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A597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AD8" i="4" s="1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G85" i="4"/>
  <c r="F85" i="4"/>
  <c r="E85" i="4"/>
  <c r="BB10" i="4"/>
  <c r="AT10" i="4"/>
  <c r="AL10" i="4"/>
  <c r="W10" i="4"/>
  <c r="P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<sst xmlns="http://schemas.openxmlformats.org/spreadsheetml/2006/main" count="232" uniqueCount="120">
  <si>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</si>
  <si>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</si>
  <si>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</si>
  <si>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</si>
  <si>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</si>
  <si>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</si>
  <si>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</si>
  <si>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</si>
  <si>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</si>
  <si>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</si>
  <si>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</si>
  <si>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</si>
  <si>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</si>
  <si>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</si>
  <si>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</si>
  <si>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</si>
  <si>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</si>
  <si>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</si>
  <si>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</si>
  <si>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</si>
  <si>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</si>
  <si>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</si>
  <si>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</si>
  <si>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</si>
  <si>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</si>
  <si>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</si>
  <si>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</si>
  <si>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</si>
  <si>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</si>
  <si>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</si>
  <si>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</si>
  <si>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</si>
  <si>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</si>
  <si>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</si>
  <si>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</si>
  <si>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</si>
  <si>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</si>
  <si>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</si>
  <si>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</si>
  <si>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</si>
  <si>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</si>
  <si>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</si>
  <si>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</si>
  <si>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</si>
  <si>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</si>
  <si>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</si>
  <si>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</si>
  <si>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</si>
  <si>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</si>
  <si>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</si>
  <si>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</si>
  <si>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</si>
  <si>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</si>
  <si>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</si>
  <si>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</si>
  <si>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</si>
  <si>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</si>
  <si>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</si>
  <si>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</si>
  <si>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</si>
  <si>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</si>
  <si>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</si>
  <si>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</si>
  <si>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</si>
  <si>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</si>
  <si>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</si>
  <si>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</si>
  <si>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</si>
  <si>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</si>
  <si>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</si>
  <si>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</si>
  <si>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</si>
  <si>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</si>
  <si>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</si>
  <si>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</si>
  <si>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</si>
  <si>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</si>
  <si>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</si>
  <si>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</si>
  <si>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</si>
  <si>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</si>
  <si>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</si>
  <si>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</si>
  <si>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</si>
  <si>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</si>
  <si>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</si>
  <si>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</si>
  <si>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</si>
  <si>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</si>
  <si>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</si>
  <si>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</si>
  <si>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</si>
  <si>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</si>
  <si>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</si>
  <si>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</si>
  <si>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</si>
  <si>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</si>
  <si>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</si>
  <si>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</si>
  <si>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</si>
  <si>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</si>
  <si>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</si>
  <si>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</si>
  <si>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</si>
  <si>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</si>
  <si>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</si>
  <si>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</si>
  <si>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</si>
  <si>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</si>
  <si>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</si>
  <si>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</si>
  <si>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</si>
  <si>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</si>
  <si>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</si>
  <si>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</si>
  <si>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</si>
  <si>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非設置</t>
    <rPh sb="0" eb="1">
      <t>ヒ</t>
    </rPh>
    <rPh sb="1" eb="3">
      <t>セッチ</t>
    </rPh>
    <phoneticPr fontId="4"/>
  </si>
  <si>
    <t>①毎年度赤字経営が続いており、同規模事業体平均よりも下回っている。
②累積欠損金比率は同規模事業体平均よりも下回っている。
③毎年度100％を大きく上回っているため支払能力は十分備えているといえる。
④企業債は平成22年度以降発生していない。
⑤平成28年度は同規模事業体平均よりも下回っているが、平成29年度は上回っている。
⑥給水原価は同規模事業体の平均値よりも低く抑えられている。
⑦継続的に同規模事業体平均を上回っている。
⑧毎年度90％を超えており、継続的に同規模事業体平均を上回っている。</t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</si>
  <si>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</si>
  <si>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①継続的に法定耐用年数の60％を超え、同規模事業体平均を上回っている。
②同規模事業体平均を上回っており、今後も増加が見込まれる。
③平成29年度は同規模事業体平均を上回っているが、今後、管路経年化率が増加する事を踏まえ、計画的な更新が必要である。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</si>
</sst>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0.49</c:v>
                </c:pt>
                <c:pt idx="1">
                  <c:v>0.76</c:v>
                </c:pt>
                <c:pt idx="2">
                  <c:v>0.56000000000000005</c:v>
                </c:pt>
                <c:pt idx="3">
                  <c:v>0.15</c:v>
                </c:pt>
                <c:pt idx="4">
                  <c:v>0.61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3A-44AE-BBE4-883C5332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58272"/>
        <c:axId val="8836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0.64</c:v>
                </c:pt>
                <c:pt idx="1">
                  <c:v>0.56000000000000005</c:v>
                </c:pt>
                <c:pt idx="2">
                  <c:v>0.65</c:v>
                </c:pt>
                <c:pt idx="3">
                  <c:v>0.46</c:v>
                </c:pt>
                <c:pt idx="4">
                  <c:v>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3A-44AE-BBE4-883C5332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58272"/>
        <c:axId val="88364544"/>
      </c:lineChart>
      <c:dateAx>
        <c:axId val="8835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364544"/>
        <c:crosses val="autoZero"/>
        <c:auto val="1"/>
        <c:lblOffset val="100"/>
        <c:baseTimeUnit val="years"/>
      </c:dateAx>
      <c:valAx>
        <c:axId val="8836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5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58.16</c:v>
                </c:pt>
                <c:pt idx="1">
                  <c:v>58.34</c:v>
                </c:pt>
                <c:pt idx="2">
                  <c:v>56.64</c:v>
                </c:pt>
                <c:pt idx="3">
                  <c:v>54.91</c:v>
                </c:pt>
                <c:pt idx="4">
                  <c:v>53.2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1C-4C71-A320-655F133C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85344"/>
        <c:axId val="9259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49.77</c:v>
                </c:pt>
                <c:pt idx="1">
                  <c:v>49.22</c:v>
                </c:pt>
                <c:pt idx="2">
                  <c:v>49.08</c:v>
                </c:pt>
                <c:pt idx="3">
                  <c:v>49.32</c:v>
                </c:pt>
                <c:pt idx="4">
                  <c:v>50.24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1C-4C71-A320-655F133C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5344"/>
        <c:axId val="92591616"/>
      </c:lineChart>
      <c:dateAx>
        <c:axId val="9258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91616"/>
        <c:crosses val="autoZero"/>
        <c:auto val="1"/>
        <c:lblOffset val="100"/>
        <c:baseTimeUnit val="years"/>
      </c:dateAx>
      <c:valAx>
        <c:axId val="9259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58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96.64</c:v>
                </c:pt>
                <c:pt idx="1">
                  <c:v>93.68</c:v>
                </c:pt>
                <c:pt idx="2">
                  <c:v>91.91</c:v>
                </c:pt>
                <c:pt idx="3">
                  <c:v>93.62</c:v>
                </c:pt>
                <c:pt idx="4">
                  <c:v>95.72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DF-412B-A093-C1EDB7C5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51520"/>
        <c:axId val="9265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79.98</c:v>
                </c:pt>
                <c:pt idx="1">
                  <c:v>79.48</c:v>
                </c:pt>
                <c:pt idx="2">
                  <c:v>79.3</c:v>
                </c:pt>
                <c:pt idx="3">
                  <c:v>79.34</c:v>
                </c:pt>
                <c:pt idx="4">
                  <c:v>78.650000000000006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DF-412B-A093-C1EDB7C5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1520"/>
        <c:axId val="92653440"/>
      </c:lineChart>
      <c:dateAx>
        <c:axId val="9265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53440"/>
        <c:crosses val="autoZero"/>
        <c:auto val="1"/>
        <c:lblOffset val="100"/>
        <c:baseTimeUnit val="years"/>
      </c:dateAx>
      <c:valAx>
        <c:axId val="9265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5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98.21</c:v>
                </c:pt>
                <c:pt idx="1">
                  <c:v>99.53</c:v>
                </c:pt>
                <c:pt idx="2">
                  <c:v>98.42</c:v>
                </c:pt>
                <c:pt idx="3">
                  <c:v>91.29</c:v>
                </c:pt>
                <c:pt idx="4">
                  <c:v>98.27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EF-4376-871E-2C2620A6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99872"/>
        <c:axId val="8840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105.53</c:v>
                </c:pt>
                <c:pt idx="1">
                  <c:v>107.2</c:v>
                </c:pt>
                <c:pt idx="2">
                  <c:v>106.62</c:v>
                </c:pt>
                <c:pt idx="3">
                  <c:v>107.95</c:v>
                </c:pt>
                <c:pt idx="4">
                  <c:v>104.47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EF-4376-871E-2C2620A6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99872"/>
        <c:axId val="88401792"/>
      </c:lineChart>
      <c:dateAx>
        <c:axId val="8839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401792"/>
        <c:crosses val="autoZero"/>
        <c:auto val="1"/>
        <c:lblOffset val="100"/>
        <c:baseTimeUnit val="years"/>
      </c:dateAx>
      <c:valAx>
        <c:axId val="88401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9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60.36</c:v>
                </c:pt>
                <c:pt idx="1">
                  <c:v>63.24</c:v>
                </c:pt>
                <c:pt idx="2">
                  <c:v>64.67</c:v>
                </c:pt>
                <c:pt idx="3">
                  <c:v>66.349999999999994</c:v>
                </c:pt>
                <c:pt idx="4">
                  <c:v>67.67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4F-4DE2-8D85-B42EF8D90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12256"/>
        <c:axId val="8891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36.43</c:v>
                </c:pt>
                <c:pt idx="1">
                  <c:v>46.12</c:v>
                </c:pt>
                <c:pt idx="2">
                  <c:v>47.44</c:v>
                </c:pt>
                <c:pt idx="3">
                  <c:v>48.3</c:v>
                </c:pt>
                <c:pt idx="4">
                  <c:v>45.14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4F-4DE2-8D85-B42EF8D90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2256"/>
        <c:axId val="88914176"/>
      </c:lineChart>
      <c:dateAx>
        <c:axId val="8891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14176"/>
        <c:crosses val="autoZero"/>
        <c:auto val="1"/>
        <c:lblOffset val="100"/>
        <c:baseTimeUnit val="years"/>
      </c:dateAx>
      <c:valAx>
        <c:axId val="8891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1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10.52</c:v>
                </c:pt>
                <c:pt idx="1">
                  <c:v>10.48</c:v>
                </c:pt>
                <c:pt idx="2">
                  <c:v>14.87</c:v>
                </c:pt>
                <c:pt idx="3">
                  <c:v>18.02</c:v>
                </c:pt>
                <c:pt idx="4">
                  <c:v>18.39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D-4BD0-8DA1-2FB13C7D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43264"/>
        <c:axId val="9124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8.7200000000000006</c:v>
                </c:pt>
                <c:pt idx="1">
                  <c:v>9.86</c:v>
                </c:pt>
                <c:pt idx="2">
                  <c:v>11.16</c:v>
                </c:pt>
                <c:pt idx="3">
                  <c:v>12.43</c:v>
                </c:pt>
                <c:pt idx="4">
                  <c:v>13.58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4D-4BD0-8DA1-2FB13C7D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3264"/>
        <c:axId val="91245184"/>
      </c:lineChart>
      <c:dateAx>
        <c:axId val="91243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245184"/>
        <c:crosses val="autoZero"/>
        <c:auto val="1"/>
        <c:lblOffset val="100"/>
        <c:baseTimeUnit val="years"/>
      </c:dateAx>
      <c:valAx>
        <c:axId val="9124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243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1.94</c:v>
                </c:pt>
                <c:pt idx="1">
                  <c:v>0</c:v>
                </c:pt>
                <c:pt idx="2" formatCode="#,##0.00;&quot;△&quot;#,##0.00;&quot;-&quot;">
                  <c:v>0.09</c:v>
                </c:pt>
                <c:pt idx="3" formatCode="#,##0.00;&quot;△&quot;#,##0.00;&quot;-&quot;">
                  <c:v>9.91</c:v>
                </c:pt>
                <c:pt idx="4" formatCode="#,##0.00;&quot;△&quot;#,##0.00;&quot;-&quot;">
                  <c:v>1.83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BF-4617-9400-82013248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4720"/>
        <c:axId val="9129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28.31</c:v>
                </c:pt>
                <c:pt idx="1">
                  <c:v>13.46</c:v>
                </c:pt>
                <c:pt idx="2">
                  <c:v>12.59</c:v>
                </c:pt>
                <c:pt idx="3">
                  <c:v>12.44</c:v>
                </c:pt>
                <c:pt idx="4">
                  <c:v>16.399999999999999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BF-4617-9400-82013248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4720"/>
        <c:axId val="91296896"/>
      </c:lineChart>
      <c:dateAx>
        <c:axId val="9129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296896"/>
        <c:crosses val="autoZero"/>
        <c:auto val="1"/>
        <c:lblOffset val="100"/>
        <c:baseTimeUnit val="years"/>
      </c:dateAx>
      <c:valAx>
        <c:axId val="91296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29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5607.26</c:v>
                </c:pt>
                <c:pt idx="1">
                  <c:v>6909.39</c:v>
                </c:pt>
                <c:pt idx="2">
                  <c:v>7368.09</c:v>
                </c:pt>
                <c:pt idx="3">
                  <c:v>4342.92</c:v>
                </c:pt>
                <c:pt idx="4">
                  <c:v>7429.89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B8-484A-AD61-BB2F8BFE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27872"/>
        <c:axId val="91334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1164.51</c:v>
                </c:pt>
                <c:pt idx="1">
                  <c:v>434.72</c:v>
                </c:pt>
                <c:pt idx="2">
                  <c:v>416.14</c:v>
                </c:pt>
                <c:pt idx="3">
                  <c:v>371.89</c:v>
                </c:pt>
                <c:pt idx="4">
                  <c:v>293.23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B8-484A-AD61-BB2F8BFEA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27872"/>
        <c:axId val="91334144"/>
      </c:lineChart>
      <c:dateAx>
        <c:axId val="9132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34144"/>
        <c:crosses val="autoZero"/>
        <c:auto val="1"/>
        <c:lblOffset val="100"/>
        <c:baseTimeUnit val="years"/>
      </c:dateAx>
      <c:valAx>
        <c:axId val="9133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2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3A-4A6F-A9D9-8CBF1535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52128"/>
        <c:axId val="9275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498.27</c:v>
                </c:pt>
                <c:pt idx="1">
                  <c:v>495.76</c:v>
                </c:pt>
                <c:pt idx="2">
                  <c:v>487.22</c:v>
                </c:pt>
                <c:pt idx="3">
                  <c:v>483.11</c:v>
                </c:pt>
                <c:pt idx="4">
                  <c:v>542.29999999999995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3A-4A6F-A9D9-8CBF1535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2128"/>
        <c:axId val="92754304"/>
      </c:lineChart>
      <c:dateAx>
        <c:axId val="9275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54304"/>
        <c:crosses val="autoZero"/>
        <c:auto val="1"/>
        <c:lblOffset val="100"/>
        <c:baseTimeUnit val="years"/>
      </c:dateAx>
      <c:valAx>
        <c:axId val="92754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5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96.06</c:v>
                </c:pt>
                <c:pt idx="1">
                  <c:v>96.84</c:v>
                </c:pt>
                <c:pt idx="2">
                  <c:v>96.28</c:v>
                </c:pt>
                <c:pt idx="3">
                  <c:v>89.5</c:v>
                </c:pt>
                <c:pt idx="4">
                  <c:v>96.46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E3-4BC7-AA9E-2EE0B840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72992"/>
        <c:axId val="9278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90.64</c:v>
                </c:pt>
                <c:pt idx="1">
                  <c:v>93.66</c:v>
                </c:pt>
                <c:pt idx="2">
                  <c:v>92.76</c:v>
                </c:pt>
                <c:pt idx="3">
                  <c:v>93.28</c:v>
                </c:pt>
                <c:pt idx="4">
                  <c:v>87.51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E3-4BC7-AA9E-2EE0B840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72992"/>
        <c:axId val="92787456"/>
      </c:lineChart>
      <c:dateAx>
        <c:axId val="9277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87456"/>
        <c:crosses val="autoZero"/>
        <c:auto val="1"/>
        <c:lblOffset val="100"/>
        <c:baseTimeUnit val="years"/>
      </c:dateAx>
      <c:valAx>
        <c:axId val="9278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7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177.73</c:v>
                </c:pt>
                <c:pt idx="1">
                  <c:v>176.12</c:v>
                </c:pt>
                <c:pt idx="2">
                  <c:v>175.97</c:v>
                </c:pt>
                <c:pt idx="3">
                  <c:v>188.69</c:v>
                </c:pt>
                <c:pt idx="4">
                  <c:v>174.37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46-4E35-B234-20C58E97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52192"/>
        <c:axId val="9256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213.52</c:v>
                </c:pt>
                <c:pt idx="1">
                  <c:v>208.21</c:v>
                </c:pt>
                <c:pt idx="2">
                  <c:v>208.67</c:v>
                </c:pt>
                <c:pt idx="3">
                  <c:v>208.29</c:v>
                </c:pt>
                <c:pt idx="4">
                  <c:v>218.42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46-4E35-B234-20C58E97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192"/>
        <c:axId val="92562560"/>
      </c:lineChart>
      <c:dateAx>
        <c:axId val="9255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62560"/>
        <c:crosses val="autoZero"/>
        <c:auto val="1"/>
        <c:lblOffset val="100"/>
        <c:baseTimeUnit val="years"/>
      </c:dateAx>
      <c:valAx>
        <c:axId val="9256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55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37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三重県　木曽岬町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A8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6402</v>
      </c>
      <c r="AM8" s="70"/>
      <c r="AN8" s="70"/>
      <c r="AO8" s="70"/>
      <c r="AP8" s="70"/>
      <c r="AQ8" s="70"/>
      <c r="AR8" s="70"/>
      <c r="AS8" s="70"/>
      <c r="AT8" s="66">
        <f>データ!$S$6</f>
        <v>15.74</v>
      </c>
      <c r="AU8" s="67"/>
      <c r="AV8" s="67"/>
      <c r="AW8" s="67"/>
      <c r="AX8" s="67"/>
      <c r="AY8" s="67"/>
      <c r="AZ8" s="67"/>
      <c r="BA8" s="67"/>
      <c r="BB8" s="69">
        <f>データ!$T$6</f>
        <v>406.73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99.05</v>
      </c>
      <c r="J10" s="67"/>
      <c r="K10" s="67"/>
      <c r="L10" s="67"/>
      <c r="M10" s="67"/>
      <c r="N10" s="67"/>
      <c r="O10" s="68"/>
      <c r="P10" s="69">
        <f>データ!$P$6</f>
        <v>100</v>
      </c>
      <c r="Q10" s="69"/>
      <c r="R10" s="69"/>
      <c r="S10" s="69"/>
      <c r="T10" s="69"/>
      <c r="U10" s="69"/>
      <c r="V10" s="69"/>
      <c r="W10" s="70">
        <f>データ!$Q$6</f>
        <v>2700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6361</v>
      </c>
      <c r="AM10" s="70"/>
      <c r="AN10" s="70"/>
      <c r="AO10" s="70"/>
      <c r="AP10" s="70"/>
      <c r="AQ10" s="70"/>
      <c r="AR10" s="70"/>
      <c r="AS10" s="70"/>
      <c r="AT10" s="66">
        <f>データ!$V$6</f>
        <v>15.72</v>
      </c>
      <c r="AU10" s="67"/>
      <c r="AV10" s="67"/>
      <c r="AW10" s="67"/>
      <c r="AX10" s="67"/>
      <c r="AY10" s="67"/>
      <c r="AZ10" s="67"/>
      <c r="BA10" s="67"/>
      <c r="BB10" s="69">
        <f>データ!$W$6</f>
        <v>404.64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49" t="s">
        <v>117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119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118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SdoElZy1e+4q6hqi0jr0ba8ZPOTiWQEUXVcqzTq1YIVS17LtdZ543k522wg2emnXUaUy0DNykfMOmymlqKMtJA==" saltValue="lc+VIvFLswLJpbKb97qkvQ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>
      <selection activeCell="M8" sqref="M8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243035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三重県　木曽岬町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A8</v>
      </c>
      <c r="M6" s="33" t="str">
        <f t="shared" si="3"/>
        <v>非設置</v>
      </c>
      <c r="N6" s="34" t="str">
        <f t="shared" si="3"/>
        <v>-</v>
      </c>
      <c r="O6" s="34">
        <f t="shared" si="3"/>
        <v>99.05</v>
      </c>
      <c r="P6" s="34">
        <f t="shared" si="3"/>
        <v>100</v>
      </c>
      <c r="Q6" s="34">
        <f t="shared" si="3"/>
        <v>2700</v>
      </c>
      <c r="R6" s="34">
        <f t="shared" si="3"/>
        <v>6402</v>
      </c>
      <c r="S6" s="34">
        <f t="shared" si="3"/>
        <v>15.74</v>
      </c>
      <c r="T6" s="34">
        <f t="shared" si="3"/>
        <v>406.73</v>
      </c>
      <c r="U6" s="34">
        <f t="shared" si="3"/>
        <v>6361</v>
      </c>
      <c r="V6" s="34">
        <f t="shared" si="3"/>
        <v>15.72</v>
      </c>
      <c r="W6" s="34">
        <f t="shared" si="3"/>
        <v>404.64</v>
      </c>
      <c r="X6" s="35">
        <f>IF(X7="",NA(),X7)</f>
        <v>98.21</v>
      </c>
      <c r="Y6" s="35">
        <f t="shared" ref="Y6:AG6" si="4">IF(Y7="",NA(),Y7)</f>
        <v>99.53</v>
      </c>
      <c r="Z6" s="35">
        <f t="shared" si="4"/>
        <v>98.42</v>
      </c>
      <c r="AA6" s="35">
        <f t="shared" si="4"/>
        <v>91.29</v>
      </c>
      <c r="AB6" s="35">
        <f t="shared" si="4"/>
        <v>98.27</v>
      </c>
      <c r="AC6" s="35">
        <f t="shared" si="4"/>
        <v>105.53</v>
      </c>
      <c r="AD6" s="35">
        <f t="shared" si="4"/>
        <v>107.2</v>
      </c>
      <c r="AE6" s="35">
        <f t="shared" si="4"/>
        <v>106.62</v>
      </c>
      <c r="AF6" s="35">
        <f t="shared" si="4"/>
        <v>107.95</v>
      </c>
      <c r="AG6" s="35">
        <f t="shared" si="4"/>
        <v>104.47</v>
      </c>
      <c r="AH6" s="34" t="str">
        <f>IF(AH7="","",IF(AH7="-","【-】","【"&amp;SUBSTITUTE(TEXT(AH7,"#,##0.00"),"-","△")&amp;"】"))</f>
        <v>【113.39】</v>
      </c>
      <c r="AI6" s="35">
        <f>IF(AI7="",NA(),AI7)</f>
        <v>1.94</v>
      </c>
      <c r="AJ6" s="34">
        <f t="shared" ref="AJ6:AR6" si="5">IF(AJ7="",NA(),AJ7)</f>
        <v>0</v>
      </c>
      <c r="AK6" s="35">
        <f t="shared" si="5"/>
        <v>0.09</v>
      </c>
      <c r="AL6" s="35">
        <f t="shared" si="5"/>
        <v>9.91</v>
      </c>
      <c r="AM6" s="35">
        <f t="shared" si="5"/>
        <v>1.83</v>
      </c>
      <c r="AN6" s="35">
        <f t="shared" si="5"/>
        <v>28.31</v>
      </c>
      <c r="AO6" s="35">
        <f t="shared" si="5"/>
        <v>13.46</v>
      </c>
      <c r="AP6" s="35">
        <f t="shared" si="5"/>
        <v>12.59</v>
      </c>
      <c r="AQ6" s="35">
        <f t="shared" si="5"/>
        <v>12.44</v>
      </c>
      <c r="AR6" s="35">
        <f t="shared" si="5"/>
        <v>16.399999999999999</v>
      </c>
      <c r="AS6" s="34" t="str">
        <f>IF(AS7="","",IF(AS7="-","【-】","【"&amp;SUBSTITUTE(TEXT(AS7,"#,##0.00"),"-","△")&amp;"】"))</f>
        <v>【0.85】</v>
      </c>
      <c r="AT6" s="35">
        <f>IF(AT7="",NA(),AT7)</f>
        <v>5607.26</v>
      </c>
      <c r="AU6" s="35">
        <f t="shared" ref="AU6:BC6" si="6">IF(AU7="",NA(),AU7)</f>
        <v>6909.39</v>
      </c>
      <c r="AV6" s="35">
        <f t="shared" si="6"/>
        <v>7368.09</v>
      </c>
      <c r="AW6" s="35">
        <f t="shared" si="6"/>
        <v>4342.92</v>
      </c>
      <c r="AX6" s="35">
        <f t="shared" si="6"/>
        <v>7429.89</v>
      </c>
      <c r="AY6" s="35">
        <f t="shared" si="6"/>
        <v>1164.51</v>
      </c>
      <c r="AZ6" s="35">
        <f t="shared" si="6"/>
        <v>434.72</v>
      </c>
      <c r="BA6" s="35">
        <f t="shared" si="6"/>
        <v>416.14</v>
      </c>
      <c r="BB6" s="35">
        <f t="shared" si="6"/>
        <v>371.89</v>
      </c>
      <c r="BC6" s="35">
        <f t="shared" si="6"/>
        <v>293.23</v>
      </c>
      <c r="BD6" s="34" t="str">
        <f>IF(BD7="","",IF(BD7="-","【-】","【"&amp;SUBSTITUTE(TEXT(BD7,"#,##0.00"),"-","△")&amp;"】"))</f>
        <v>【264.34】</v>
      </c>
      <c r="BE6" s="34">
        <f>IF(BE7="",NA(),BE7)</f>
        <v>0</v>
      </c>
      <c r="BF6" s="34">
        <f t="shared" ref="BF6:BN6" si="7">IF(BF7="",NA(),BF7)</f>
        <v>0</v>
      </c>
      <c r="BG6" s="34">
        <f t="shared" si="7"/>
        <v>0</v>
      </c>
      <c r="BH6" s="34">
        <f t="shared" si="7"/>
        <v>0</v>
      </c>
      <c r="BI6" s="34">
        <f t="shared" si="7"/>
        <v>0</v>
      </c>
      <c r="BJ6" s="35">
        <f t="shared" si="7"/>
        <v>498.27</v>
      </c>
      <c r="BK6" s="35">
        <f t="shared" si="7"/>
        <v>495.76</v>
      </c>
      <c r="BL6" s="35">
        <f t="shared" si="7"/>
        <v>487.22</v>
      </c>
      <c r="BM6" s="35">
        <f t="shared" si="7"/>
        <v>483.11</v>
      </c>
      <c r="BN6" s="35">
        <f t="shared" si="7"/>
        <v>542.29999999999995</v>
      </c>
      <c r="BO6" s="34" t="str">
        <f>IF(BO7="","",IF(BO7="-","【-】","【"&amp;SUBSTITUTE(TEXT(BO7,"#,##0.00"),"-","△")&amp;"】"))</f>
        <v>【274.27】</v>
      </c>
      <c r="BP6" s="35">
        <f>IF(BP7="",NA(),BP7)</f>
        <v>96.06</v>
      </c>
      <c r="BQ6" s="35">
        <f t="shared" ref="BQ6:BY6" si="8">IF(BQ7="",NA(),BQ7)</f>
        <v>96.84</v>
      </c>
      <c r="BR6" s="35">
        <f t="shared" si="8"/>
        <v>96.28</v>
      </c>
      <c r="BS6" s="35">
        <f t="shared" si="8"/>
        <v>89.5</v>
      </c>
      <c r="BT6" s="35">
        <f t="shared" si="8"/>
        <v>96.46</v>
      </c>
      <c r="BU6" s="35">
        <f t="shared" si="8"/>
        <v>90.64</v>
      </c>
      <c r="BV6" s="35">
        <f t="shared" si="8"/>
        <v>93.66</v>
      </c>
      <c r="BW6" s="35">
        <f t="shared" si="8"/>
        <v>92.76</v>
      </c>
      <c r="BX6" s="35">
        <f t="shared" si="8"/>
        <v>93.28</v>
      </c>
      <c r="BY6" s="35">
        <f t="shared" si="8"/>
        <v>87.51</v>
      </c>
      <c r="BZ6" s="34" t="str">
        <f>IF(BZ7="","",IF(BZ7="-","【-】","【"&amp;SUBSTITUTE(TEXT(BZ7,"#,##0.00"),"-","△")&amp;"】"))</f>
        <v>【104.36】</v>
      </c>
      <c r="CA6" s="35">
        <f>IF(CA7="",NA(),CA7)</f>
        <v>177.73</v>
      </c>
      <c r="CB6" s="35">
        <f t="shared" ref="CB6:CJ6" si="9">IF(CB7="",NA(),CB7)</f>
        <v>176.12</v>
      </c>
      <c r="CC6" s="35">
        <f t="shared" si="9"/>
        <v>175.97</v>
      </c>
      <c r="CD6" s="35">
        <f t="shared" si="9"/>
        <v>188.69</v>
      </c>
      <c r="CE6" s="35">
        <f t="shared" si="9"/>
        <v>174.37</v>
      </c>
      <c r="CF6" s="35">
        <f t="shared" si="9"/>
        <v>213.52</v>
      </c>
      <c r="CG6" s="35">
        <f t="shared" si="9"/>
        <v>208.21</v>
      </c>
      <c r="CH6" s="35">
        <f t="shared" si="9"/>
        <v>208.67</v>
      </c>
      <c r="CI6" s="35">
        <f t="shared" si="9"/>
        <v>208.29</v>
      </c>
      <c r="CJ6" s="35">
        <f t="shared" si="9"/>
        <v>218.42</v>
      </c>
      <c r="CK6" s="34" t="str">
        <f>IF(CK7="","",IF(CK7="-","【-】","【"&amp;SUBSTITUTE(TEXT(CK7,"#,##0.00"),"-","△")&amp;"】"))</f>
        <v>【165.71】</v>
      </c>
      <c r="CL6" s="35">
        <f>IF(CL7="",NA(),CL7)</f>
        <v>58.16</v>
      </c>
      <c r="CM6" s="35">
        <f t="shared" ref="CM6:CU6" si="10">IF(CM7="",NA(),CM7)</f>
        <v>58.34</v>
      </c>
      <c r="CN6" s="35">
        <f t="shared" si="10"/>
        <v>56.64</v>
      </c>
      <c r="CO6" s="35">
        <f t="shared" si="10"/>
        <v>54.91</v>
      </c>
      <c r="CP6" s="35">
        <f t="shared" si="10"/>
        <v>53.2</v>
      </c>
      <c r="CQ6" s="35">
        <f t="shared" si="10"/>
        <v>49.77</v>
      </c>
      <c r="CR6" s="35">
        <f t="shared" si="10"/>
        <v>49.22</v>
      </c>
      <c r="CS6" s="35">
        <f t="shared" si="10"/>
        <v>49.08</v>
      </c>
      <c r="CT6" s="35">
        <f t="shared" si="10"/>
        <v>49.32</v>
      </c>
      <c r="CU6" s="35">
        <f t="shared" si="10"/>
        <v>50.24</v>
      </c>
      <c r="CV6" s="34" t="str">
        <f>IF(CV7="","",IF(CV7="-","【-】","【"&amp;SUBSTITUTE(TEXT(CV7,"#,##0.00"),"-","△")&amp;"】"))</f>
        <v>【60.41】</v>
      </c>
      <c r="CW6" s="35">
        <f>IF(CW7="",NA(),CW7)</f>
        <v>96.64</v>
      </c>
      <c r="CX6" s="35">
        <f t="shared" ref="CX6:DF6" si="11">IF(CX7="",NA(),CX7)</f>
        <v>93.68</v>
      </c>
      <c r="CY6" s="35">
        <f t="shared" si="11"/>
        <v>91.91</v>
      </c>
      <c r="CZ6" s="35">
        <f t="shared" si="11"/>
        <v>93.62</v>
      </c>
      <c r="DA6" s="35">
        <f t="shared" si="11"/>
        <v>95.72</v>
      </c>
      <c r="DB6" s="35">
        <f t="shared" si="11"/>
        <v>79.98</v>
      </c>
      <c r="DC6" s="35">
        <f t="shared" si="11"/>
        <v>79.48</v>
      </c>
      <c r="DD6" s="35">
        <f t="shared" si="11"/>
        <v>79.3</v>
      </c>
      <c r="DE6" s="35">
        <f t="shared" si="11"/>
        <v>79.34</v>
      </c>
      <c r="DF6" s="35">
        <f t="shared" si="11"/>
        <v>78.650000000000006</v>
      </c>
      <c r="DG6" s="34" t="str">
        <f>IF(DG7="","",IF(DG7="-","【-】","【"&amp;SUBSTITUTE(TEXT(DG7,"#,##0.00"),"-","△")&amp;"】"))</f>
        <v>【89.93】</v>
      </c>
      <c r="DH6" s="35">
        <f>IF(DH7="",NA(),DH7)</f>
        <v>60.36</v>
      </c>
      <c r="DI6" s="35">
        <f t="shared" ref="DI6:DQ6" si="12">IF(DI7="",NA(),DI7)</f>
        <v>63.24</v>
      </c>
      <c r="DJ6" s="35">
        <f t="shared" si="12"/>
        <v>64.67</v>
      </c>
      <c r="DK6" s="35">
        <f t="shared" si="12"/>
        <v>66.349999999999994</v>
      </c>
      <c r="DL6" s="35">
        <f t="shared" si="12"/>
        <v>67.67</v>
      </c>
      <c r="DM6" s="35">
        <f t="shared" si="12"/>
        <v>36.43</v>
      </c>
      <c r="DN6" s="35">
        <f t="shared" si="12"/>
        <v>46.12</v>
      </c>
      <c r="DO6" s="35">
        <f t="shared" si="12"/>
        <v>47.44</v>
      </c>
      <c r="DP6" s="35">
        <f t="shared" si="12"/>
        <v>48.3</v>
      </c>
      <c r="DQ6" s="35">
        <f t="shared" si="12"/>
        <v>45.14</v>
      </c>
      <c r="DR6" s="34" t="str">
        <f>IF(DR7="","",IF(DR7="-","【-】","【"&amp;SUBSTITUTE(TEXT(DR7,"#,##0.00"),"-","△")&amp;"】"))</f>
        <v>【48.12】</v>
      </c>
      <c r="DS6" s="35">
        <f>IF(DS7="",NA(),DS7)</f>
        <v>10.52</v>
      </c>
      <c r="DT6" s="35">
        <f t="shared" ref="DT6:EB6" si="13">IF(DT7="",NA(),DT7)</f>
        <v>10.48</v>
      </c>
      <c r="DU6" s="35">
        <f t="shared" si="13"/>
        <v>14.87</v>
      </c>
      <c r="DV6" s="35">
        <f t="shared" si="13"/>
        <v>18.02</v>
      </c>
      <c r="DW6" s="35">
        <f t="shared" si="13"/>
        <v>18.39</v>
      </c>
      <c r="DX6" s="35">
        <f t="shared" si="13"/>
        <v>8.7200000000000006</v>
      </c>
      <c r="DY6" s="35">
        <f t="shared" si="13"/>
        <v>9.86</v>
      </c>
      <c r="DZ6" s="35">
        <f t="shared" si="13"/>
        <v>11.16</v>
      </c>
      <c r="EA6" s="35">
        <f t="shared" si="13"/>
        <v>12.43</v>
      </c>
      <c r="EB6" s="35">
        <f t="shared" si="13"/>
        <v>13.58</v>
      </c>
      <c r="EC6" s="34" t="str">
        <f>IF(EC7="","",IF(EC7="-","【-】","【"&amp;SUBSTITUTE(TEXT(EC7,"#,##0.00"),"-","△")&amp;"】"))</f>
        <v>【15.89】</v>
      </c>
      <c r="ED6" s="35">
        <f>IF(ED7="",NA(),ED7)</f>
        <v>0.49</v>
      </c>
      <c r="EE6" s="35">
        <f t="shared" ref="EE6:EM6" si="14">IF(EE7="",NA(),EE7)</f>
        <v>0.76</v>
      </c>
      <c r="EF6" s="35">
        <f t="shared" si="14"/>
        <v>0.56000000000000005</v>
      </c>
      <c r="EG6" s="35">
        <f t="shared" si="14"/>
        <v>0.15</v>
      </c>
      <c r="EH6" s="35">
        <f t="shared" si="14"/>
        <v>0.61</v>
      </c>
      <c r="EI6" s="35">
        <f t="shared" si="14"/>
        <v>0.64</v>
      </c>
      <c r="EJ6" s="35">
        <f t="shared" si="14"/>
        <v>0.56000000000000005</v>
      </c>
      <c r="EK6" s="35">
        <f t="shared" si="14"/>
        <v>0.65</v>
      </c>
      <c r="EL6" s="35">
        <f t="shared" si="14"/>
        <v>0.46</v>
      </c>
      <c r="EM6" s="35">
        <f t="shared" si="14"/>
        <v>0.44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243035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116</v>
      </c>
      <c r="N7" s="38" t="s">
        <v>110</v>
      </c>
      <c r="O7" s="38">
        <v>99.05</v>
      </c>
      <c r="P7" s="38">
        <v>100</v>
      </c>
      <c r="Q7" s="38">
        <v>2700</v>
      </c>
      <c r="R7" s="38">
        <v>6402</v>
      </c>
      <c r="S7" s="38">
        <v>15.74</v>
      </c>
      <c r="T7" s="38">
        <v>406.73</v>
      </c>
      <c r="U7" s="38">
        <v>6361</v>
      </c>
      <c r="V7" s="38">
        <v>15.72</v>
      </c>
      <c r="W7" s="38">
        <v>404.64</v>
      </c>
      <c r="X7" s="38">
        <v>98.21</v>
      </c>
      <c r="Y7" s="38">
        <v>99.53</v>
      </c>
      <c r="Z7" s="38">
        <v>98.42</v>
      </c>
      <c r="AA7" s="38">
        <v>91.29</v>
      </c>
      <c r="AB7" s="38">
        <v>98.27</v>
      </c>
      <c r="AC7" s="38">
        <v>105.53</v>
      </c>
      <c r="AD7" s="38">
        <v>107.2</v>
      </c>
      <c r="AE7" s="38">
        <v>106.62</v>
      </c>
      <c r="AF7" s="38">
        <v>107.95</v>
      </c>
      <c r="AG7" s="38">
        <v>104.47</v>
      </c>
      <c r="AH7" s="38">
        <v>113.39</v>
      </c>
      <c r="AI7" s="38">
        <v>1.94</v>
      </c>
      <c r="AJ7" s="38">
        <v>0</v>
      </c>
      <c r="AK7" s="38">
        <v>0.09</v>
      </c>
      <c r="AL7" s="38">
        <v>9.91</v>
      </c>
      <c r="AM7" s="38">
        <v>1.83</v>
      </c>
      <c r="AN7" s="38">
        <v>28.31</v>
      </c>
      <c r="AO7" s="38">
        <v>13.46</v>
      </c>
      <c r="AP7" s="38">
        <v>12.59</v>
      </c>
      <c r="AQ7" s="38">
        <v>12.44</v>
      </c>
      <c r="AR7" s="38">
        <v>16.399999999999999</v>
      </c>
      <c r="AS7" s="38">
        <v>0.85</v>
      </c>
      <c r="AT7" s="38">
        <v>5607.26</v>
      </c>
      <c r="AU7" s="38">
        <v>6909.39</v>
      </c>
      <c r="AV7" s="38">
        <v>7368.09</v>
      </c>
      <c r="AW7" s="38">
        <v>4342.92</v>
      </c>
      <c r="AX7" s="38">
        <v>7429.89</v>
      </c>
      <c r="AY7" s="38">
        <v>1164.51</v>
      </c>
      <c r="AZ7" s="38">
        <v>434.72</v>
      </c>
      <c r="BA7" s="38">
        <v>416.14</v>
      </c>
      <c r="BB7" s="38">
        <v>371.89</v>
      </c>
      <c r="BC7" s="38">
        <v>293.23</v>
      </c>
      <c r="BD7" s="38">
        <v>264.33999999999997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498.27</v>
      </c>
      <c r="BK7" s="38">
        <v>495.76</v>
      </c>
      <c r="BL7" s="38">
        <v>487.22</v>
      </c>
      <c r="BM7" s="38">
        <v>483.11</v>
      </c>
      <c r="BN7" s="38">
        <v>542.29999999999995</v>
      </c>
      <c r="BO7" s="38">
        <v>274.27</v>
      </c>
      <c r="BP7" s="38">
        <v>96.06</v>
      </c>
      <c r="BQ7" s="38">
        <v>96.84</v>
      </c>
      <c r="BR7" s="38">
        <v>96.28</v>
      </c>
      <c r="BS7" s="38">
        <v>89.5</v>
      </c>
      <c r="BT7" s="38">
        <v>96.46</v>
      </c>
      <c r="BU7" s="38">
        <v>90.64</v>
      </c>
      <c r="BV7" s="38">
        <v>93.66</v>
      </c>
      <c r="BW7" s="38">
        <v>92.76</v>
      </c>
      <c r="BX7" s="38">
        <v>93.28</v>
      </c>
      <c r="BY7" s="38">
        <v>87.51</v>
      </c>
      <c r="BZ7" s="38">
        <v>104.36</v>
      </c>
      <c r="CA7" s="38">
        <v>177.73</v>
      </c>
      <c r="CB7" s="38">
        <v>176.12</v>
      </c>
      <c r="CC7" s="38">
        <v>175.97</v>
      </c>
      <c r="CD7" s="38">
        <v>188.69</v>
      </c>
      <c r="CE7" s="38">
        <v>174.37</v>
      </c>
      <c r="CF7" s="38">
        <v>213.52</v>
      </c>
      <c r="CG7" s="38">
        <v>208.21</v>
      </c>
      <c r="CH7" s="38">
        <v>208.67</v>
      </c>
      <c r="CI7" s="38">
        <v>208.29</v>
      </c>
      <c r="CJ7" s="38">
        <v>218.42</v>
      </c>
      <c r="CK7" s="38">
        <v>165.71</v>
      </c>
      <c r="CL7" s="38">
        <v>58.16</v>
      </c>
      <c r="CM7" s="38">
        <v>58.34</v>
      </c>
      <c r="CN7" s="38">
        <v>56.64</v>
      </c>
      <c r="CO7" s="38">
        <v>54.91</v>
      </c>
      <c r="CP7" s="38">
        <v>53.2</v>
      </c>
      <c r="CQ7" s="38">
        <v>49.77</v>
      </c>
      <c r="CR7" s="38">
        <v>49.22</v>
      </c>
      <c r="CS7" s="38">
        <v>49.08</v>
      </c>
      <c r="CT7" s="38">
        <v>49.32</v>
      </c>
      <c r="CU7" s="38">
        <v>50.24</v>
      </c>
      <c r="CV7" s="38">
        <v>60.41</v>
      </c>
      <c r="CW7" s="38">
        <v>96.64</v>
      </c>
      <c r="CX7" s="38">
        <v>93.68</v>
      </c>
      <c r="CY7" s="38">
        <v>91.91</v>
      </c>
      <c r="CZ7" s="38">
        <v>93.62</v>
      </c>
      <c r="DA7" s="38">
        <v>95.72</v>
      </c>
      <c r="DB7" s="38">
        <v>79.98</v>
      </c>
      <c r="DC7" s="38">
        <v>79.48</v>
      </c>
      <c r="DD7" s="38">
        <v>79.3</v>
      </c>
      <c r="DE7" s="38">
        <v>79.34</v>
      </c>
      <c r="DF7" s="38">
        <v>78.650000000000006</v>
      </c>
      <c r="DG7" s="38">
        <v>89.93</v>
      </c>
      <c r="DH7" s="38">
        <v>60.36</v>
      </c>
      <c r="DI7" s="38">
        <v>63.24</v>
      </c>
      <c r="DJ7" s="38">
        <v>64.67</v>
      </c>
      <c r="DK7" s="38">
        <v>66.349999999999994</v>
      </c>
      <c r="DL7" s="38">
        <v>67.67</v>
      </c>
      <c r="DM7" s="38">
        <v>36.43</v>
      </c>
      <c r="DN7" s="38">
        <v>46.12</v>
      </c>
      <c r="DO7" s="38">
        <v>47.44</v>
      </c>
      <c r="DP7" s="38">
        <v>48.3</v>
      </c>
      <c r="DQ7" s="38">
        <v>45.14</v>
      </c>
      <c r="DR7" s="38">
        <v>48.12</v>
      </c>
      <c r="DS7" s="38">
        <v>10.52</v>
      </c>
      <c r="DT7" s="38">
        <v>10.48</v>
      </c>
      <c r="DU7" s="38">
        <v>14.87</v>
      </c>
      <c r="DV7" s="38">
        <v>18.02</v>
      </c>
      <c r="DW7" s="38">
        <v>18.39</v>
      </c>
      <c r="DX7" s="38">
        <v>8.7200000000000006</v>
      </c>
      <c r="DY7" s="38">
        <v>9.86</v>
      </c>
      <c r="DZ7" s="38">
        <v>11.16</v>
      </c>
      <c r="EA7" s="38">
        <v>12.43</v>
      </c>
      <c r="EB7" s="38">
        <v>13.58</v>
      </c>
      <c r="EC7" s="38">
        <v>15.89</v>
      </c>
      <c r="ED7" s="38">
        <v>0.49</v>
      </c>
      <c r="EE7" s="38">
        <v>0.76</v>
      </c>
      <c r="EF7" s="38">
        <v>0.56000000000000005</v>
      </c>
      <c r="EG7" s="38">
        <v>0.15</v>
      </c>
      <c r="EH7" s="38">
        <v>0.61</v>
      </c>
      <c r="EI7" s="38">
        <v>0.64</v>
      </c>
      <c r="EJ7" s="38">
        <v>0.56000000000000005</v>
      </c>
      <c r="EK7" s="38">
        <v>0.65</v>
      </c>
      <c r="EL7" s="38">
        <v>0.46</v>
      </c>
      <c r="EM7" s="38">
        <v>0.44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111</v>
      </c>
      <c r="C9" s="41" t="s">
        <v>112</v>
      </c>
      <c r="D9" s="41" t="s">
        <v>113</v>
      </c>
      <c r="E9" s="41" t="s">
        <v>114</v>
      </c>
      <c r="F9" s="41" t="s">
        <v>115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2018-12-03T08:33:21Z</dcterms:created>
  <dcterms:modified xsi:type="dcterms:W3CDTF">2019-02-14T07:27:13Z</dcterms:modified>
  <cp:category/>
</cp:coreProperties>
</file>