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5上下水道部\02下水道課\99下水道課共有\旧フォルダ移行\事務\●財務関係等各種調査\その他\H30\H31.2.6【平成30年度経営比較分析表】\01 提出\"/>
    </mc:Choice>
  </mc:AlternateContent>
  <workbookProtection workbookAlgorithmName="SHA-512" workbookHashValue="qa2cx3wsfU5yk5hqiVDNKXZfJCNRmArtqv7qiBWtPMmdkjL3xwMmJ4GNDixzw74B3/ce/eNsZDWv3G8iudNIbQ==" workbookSaltValue="eCb12aaw3whTQHL+/TwBS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<sst xmlns="http://schemas.openxmlformats.org/spreadsheetml/2006/main" count="282" uniqueCount="123">
  <si>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</si>
  <si>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</si>
  <si>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</si>
  <si>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</si>
  <si>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</si>
  <si>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</si>
  <si>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</si>
  <si>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</si>
  <si>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</si>
  <si>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</si>
  <si>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</si>
  <si>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</si>
  <si>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</si>
  <si>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</si>
  <si>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</si>
  <si>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</si>
  <si>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</si>
  <si>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</si>
  <si>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</si>
  <si>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</si>
  <si>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</si>
  <si>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</si>
  <si>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</si>
  <si>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</si>
  <si>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</si>
  <si>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</si>
  <si>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</si>
  <si>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</si>
  <si>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</si>
  <si>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</si>
  <si>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</si>
  <si>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</si>
  <si>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</si>
  <si>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</si>
  <si>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</si>
  <si>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</si>
  <si>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</si>
  <si>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</si>
  <si>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</si>
  <si>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</si>
  <si>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</si>
  <si>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</si>
  <si>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</si>
  <si>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</si>
  <si>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</si>
  <si>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</si>
  <si>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</si>
  <si>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</si>
  <si>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</si>
  <si>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</si>
  <si>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</si>
  <si>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</si>
  <si>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</si>
  <si>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</si>
  <si>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</si>
  <si>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</si>
  <si>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</si>
  <si>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</si>
  <si>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</si>
  <si>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</si>
  <si>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</si>
  <si>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</si>
  <si>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</si>
  <si>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</si>
  <si>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</si>
  <si>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</si>
  <si>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</si>
  <si>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</si>
  <si>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</si>
  <si>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</si>
  <si>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</si>
  <si>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</si>
  <si>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</si>
  <si>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</si>
  <si>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</si>
  <si>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</si>
  <si>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</si>
  <si>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</si>
  <si>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</si>
  <si>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</si>
  <si>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</si>
  <si>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</si>
  <si>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</si>
  <si>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</si>
  <si>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</si>
  <si>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</si>
  <si>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</si>
  <si>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</si>
  <si>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</si>
  <si>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</si>
  <si>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</si>
  <si>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</si>
  <si>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</si>
  <si>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</si>
  <si>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</si>
  <si>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</si>
  <si>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</si>
  <si>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</si>
  <si>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</si>
  <si>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</si>
  <si>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</si>
  <si>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</si>
  <si>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</si>
  <si>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</si>
  <si>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</si>
  <si>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</si>
  <si>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</si>
  <si>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</si>
  <si>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</si>
  <si>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</si>
  <si>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</si>
  <si>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</si>
  <si>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</si>
  <si>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</si>
  <si>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</si>
  <si>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</si>
  <si>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</si>
  <si>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</si>
  <si>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</si>
  <si>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</si>
  <si>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本市の場合、整備途上であることから、十分な使用料収入が見込めず、一般会計からの繰入金が収益的収入の30％を占めており、経営基盤の強化が早急かつ大きな課題となっています。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なお、平成27年度より地方公営企業法を適用したため、平成26年度以前の数値は入っていません。</t>
    <phoneticPr fontId="4"/>
  </si>
  <si>
    <t>　①経常収支比率は、収益で費用をどの程度賄えているかを示す指標で、100％以上であれば単年度収支が黒字であることを表します。平成29年度の当該指標は102.92％で事業は安定しています。現状では整備途上であることから、十分な使用料収入が見込めず、営業外収益である繰入金の割合が約30％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⑤経費回収率は、使用料で回収すべき処理費用を使用料でどの程度賄えているかを示す指標です。本市の場合、当該値は100％に達しており、使用料収入で処理費用を回収できているといえます。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40円以上も低く、使用者の負担も軽いといえます。
　⑧水洗化率は、現在処理区域内人口のうち水洗便所を設置して汚水処理している人口の割合を表した指標で、類似団体と比較してやや低く、76.84％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</si>
  <si>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6.79％であり、老朽化度合いは低いと言えます。また、本市には、法定耐用年数を超えるような管渠は存在しないため、②管渠老朽化率及び③管渠改善率は0％です。
　しかしながら、平成6年度の事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rPh sb="84" eb="87">
      <t>ロウキュウカ</t>
    </rPh>
    <rPh sb="87" eb="89">
      <t>ドア</t>
    </rPh>
    <rPh sb="91" eb="92">
      <t>ヒク</t>
    </rPh>
    <rPh sb="94" eb="95">
      <t>イ</t>
    </rPh>
    <rPh sb="167" eb="169">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</si>
</sst>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C84-43E2-8B90-D7CF234E6F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0.33</c:v>
                </c:pt>
                <c:pt idx="3">
                  <c:v>0.15</c:v>
                </c:pt>
                <c:pt idx="4">
                  <c:v>0.16</c:v>
                </c:pt>
              </c:numCache>
            </c:numRef>
          </c:val>
          <c:smooth val="0"/>
          <c:extLst>
            <c:ext xmlns:c16="http://schemas.microsoft.com/office/drawing/2014/chart" uri="{C3380CC4-5D6E-409C-BE32-E72D297353CC}">
              <c16:uniqueId val="{00000001-4C84-43E2-8B90-D7CF234E6F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1B-46D1-8F77-D664189E80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44.89</c:v>
                </c:pt>
                <c:pt idx="3">
                  <c:v>53.51</c:v>
                </c:pt>
                <c:pt idx="4">
                  <c:v>53.5</c:v>
                </c:pt>
              </c:numCache>
            </c:numRef>
          </c:val>
          <c:smooth val="0"/>
          <c:extLst>
            <c:ext xmlns:c16="http://schemas.microsoft.com/office/drawing/2014/chart" uri="{C3380CC4-5D6E-409C-BE32-E72D297353CC}">
              <c16:uniqueId val="{00000001-D81B-46D1-8F77-D664189E80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74.819999999999993</c:v>
                </c:pt>
                <c:pt idx="3">
                  <c:v>77.2</c:v>
                </c:pt>
                <c:pt idx="4">
                  <c:v>76.84</c:v>
                </c:pt>
              </c:numCache>
            </c:numRef>
          </c:val>
          <c:extLst>
            <c:ext xmlns:c16="http://schemas.microsoft.com/office/drawing/2014/chart" uri="{C3380CC4-5D6E-409C-BE32-E72D297353CC}">
              <c16:uniqueId val="{00000000-5DBF-4902-B8F6-03F6216A80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64.89</c:v>
                </c:pt>
                <c:pt idx="3">
                  <c:v>83.91</c:v>
                </c:pt>
                <c:pt idx="4">
                  <c:v>83.51</c:v>
                </c:pt>
              </c:numCache>
            </c:numRef>
          </c:val>
          <c:smooth val="0"/>
          <c:extLst>
            <c:ext xmlns:c16="http://schemas.microsoft.com/office/drawing/2014/chart" uri="{C3380CC4-5D6E-409C-BE32-E72D297353CC}">
              <c16:uniqueId val="{00000001-5DBF-4902-B8F6-03F6216A80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103.19</c:v>
                </c:pt>
                <c:pt idx="3">
                  <c:v>101.51</c:v>
                </c:pt>
                <c:pt idx="4">
                  <c:v>102.92</c:v>
                </c:pt>
              </c:numCache>
            </c:numRef>
          </c:val>
          <c:extLst>
            <c:ext xmlns:c16="http://schemas.microsoft.com/office/drawing/2014/chart" uri="{C3380CC4-5D6E-409C-BE32-E72D297353CC}">
              <c16:uniqueId val="{00000000-1049-4BB5-B2D7-EA6BACE31D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98.03</c:v>
                </c:pt>
                <c:pt idx="3">
                  <c:v>106.85</c:v>
                </c:pt>
                <c:pt idx="4">
                  <c:v>108.11</c:v>
                </c:pt>
              </c:numCache>
            </c:numRef>
          </c:val>
          <c:smooth val="0"/>
          <c:extLst>
            <c:ext xmlns:c16="http://schemas.microsoft.com/office/drawing/2014/chart" uri="{C3380CC4-5D6E-409C-BE32-E72D297353CC}">
              <c16:uniqueId val="{00000001-1049-4BB5-B2D7-EA6BACE31D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2.4</c:v>
                </c:pt>
                <c:pt idx="3">
                  <c:v>4.6100000000000003</c:v>
                </c:pt>
                <c:pt idx="4">
                  <c:v>6.79</c:v>
                </c:pt>
              </c:numCache>
            </c:numRef>
          </c:val>
          <c:extLst>
            <c:ext xmlns:c16="http://schemas.microsoft.com/office/drawing/2014/chart" uri="{C3380CC4-5D6E-409C-BE32-E72D297353CC}">
              <c16:uniqueId val="{00000000-8F7E-4CCB-BB7E-62C4558A55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11.68</c:v>
                </c:pt>
                <c:pt idx="3">
                  <c:v>21.09</c:v>
                </c:pt>
                <c:pt idx="4">
                  <c:v>21.16</c:v>
                </c:pt>
              </c:numCache>
            </c:numRef>
          </c:val>
          <c:smooth val="0"/>
          <c:extLst>
            <c:ext xmlns:c16="http://schemas.microsoft.com/office/drawing/2014/chart" uri="{C3380CC4-5D6E-409C-BE32-E72D297353CC}">
              <c16:uniqueId val="{00000001-8F7E-4CCB-BB7E-62C4558A55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DBC-4AC0-828D-73E02C627A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DBC-4AC0-828D-73E02C627A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A14-42AA-ACA9-D03BC1A0F8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196.92</c:v>
                </c:pt>
                <c:pt idx="3">
                  <c:v>92.92</c:v>
                </c:pt>
                <c:pt idx="4">
                  <c:v>86.54</c:v>
                </c:pt>
              </c:numCache>
            </c:numRef>
          </c:val>
          <c:smooth val="0"/>
          <c:extLst>
            <c:ext xmlns:c16="http://schemas.microsoft.com/office/drawing/2014/chart" uri="{C3380CC4-5D6E-409C-BE32-E72D297353CC}">
              <c16:uniqueId val="{00000001-6A14-42AA-ACA9-D03BC1A0F8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118.98</c:v>
                </c:pt>
                <c:pt idx="3">
                  <c:v>116.67</c:v>
                </c:pt>
                <c:pt idx="4">
                  <c:v>125.51</c:v>
                </c:pt>
              </c:numCache>
            </c:numRef>
          </c:val>
          <c:extLst>
            <c:ext xmlns:c16="http://schemas.microsoft.com/office/drawing/2014/chart" uri="{C3380CC4-5D6E-409C-BE32-E72D297353CC}">
              <c16:uniqueId val="{00000000-DCC7-4FE7-BCA2-11500E47B8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70.02</c:v>
                </c:pt>
                <c:pt idx="3">
                  <c:v>50.66</c:v>
                </c:pt>
                <c:pt idx="4">
                  <c:v>62.25</c:v>
                </c:pt>
              </c:numCache>
            </c:numRef>
          </c:val>
          <c:smooth val="0"/>
          <c:extLst>
            <c:ext xmlns:c16="http://schemas.microsoft.com/office/drawing/2014/chart" uri="{C3380CC4-5D6E-409C-BE32-E72D297353CC}">
              <c16:uniqueId val="{00000001-DCC7-4FE7-BCA2-11500E47B8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209.32</c:v>
                </c:pt>
                <c:pt idx="3">
                  <c:v>312.95999999999998</c:v>
                </c:pt>
                <c:pt idx="4">
                  <c:v>337.19</c:v>
                </c:pt>
              </c:numCache>
            </c:numRef>
          </c:val>
          <c:extLst>
            <c:ext xmlns:c16="http://schemas.microsoft.com/office/drawing/2014/chart" uri="{C3380CC4-5D6E-409C-BE32-E72D297353CC}">
              <c16:uniqueId val="{00000000-5F67-42BE-B4B9-AD3F5D6867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1240.1600000000001</c:v>
                </c:pt>
                <c:pt idx="3">
                  <c:v>1111.31</c:v>
                </c:pt>
                <c:pt idx="4">
                  <c:v>966.33</c:v>
                </c:pt>
              </c:numCache>
            </c:numRef>
          </c:val>
          <c:smooth val="0"/>
          <c:extLst>
            <c:ext xmlns:c16="http://schemas.microsoft.com/office/drawing/2014/chart" uri="{C3380CC4-5D6E-409C-BE32-E72D297353CC}">
              <c16:uniqueId val="{00000001-5F67-42BE-B4B9-AD3F5D6867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97.19</c:v>
                </c:pt>
                <c:pt idx="3">
                  <c:v>100</c:v>
                </c:pt>
                <c:pt idx="4">
                  <c:v>100</c:v>
                </c:pt>
              </c:numCache>
            </c:numRef>
          </c:val>
          <c:extLst>
            <c:ext xmlns:c16="http://schemas.microsoft.com/office/drawing/2014/chart" uri="{C3380CC4-5D6E-409C-BE32-E72D297353CC}">
              <c16:uniqueId val="{00000000-F5F7-4F9D-B002-10E2510BDF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60.17</c:v>
                </c:pt>
                <c:pt idx="3">
                  <c:v>75.540000000000006</c:v>
                </c:pt>
                <c:pt idx="4">
                  <c:v>81.739999999999995</c:v>
                </c:pt>
              </c:numCache>
            </c:numRef>
          </c:val>
          <c:smooth val="0"/>
          <c:extLst>
            <c:ext xmlns:c16="http://schemas.microsoft.com/office/drawing/2014/chart" uri="{C3380CC4-5D6E-409C-BE32-E72D297353CC}">
              <c16:uniqueId val="{00000001-F5F7-4F9D-B002-10E2510BDF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155.87</c:v>
                </c:pt>
                <c:pt idx="3">
                  <c:v>151.56</c:v>
                </c:pt>
                <c:pt idx="4">
                  <c:v>154.12</c:v>
                </c:pt>
              </c:numCache>
            </c:numRef>
          </c:val>
          <c:extLst>
            <c:ext xmlns:c16="http://schemas.microsoft.com/office/drawing/2014/chart" uri="{C3380CC4-5D6E-409C-BE32-E72D297353CC}">
              <c16:uniqueId val="{00000000-3B50-43E3-AEE5-BE1543514E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281.52999999999997</c:v>
                </c:pt>
                <c:pt idx="3">
                  <c:v>207.96</c:v>
                </c:pt>
                <c:pt idx="4">
                  <c:v>194.31</c:v>
                </c:pt>
              </c:numCache>
            </c:numRef>
          </c:val>
          <c:smooth val="0"/>
          <c:extLst>
            <c:ext xmlns:c16="http://schemas.microsoft.com/office/drawing/2014/chart" uri="{C3380CC4-5D6E-409C-BE32-E72D297353CC}">
              <c16:uniqueId val="{00000001-3B50-43E3-AEE5-BE1543514E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4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亀山市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7">
        <f>データ!S6</f>
        <v>49945</v>
      </c>
      <c r="AM8" s="67"/>
      <c r="AN8" s="67"/>
      <c r="AO8" s="67"/>
      <c r="AP8" s="67"/>
      <c r="AQ8" s="67"/>
      <c r="AR8" s="67"/>
      <c r="AS8" s="67"/>
      <c r="AT8" s="66">
        <f>データ!T6</f>
        <v>191.04</v>
      </c>
      <c r="AU8" s="66"/>
      <c r="AV8" s="66"/>
      <c r="AW8" s="66"/>
      <c r="AX8" s="66"/>
      <c r="AY8" s="66"/>
      <c r="AZ8" s="66"/>
      <c r="BA8" s="66"/>
      <c r="BB8" s="66">
        <f>データ!U6</f>
        <v>261.44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f>データ!O6</f>
        <v>48.9</v>
      </c>
      <c r="J10" s="66"/>
      <c r="K10" s="66"/>
      <c r="L10" s="66"/>
      <c r="M10" s="66"/>
      <c r="N10" s="66"/>
      <c r="O10" s="66"/>
      <c r="P10" s="66">
        <f>データ!P6</f>
        <v>52.41</v>
      </c>
      <c r="Q10" s="66"/>
      <c r="R10" s="66"/>
      <c r="S10" s="66"/>
      <c r="T10" s="66"/>
      <c r="U10" s="66"/>
      <c r="V10" s="66"/>
      <c r="W10" s="66">
        <f>データ!Q6</f>
        <v>93.26</v>
      </c>
      <c r="X10" s="66"/>
      <c r="Y10" s="66"/>
      <c r="Z10" s="66"/>
      <c r="AA10" s="66"/>
      <c r="AB10" s="66"/>
      <c r="AC10" s="66"/>
      <c r="AD10" s="67">
        <f>データ!R6</f>
        <v>2420</v>
      </c>
      <c r="AE10" s="67"/>
      <c r="AF10" s="67"/>
      <c r="AG10" s="67"/>
      <c r="AH10" s="67"/>
      <c r="AI10" s="67"/>
      <c r="AJ10" s="67"/>
      <c r="AK10" s="2"/>
      <c r="AL10" s="67">
        <f>データ!V6</f>
        <v>25993</v>
      </c>
      <c r="AM10" s="67"/>
      <c r="AN10" s="67"/>
      <c r="AO10" s="67"/>
      <c r="AP10" s="67"/>
      <c r="AQ10" s="67"/>
      <c r="AR10" s="67"/>
      <c r="AS10" s="67"/>
      <c r="AT10" s="66">
        <f>データ!W6</f>
        <v>8.39</v>
      </c>
      <c r="AU10" s="66"/>
      <c r="AV10" s="66"/>
      <c r="AW10" s="66"/>
      <c r="AX10" s="66"/>
      <c r="AY10" s="66"/>
      <c r="AZ10" s="66"/>
      <c r="BA10" s="66"/>
      <c r="BB10" s="66">
        <f>データ!X6</f>
        <v>3098.09</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JeCHLEoI3Iw/+ltBuuEswMexMcZi9ohWmCpPLwqODpjUbCjsEeYm0PmLJYKDz6MVIOjWUTXZNC1yHHFfnWia7g==" saltValue="Wcl3/DQidKikNoMJFNJsx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242101</v>
      </c>
      <c r="D6" s="33">
        <f t="shared" si="3"/>
        <v>46</v>
      </c>
      <c r="E6" s="33">
        <f t="shared" si="3"/>
        <v>17</v>
      </c>
      <c r="F6" s="33">
        <f t="shared" si="3"/>
        <v>1</v>
      </c>
      <c r="G6" s="33">
        <f t="shared" si="3"/>
        <v>0</v>
      </c>
      <c r="H6" s="33" t="str">
        <f t="shared" si="3"/>
        <v>三重県　亀山市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48.9</v>
      </c>
      <c r="P6" s="34">
        <f t="shared" si="3"/>
        <v>52.41</v>
      </c>
      <c r="Q6" s="34">
        <f t="shared" si="3"/>
        <v>93.26</v>
      </c>
      <c r="R6" s="34">
        <f t="shared" si="3"/>
        <v>2420</v>
      </c>
      <c r="S6" s="34">
        <f t="shared" si="3"/>
        <v>49945</v>
      </c>
      <c r="T6" s="34">
        <f t="shared" si="3"/>
        <v>191.04</v>
      </c>
      <c r="U6" s="34">
        <f t="shared" si="3"/>
        <v>261.44</v>
      </c>
      <c r="V6" s="34">
        <f t="shared" si="3"/>
        <v>25993</v>
      </c>
      <c r="W6" s="34">
        <f t="shared" si="3"/>
        <v>8.39</v>
      </c>
      <c r="X6" s="34">
        <f t="shared" si="3"/>
        <v>3098.09</v>
      </c>
      <c r="Y6" s="35" t="str">
        <f>IF(Y7="",NA(),Y7)</f>
        <v>-</v>
      </c>
      <c r="Z6" s="35" t="str">
        <f t="shared" ref="Z6:AH6" si="4">IF(Z7="",NA(),Z7)</f>
        <v>-</v>
      </c>
      <c r="AA6" s="35">
        <f t="shared" si="4"/>
        <v>103.19</v>
      </c>
      <c r="AB6" s="35">
        <f t="shared" si="4"/>
        <v>101.51</v>
      </c>
      <c r="AC6" s="35">
        <f t="shared" si="4"/>
        <v>102.92</v>
      </c>
      <c r="AD6" s="35" t="str">
        <f t="shared" si="4"/>
        <v>-</v>
      </c>
      <c r="AE6" s="35" t="str">
        <f t="shared" si="4"/>
        <v>-</v>
      </c>
      <c r="AF6" s="35">
        <f t="shared" si="4"/>
        <v>98.03</v>
      </c>
      <c r="AG6" s="35">
        <f t="shared" si="4"/>
        <v>106.85</v>
      </c>
      <c r="AH6" s="35">
        <f t="shared" si="4"/>
        <v>108.11</v>
      </c>
      <c r="AI6" s="34" t="str">
        <f>IF(AI7="","",IF(AI7="-","【-】","【"&amp;SUBSTITUTE(TEXT(AI7,"#,##0.00"),"-","△")&amp;"】"))</f>
        <v>【108.80】</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196.92</v>
      </c>
      <c r="AR6" s="35">
        <f t="shared" si="5"/>
        <v>92.92</v>
      </c>
      <c r="AS6" s="35">
        <f t="shared" si="5"/>
        <v>86.54</v>
      </c>
      <c r="AT6" s="34" t="str">
        <f>IF(AT7="","",IF(AT7="-","【-】","【"&amp;SUBSTITUTE(TEXT(AT7,"#,##0.00"),"-","△")&amp;"】"))</f>
        <v>【4.27】</v>
      </c>
      <c r="AU6" s="35" t="str">
        <f>IF(AU7="",NA(),AU7)</f>
        <v>-</v>
      </c>
      <c r="AV6" s="35" t="str">
        <f t="shared" ref="AV6:BD6" si="6">IF(AV7="",NA(),AV7)</f>
        <v>-</v>
      </c>
      <c r="AW6" s="35">
        <f t="shared" si="6"/>
        <v>118.98</v>
      </c>
      <c r="AX6" s="35">
        <f t="shared" si="6"/>
        <v>116.67</v>
      </c>
      <c r="AY6" s="35">
        <f t="shared" si="6"/>
        <v>125.51</v>
      </c>
      <c r="AZ6" s="35" t="str">
        <f t="shared" si="6"/>
        <v>-</v>
      </c>
      <c r="BA6" s="35" t="str">
        <f t="shared" si="6"/>
        <v>-</v>
      </c>
      <c r="BB6" s="35">
        <f t="shared" si="6"/>
        <v>70.02</v>
      </c>
      <c r="BC6" s="35">
        <f t="shared" si="6"/>
        <v>50.66</v>
      </c>
      <c r="BD6" s="35">
        <f t="shared" si="6"/>
        <v>62.25</v>
      </c>
      <c r="BE6" s="34" t="str">
        <f>IF(BE7="","",IF(BE7="-","【-】","【"&amp;SUBSTITUTE(TEXT(BE7,"#,##0.00"),"-","△")&amp;"】"))</f>
        <v>【66.41】</v>
      </c>
      <c r="BF6" s="35" t="str">
        <f>IF(BF7="",NA(),BF7)</f>
        <v>-</v>
      </c>
      <c r="BG6" s="35" t="str">
        <f t="shared" ref="BG6:BO6" si="7">IF(BG7="",NA(),BG7)</f>
        <v>-</v>
      </c>
      <c r="BH6" s="35">
        <f t="shared" si="7"/>
        <v>209.32</v>
      </c>
      <c r="BI6" s="35">
        <f t="shared" si="7"/>
        <v>312.95999999999998</v>
      </c>
      <c r="BJ6" s="35">
        <f t="shared" si="7"/>
        <v>337.19</v>
      </c>
      <c r="BK6" s="35" t="str">
        <f t="shared" si="7"/>
        <v>-</v>
      </c>
      <c r="BL6" s="35" t="str">
        <f t="shared" si="7"/>
        <v>-</v>
      </c>
      <c r="BM6" s="35">
        <f t="shared" si="7"/>
        <v>1240.1600000000001</v>
      </c>
      <c r="BN6" s="35">
        <f t="shared" si="7"/>
        <v>1111.31</v>
      </c>
      <c r="BO6" s="35">
        <f t="shared" si="7"/>
        <v>966.33</v>
      </c>
      <c r="BP6" s="34" t="str">
        <f>IF(BP7="","",IF(BP7="-","【-】","【"&amp;SUBSTITUTE(TEXT(BP7,"#,##0.00"),"-","△")&amp;"】"))</f>
        <v>【707.33】</v>
      </c>
      <c r="BQ6" s="35" t="str">
        <f>IF(BQ7="",NA(),BQ7)</f>
        <v>-</v>
      </c>
      <c r="BR6" s="35" t="str">
        <f t="shared" ref="BR6:BZ6" si="8">IF(BR7="",NA(),BR7)</f>
        <v>-</v>
      </c>
      <c r="BS6" s="35">
        <f t="shared" si="8"/>
        <v>97.19</v>
      </c>
      <c r="BT6" s="35">
        <f t="shared" si="8"/>
        <v>100</v>
      </c>
      <c r="BU6" s="35">
        <f t="shared" si="8"/>
        <v>100</v>
      </c>
      <c r="BV6" s="35" t="str">
        <f t="shared" si="8"/>
        <v>-</v>
      </c>
      <c r="BW6" s="35" t="str">
        <f t="shared" si="8"/>
        <v>-</v>
      </c>
      <c r="BX6" s="35">
        <f t="shared" si="8"/>
        <v>60.17</v>
      </c>
      <c r="BY6" s="35">
        <f t="shared" si="8"/>
        <v>75.540000000000006</v>
      </c>
      <c r="BZ6" s="35">
        <f t="shared" si="8"/>
        <v>81.739999999999995</v>
      </c>
      <c r="CA6" s="34" t="str">
        <f>IF(CA7="","",IF(CA7="-","【-】","【"&amp;SUBSTITUTE(TEXT(CA7,"#,##0.00"),"-","△")&amp;"】"))</f>
        <v>【101.26】</v>
      </c>
      <c r="CB6" s="35" t="str">
        <f>IF(CB7="",NA(),CB7)</f>
        <v>-</v>
      </c>
      <c r="CC6" s="35" t="str">
        <f t="shared" ref="CC6:CK6" si="9">IF(CC7="",NA(),CC7)</f>
        <v>-</v>
      </c>
      <c r="CD6" s="35">
        <f t="shared" si="9"/>
        <v>155.87</v>
      </c>
      <c r="CE6" s="35">
        <f t="shared" si="9"/>
        <v>151.56</v>
      </c>
      <c r="CF6" s="35">
        <f t="shared" si="9"/>
        <v>154.12</v>
      </c>
      <c r="CG6" s="35" t="str">
        <f t="shared" si="9"/>
        <v>-</v>
      </c>
      <c r="CH6" s="35" t="str">
        <f t="shared" si="9"/>
        <v>-</v>
      </c>
      <c r="CI6" s="35">
        <f t="shared" si="9"/>
        <v>281.52999999999997</v>
      </c>
      <c r="CJ6" s="35">
        <f t="shared" si="9"/>
        <v>207.96</v>
      </c>
      <c r="CK6" s="35">
        <f t="shared" si="9"/>
        <v>194.31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44.89</v>
      </c>
      <c r="CU6" s="35">
        <f t="shared" si="10"/>
        <v>53.51</v>
      </c>
      <c r="CV6" s="35">
        <f t="shared" si="10"/>
        <v>53.5</v>
      </c>
      <c r="CW6" s="34" t="str">
        <f>IF(CW7="","",IF(CW7="-","【-】","【"&amp;SUBSTITUTE(TEXT(CW7,"#,##0.00"),"-","△")&amp;"】"))</f>
        <v>【60.13】</v>
      </c>
      <c r="CX6" s="35" t="str">
        <f>IF(CX7="",NA(),CX7)</f>
        <v>-</v>
      </c>
      <c r="CY6" s="35" t="str">
        <f t="shared" ref="CY6:DG6" si="11">IF(CY7="",NA(),CY7)</f>
        <v>-</v>
      </c>
      <c r="CZ6" s="35">
        <f t="shared" si="11"/>
        <v>74.819999999999993</v>
      </c>
      <c r="DA6" s="35">
        <f t="shared" si="11"/>
        <v>77.2</v>
      </c>
      <c r="DB6" s="35">
        <f t="shared" si="11"/>
        <v>76.84</v>
      </c>
      <c r="DC6" s="35" t="str">
        <f t="shared" si="11"/>
        <v>-</v>
      </c>
      <c r="DD6" s="35" t="str">
        <f t="shared" si="11"/>
        <v>-</v>
      </c>
      <c r="DE6" s="35">
        <f t="shared" si="11"/>
        <v>64.89</v>
      </c>
      <c r="DF6" s="35">
        <f t="shared" si="11"/>
        <v>83.91</v>
      </c>
      <c r="DG6" s="35">
        <f t="shared" si="11"/>
        <v>83.51</v>
      </c>
      <c r="DH6" s="34" t="str">
        <f>IF(DH7="","",IF(DH7="-","【-】","【"&amp;SUBSTITUTE(TEXT(DH7,"#,##0.00"),"-","△")&amp;"】"))</f>
        <v>【95.06】</v>
      </c>
      <c r="DI6" s="35" t="str">
        <f>IF(DI7="",NA(),DI7)</f>
        <v>-</v>
      </c>
      <c r="DJ6" s="35" t="str">
        <f t="shared" ref="DJ6:DR6" si="12">IF(DJ7="",NA(),DJ7)</f>
        <v>-</v>
      </c>
      <c r="DK6" s="35">
        <f t="shared" si="12"/>
        <v>2.4</v>
      </c>
      <c r="DL6" s="35">
        <f t="shared" si="12"/>
        <v>4.6100000000000003</v>
      </c>
      <c r="DM6" s="35">
        <f t="shared" si="12"/>
        <v>6.79</v>
      </c>
      <c r="DN6" s="35" t="str">
        <f t="shared" si="12"/>
        <v>-</v>
      </c>
      <c r="DO6" s="35" t="str">
        <f t="shared" si="12"/>
        <v>-</v>
      </c>
      <c r="DP6" s="35">
        <f t="shared" si="12"/>
        <v>11.68</v>
      </c>
      <c r="DQ6" s="35">
        <f t="shared" si="12"/>
        <v>21.09</v>
      </c>
      <c r="DR6" s="35">
        <f t="shared" si="12"/>
        <v>21.16</v>
      </c>
      <c r="DS6" s="34" t="str">
        <f>IF(DS7="","",IF(DS7="-","【-】","【"&amp;SUBSTITUTE(TEXT(DS7,"#,##0.00"),"-","△")&amp;"】"))</f>
        <v>【38.13】</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【5.37】</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0.33</v>
      </c>
      <c r="EM6" s="35">
        <f t="shared" si="14"/>
        <v>0.15</v>
      </c>
      <c r="EN6" s="35">
        <f t="shared" si="14"/>
        <v>0.16</v>
      </c>
      <c r="EO6" s="34" t="str">
        <f>IF(EO7="","",IF(EO7="-","【-】","【"&amp;SUBSTITUTE(TEXT(EO7,"#,##0.00"),"-","△")&amp;"】"))</f>
        <v>【0.23】</v>
      </c>
    </row>
    <row r="7" spans="1:148" s="36" customFormat="1" x14ac:dyDescent="0.2">
      <c r="A7" s="28"/>
      <c r="B7" s="37">
        <v>2017</v>
      </c>
      <c r="C7" s="37">
        <v>242101</v>
      </c>
      <c r="D7" s="37">
        <v>46</v>
      </c>
      <c r="E7" s="37">
        <v>17</v>
      </c>
      <c r="F7" s="37">
        <v>1</v>
      </c>
      <c r="G7" s="37">
        <v>0</v>
      </c>
      <c r="H7" s="37" t="s">
        <v>108</v>
      </c>
      <c r="I7" s="37" t="s">
        <v>109</v>
      </c>
      <c r="J7" s="37" t="s">
        <v>110</v>
      </c>
      <c r="K7" s="37" t="s">
        <v>111</v>
      </c>
      <c r="L7" s="37" t="s">
        <v>112</v>
      </c>
      <c r="M7" s="37" t="s">
        <v>113</v>
      </c>
      <c r="N7" s="38" t="s">
        <v>114</v>
      </c>
      <c r="O7" s="38">
        <v>48.9</v>
      </c>
      <c r="P7" s="38">
        <v>52.41</v>
      </c>
      <c r="Q7" s="38">
        <v>93.26</v>
      </c>
      <c r="R7" s="38">
        <v>2420</v>
      </c>
      <c r="S7" s="38">
        <v>49945</v>
      </c>
      <c r="T7" s="38">
        <v>191.04</v>
      </c>
      <c r="U7" s="38">
        <v>261.44</v>
      </c>
      <c r="V7" s="38">
        <v>25993</v>
      </c>
      <c r="W7" s="38">
        <v>8.39</v>
      </c>
      <c r="X7" s="38">
        <v>3098.09</v>
      </c>
      <c r="Y7" s="38" t="s">
        <v>114</v>
      </c>
      <c r="Z7" s="38" t="s">
        <v>114</v>
      </c>
      <c r="AA7" s="38">
        <v>103.19</v>
      </c>
      <c r="AB7" s="38">
        <v>101.51</v>
      </c>
      <c r="AC7" s="38">
        <v>102.92</v>
      </c>
      <c r="AD7" s="38" t="s">
        <v>114</v>
      </c>
      <c r="AE7" s="38" t="s">
        <v>114</v>
      </c>
      <c r="AF7" s="38">
        <v>98.03</v>
      </c>
      <c r="AG7" s="38">
        <v>106.85</v>
      </c>
      <c r="AH7" s="38">
        <v>108.11</v>
      </c>
      <c r="AI7" s="38">
        <v>108.8</v>
      </c>
      <c r="AJ7" s="38" t="s">
        <v>114</v>
      </c>
      <c r="AK7" s="38" t="s">
        <v>114</v>
      </c>
      <c r="AL7" s="38">
        <v>0</v>
      </c>
      <c r="AM7" s="38">
        <v>0</v>
      </c>
      <c r="AN7" s="38">
        <v>0</v>
      </c>
      <c r="AO7" s="38" t="s">
        <v>114</v>
      </c>
      <c r="AP7" s="38" t="s">
        <v>114</v>
      </c>
      <c r="AQ7" s="38">
        <v>196.92</v>
      </c>
      <c r="AR7" s="38">
        <v>92.92</v>
      </c>
      <c r="AS7" s="38">
        <v>86.54</v>
      </c>
      <c r="AT7" s="38">
        <v>4.2699999999999996</v>
      </c>
      <c r="AU7" s="38" t="s">
        <v>114</v>
      </c>
      <c r="AV7" s="38" t="s">
        <v>114</v>
      </c>
      <c r="AW7" s="38">
        <v>118.98</v>
      </c>
      <c r="AX7" s="38">
        <v>116.67</v>
      </c>
      <c r="AY7" s="38">
        <v>125.51</v>
      </c>
      <c r="AZ7" s="38" t="s">
        <v>114</v>
      </c>
      <c r="BA7" s="38" t="s">
        <v>114</v>
      </c>
      <c r="BB7" s="38">
        <v>70.02</v>
      </c>
      <c r="BC7" s="38">
        <v>50.66</v>
      </c>
      <c r="BD7" s="38">
        <v>62.25</v>
      </c>
      <c r="BE7" s="38">
        <v>66.41</v>
      </c>
      <c r="BF7" s="38" t="s">
        <v>114</v>
      </c>
      <c r="BG7" s="38" t="s">
        <v>114</v>
      </c>
      <c r="BH7" s="38">
        <v>209.32</v>
      </c>
      <c r="BI7" s="38">
        <v>312.95999999999998</v>
      </c>
      <c r="BJ7" s="38">
        <v>337.19</v>
      </c>
      <c r="BK7" s="38" t="s">
        <v>114</v>
      </c>
      <c r="BL7" s="38" t="s">
        <v>114</v>
      </c>
      <c r="BM7" s="38">
        <v>1240.1600000000001</v>
      </c>
      <c r="BN7" s="38">
        <v>1111.31</v>
      </c>
      <c r="BO7" s="38">
        <v>966.33</v>
      </c>
      <c r="BP7" s="38">
        <v>707.33</v>
      </c>
      <c r="BQ7" s="38" t="s">
        <v>114</v>
      </c>
      <c r="BR7" s="38" t="s">
        <v>114</v>
      </c>
      <c r="BS7" s="38">
        <v>97.19</v>
      </c>
      <c r="BT7" s="38">
        <v>100</v>
      </c>
      <c r="BU7" s="38">
        <v>100</v>
      </c>
      <c r="BV7" s="38" t="s">
        <v>114</v>
      </c>
      <c r="BW7" s="38" t="s">
        <v>114</v>
      </c>
      <c r="BX7" s="38">
        <v>60.17</v>
      </c>
      <c r="BY7" s="38">
        <v>75.540000000000006</v>
      </c>
      <c r="BZ7" s="38">
        <v>81.739999999999995</v>
      </c>
      <c r="CA7" s="38">
        <v>101.26</v>
      </c>
      <c r="CB7" s="38" t="s">
        <v>114</v>
      </c>
      <c r="CC7" s="38" t="s">
        <v>114</v>
      </c>
      <c r="CD7" s="38">
        <v>155.87</v>
      </c>
      <c r="CE7" s="38">
        <v>151.56</v>
      </c>
      <c r="CF7" s="38">
        <v>154.12</v>
      </c>
      <c r="CG7" s="38" t="s">
        <v>114</v>
      </c>
      <c r="CH7" s="38" t="s">
        <v>114</v>
      </c>
      <c r="CI7" s="38">
        <v>281.52999999999997</v>
      </c>
      <c r="CJ7" s="38">
        <v>207.96</v>
      </c>
      <c r="CK7" s="38">
        <v>194.31</v>
      </c>
      <c r="CL7" s="38">
        <v>136.38999999999999</v>
      </c>
      <c r="CM7" s="38" t="s">
        <v>114</v>
      </c>
      <c r="CN7" s="38" t="s">
        <v>114</v>
      </c>
      <c r="CO7" s="38" t="s">
        <v>114</v>
      </c>
      <c r="CP7" s="38" t="s">
        <v>114</v>
      </c>
      <c r="CQ7" s="38" t="s">
        <v>114</v>
      </c>
      <c r="CR7" s="38" t="s">
        <v>114</v>
      </c>
      <c r="CS7" s="38" t="s">
        <v>114</v>
      </c>
      <c r="CT7" s="38">
        <v>44.89</v>
      </c>
      <c r="CU7" s="38">
        <v>53.51</v>
      </c>
      <c r="CV7" s="38">
        <v>53.5</v>
      </c>
      <c r="CW7" s="38">
        <v>60.13</v>
      </c>
      <c r="CX7" s="38" t="s">
        <v>114</v>
      </c>
      <c r="CY7" s="38" t="s">
        <v>114</v>
      </c>
      <c r="CZ7" s="38">
        <v>74.819999999999993</v>
      </c>
      <c r="DA7" s="38">
        <v>77.2</v>
      </c>
      <c r="DB7" s="38">
        <v>76.84</v>
      </c>
      <c r="DC7" s="38" t="s">
        <v>114</v>
      </c>
      <c r="DD7" s="38" t="s">
        <v>114</v>
      </c>
      <c r="DE7" s="38">
        <v>64.89</v>
      </c>
      <c r="DF7" s="38">
        <v>83.91</v>
      </c>
      <c r="DG7" s="38">
        <v>83.51</v>
      </c>
      <c r="DH7" s="38">
        <v>95.06</v>
      </c>
      <c r="DI7" s="38" t="s">
        <v>114</v>
      </c>
      <c r="DJ7" s="38" t="s">
        <v>114</v>
      </c>
      <c r="DK7" s="38">
        <v>2.4</v>
      </c>
      <c r="DL7" s="38">
        <v>4.6100000000000003</v>
      </c>
      <c r="DM7" s="38">
        <v>6.79</v>
      </c>
      <c r="DN7" s="38" t="s">
        <v>114</v>
      </c>
      <c r="DO7" s="38" t="s">
        <v>114</v>
      </c>
      <c r="DP7" s="38">
        <v>11.68</v>
      </c>
      <c r="DQ7" s="38">
        <v>21.09</v>
      </c>
      <c r="DR7" s="38">
        <v>21.16</v>
      </c>
      <c r="DS7" s="38">
        <v>38.130000000000003</v>
      </c>
      <c r="DT7" s="38" t="s">
        <v>114</v>
      </c>
      <c r="DU7" s="38" t="s">
        <v>114</v>
      </c>
      <c r="DV7" s="38">
        <v>0</v>
      </c>
      <c r="DW7" s="38">
        <v>0</v>
      </c>
      <c r="DX7" s="38">
        <v>0</v>
      </c>
      <c r="DY7" s="38" t="s">
        <v>114</v>
      </c>
      <c r="DZ7" s="38" t="s">
        <v>114</v>
      </c>
      <c r="EA7" s="38">
        <v>0</v>
      </c>
      <c r="EB7" s="38">
        <v>0</v>
      </c>
      <c r="EC7" s="38">
        <v>0</v>
      </c>
      <c r="ED7" s="38">
        <v>5.37</v>
      </c>
      <c r="EE7" s="38" t="s">
        <v>114</v>
      </c>
      <c r="EF7" s="38" t="s">
        <v>114</v>
      </c>
      <c r="EG7" s="38">
        <v>0</v>
      </c>
      <c r="EH7" s="38">
        <v>0</v>
      </c>
      <c r="EI7" s="38">
        <v>0</v>
      </c>
      <c r="EJ7" s="38" t="s">
        <v>114</v>
      </c>
      <c r="EK7" s="38" t="s">
        <v>114</v>
      </c>
      <c r="EL7" s="38">
        <v>0.33</v>
      </c>
      <c r="EM7" s="38">
        <v>0.15</v>
      </c>
      <c r="EN7" s="38">
        <v>0.16</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2019-02-06T06:37:22Z</cp:lastPrinted>
  <dcterms:created xsi:type="dcterms:W3CDTF">2018-12-03T08:49:35Z</dcterms:created>
  <dcterms:modified xsi:type="dcterms:W3CDTF">2019-02-06T06:46:14Z</dcterms:modified>
  <cp:category/>
</cp:coreProperties>
</file>