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ilesv1\北勢庁舎\水道総務課\平成30年度\160 照会・回答・通知\いなべ市\財政課\20190205〆　経営比較分析表\"/>
    </mc:Choice>
  </mc:AlternateContent>
  <workbookProtection workbookPassword="A597" lockStructure="1"/>
  <bookViews>
    <workbookView xWindow="0" yWindow="0" windowWidth="20070" windowHeight="11400"/>
  </bookViews>
  <sheets>
    <sheet name="法適用_水道事業" sheetId="4" r:id="rId1"/>
    <sheet name="データ" sheetId="5" state="hidden" r:id="rId2"/>
  </sheets>
  <calcPr calcId="152511" iterate="1" iterateCount="1" iterateDelta="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AD8" i="4" s="1"/>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I10" i="4"/>
  <c r="B10" i="4"/>
  <c r="BB8" i="4"/>
  <c r="AT8" i="4"/>
  <c r="AL8" i="4"/>
  <c r="W8" i="4"/>
  <c r="P8" i="4"/>
  <c r="I8" i="4"/>
  <c r="B8" i="4"/>
  <c r="B6" i="4"/>
  <c r="C10" i="5" l="1"/>
  <c r="D10" i="5"/>
  <c r="E10" i="5"/>
  <c r="B10" i="5"/>
</calcChain>
</file>

<file path=xl/sharedStrings.xml><?xml version="1.0" encoding="utf-8"?>
<sst xmlns="http://schemas.openxmlformats.org/spreadsheetml/2006/main" count="232" uniqueCount="120">
  <si>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</si>
  <si>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</si>
  <si>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</si>
  <si>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</si>
  <si>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</si>
  <si>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</si>
  <si>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</si>
  <si>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</si>
  <si>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</si>
  <si>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</si>
  <si>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</si>
  <si>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</si>
  <si>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</si>
  <si>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</si>
  <si>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</si>
  <si>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</si>
  <si>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</si>
  <si>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</si>
  <si>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</si>
  <si>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</si>
  <si>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</si>
  <si>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</si>
  <si>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</si>
  <si>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</si>
  <si>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</si>
  <si>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</si>
  <si>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</si>
  <si>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</si>
  <si>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</si>
  <si>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</si>
  <si>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</si>
  <si>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</si>
  <si>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</si>
  <si>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</si>
  <si>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</si>
  <si>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</si>
  <si>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</si>
  <si>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</si>
  <si>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</si>
  <si>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</si>
  <si>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平成25年度における各指標の類似団体平均値は、当時の事業数を基に算出していますが、管路経年化率及び管路更新率については、平成26年度の事業数を基に類似団体平均値を算出しています。</t>
    <phoneticPr fontId="3"/>
  </si>
  <si>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</si>
  <si>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</si>
  <si>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</si>
  <si>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</si>
  <si>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</si>
  <si>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</si>
  <si>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</si>
  <si>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</si>
  <si>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</si>
  <si>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</si>
  <si>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</si>
  <si>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</si>
  <si>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</si>
  <si>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</si>
  <si>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</si>
  <si>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</si>
  <si>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</si>
  <si>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</si>
  <si>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</si>
  <si>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</si>
  <si>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</si>
  <si>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</si>
  <si>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</si>
  <si>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</si>
  <si>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</si>
  <si>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</si>
  <si>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</si>
  <si>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</si>
  <si>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</si>
  <si>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</si>
  <si>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</si>
  <si>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</si>
  <si>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</si>
  <si>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</si>
  <si>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</si>
  <si>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</si>
  <si>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</si>
  <si>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</si>
  <si>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</si>
  <si>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</si>
  <si>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</si>
  <si>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</si>
  <si>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</si>
  <si>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</si>
  <si>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</si>
  <si>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</si>
  <si>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</si>
  <si>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</si>
  <si>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</si>
  <si>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</si>
  <si>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</si>
  <si>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</si>
  <si>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</si>
  <si>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</si>
  <si>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</si>
  <si>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</si>
  <si>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</si>
  <si>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</si>
  <si>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</si>
  <si>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</si>
  <si>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</si>
  <si>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</si>
  <si>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</si>
  <si>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</si>
  <si>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いなべ市</t>
  </si>
  <si>
    <t>法適用</t>
  </si>
  <si>
    <t>水道事業</t>
  </si>
  <si>
    <t>末端給水事業</t>
  </si>
  <si>
    <t>A5</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</si>
  <si>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</si>
  <si>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</si>
  <si>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</si>
  <si>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</si>
  <si>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</si>
  <si>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</si>
  <si>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非設置</t>
    <rPh sb="0" eb="1">
      <t>ヒ</t>
    </rPh>
    <rPh sb="1" eb="3">
      <t>セッチ</t>
    </rPh>
    <phoneticPr fontId="4"/>
  </si>
  <si>
    <t>①数値が高いほど老朽化が進行していることを示す有形固定資産減価償却率は、類似団体平均値とほぼ同等の値で推移しています。
③管路更新率について、昨年は類似団体平均と同程度の率を示していましたが、平成29年度は類似団体平均の約半分ほどの更新率となっており、かなり低い率を示しています。
　殆どの配水管の耐用年数は40年であり、毎年2.5%の更新率を40年間維持すると、耐用年数以内に更新工事を行なえるため、固定資産台帳をチェックしながら老朽管更新率の目標を2.5%とし、積極的に更新工事を進めていく必要があります。</t>
    <rPh sb="42" eb="43">
      <t>アタイ</t>
    </rPh>
    <rPh sb="46" eb="48">
      <t>ドウトウ</t>
    </rPh>
    <rPh sb="71" eb="73">
      <t>サクネン</t>
    </rPh>
    <rPh sb="81" eb="84">
      <t>ドウテイド</t>
    </rPh>
    <rPh sb="85" eb="86">
      <t>リツ</t>
    </rPh>
    <rPh sb="87" eb="88">
      <t>シメ</t>
    </rPh>
    <rPh sb="101" eb="102">
      <t>ド</t>
    </rPh>
    <rPh sb="110" eb="111">
      <t>ヤク</t>
    </rPh>
    <rPh sb="111" eb="113">
      <t>ハンブン</t>
    </rPh>
    <rPh sb="116" eb="118">
      <t>コウシン</t>
    </rPh>
    <rPh sb="118" eb="119">
      <t>リツ</t>
    </rPh>
    <rPh sb="129" eb="130">
      <t>ヒク</t>
    </rPh>
    <rPh sb="131" eb="132">
      <t>リツ</t>
    </rPh>
    <rPh sb="145" eb="147">
      <t>ハイスイ</t>
    </rPh>
    <rPh sb="191" eb="193">
      <t>コウジ</t>
    </rPh>
    <rPh sb="194" eb="195">
      <t>オコ</t>
    </rPh>
    <rPh sb="221" eb="222">
      <t>リツ</t>
    </rPh>
    <rPh sb="223" eb="225">
      <t>モクヒョウ</t>
    </rPh>
    <rPh sb="237" eb="239">
      <t>コウシン</t>
    </rPh>
    <rPh sb="239" eb="241">
      <t>コウジ</t>
    </rPh>
    <phoneticPr fontId="4"/>
  </si>
  <si>
    <r>
      <t xml:space="preserve">①経常収支比率が100％を超えているため、安定した事業経営ができています。
③１年以内に支払うべき債務に対して支払うことが出来る預金の割合を示す流動比率が100％を大きく超えいるため支払い能力が充分にあることを示しています。
④類似団体の平均値に比べ企業債残が多いですが、簡易水道統合事業が終了したことで、今後は企業債の発行が減少することから、数値の改善が期待できます。
</t>
    </r>
    <r>
      <rPr>
        <sz val="11"/>
        <rFont val="ＭＳ ゴシック"/>
        <family val="3"/>
        <charset val="128"/>
      </rPr>
      <t>⑤料金回収率は、この数年間において、ほぼ100％を維持しており、水道水の供給にかかる費用を料金で賄えています。
　平成29年度は徴収活動の強化などから100％を大きく超えました。
　今後も継続して徴収活動強化に取り組みます。</t>
    </r>
    <r>
      <rPr>
        <sz val="11"/>
        <color rgb="FFFF0000"/>
        <rFont val="ＭＳ ゴシック"/>
        <family val="3"/>
        <charset val="128"/>
      </rPr>
      <t xml:space="preserve">
</t>
    </r>
    <r>
      <rPr>
        <sz val="11"/>
        <rFont val="ＭＳ ゴシック"/>
        <family val="3"/>
        <charset val="128"/>
      </rPr>
      <t>⑥有収水量1㎥あたりの費用を示す給水原価は、類似団体平均より低い数値を維持しており、今後設備更新などの工事を行っても、この数値を維持できるように努めます。
⑦施設利用率は積極的な水道管の漏水調査及びその修繕工事等で絶対的な配水量が減少、施設の稼動も減少し、類似団体の平均値に近づきました。
⑧施設の稼働と収益との繋がりを示す有収率は、類似団体平均に比べ、低い数値で推移していましたが、漏水調査並びにその修繕工事を実施してきたことから大きく改善がみられ、平成29年度は類似団体の平均値よりも良好な数値となりました。</t>
    </r>
    <rPh sb="1" eb="3">
      <t>ケイジョウ</t>
    </rPh>
    <rPh sb="3" eb="5">
      <t>シュウシ</t>
    </rPh>
    <rPh sb="5" eb="7">
      <t>ヒリツ</t>
    </rPh>
    <rPh sb="13" eb="14">
      <t>コ</t>
    </rPh>
    <rPh sb="21" eb="23">
      <t>アンテイ</t>
    </rPh>
    <rPh sb="25" eb="27">
      <t>ジギョウ</t>
    </rPh>
    <rPh sb="27" eb="29">
      <t>ケイエイ</t>
    </rPh>
    <rPh sb="64" eb="66">
      <t>ヨキン</t>
    </rPh>
    <rPh sb="91" eb="93">
      <t>シハラ</t>
    </rPh>
    <rPh sb="94" eb="96">
      <t>ノウリョク</t>
    </rPh>
    <rPh sb="97" eb="99">
      <t>ジュウブン</t>
    </rPh>
    <rPh sb="105" eb="106">
      <t>シメ</t>
    </rPh>
    <rPh sb="121" eb="122">
      <t>アタイ</t>
    </rPh>
    <rPh sb="145" eb="147">
      <t>シュウリョウ</t>
    </rPh>
    <rPh sb="156" eb="158">
      <t>キギョウ</t>
    </rPh>
    <rPh sb="158" eb="159">
      <t>サイ</t>
    </rPh>
    <rPh sb="163" eb="165">
      <t>ゲンショウ</t>
    </rPh>
    <rPh sb="196" eb="198">
      <t>スウネン</t>
    </rPh>
    <rPh sb="198" eb="199">
      <t>アイダ</t>
    </rPh>
    <rPh sb="243" eb="245">
      <t>ヘイセイ</t>
    </rPh>
    <rPh sb="247" eb="249">
      <t>ネンド</t>
    </rPh>
    <rPh sb="250" eb="252">
      <t>チョウシュウ</t>
    </rPh>
    <rPh sb="252" eb="254">
      <t>カツドウ</t>
    </rPh>
    <rPh sb="255" eb="257">
      <t>キョウカ</t>
    </rPh>
    <rPh sb="284" eb="286">
      <t>チョウシュウ</t>
    </rPh>
    <rPh sb="286" eb="288">
      <t>カツドウ</t>
    </rPh>
    <rPh sb="288" eb="290">
      <t>キョウカ</t>
    </rPh>
    <rPh sb="378" eb="380">
      <t>シセツ</t>
    </rPh>
    <rPh sb="380" eb="383">
      <t>リヨウリツ</t>
    </rPh>
    <rPh sb="384" eb="387">
      <t>セッキョクテキ</t>
    </rPh>
    <rPh sb="388" eb="391">
      <t>スイドウカン</t>
    </rPh>
    <rPh sb="392" eb="394">
      <t>ロウスイ</t>
    </rPh>
    <rPh sb="394" eb="396">
      <t>チョウサ</t>
    </rPh>
    <rPh sb="396" eb="397">
      <t>オヨ</t>
    </rPh>
    <rPh sb="400" eb="402">
      <t>シュウゼン</t>
    </rPh>
    <rPh sb="402" eb="404">
      <t>コウジ</t>
    </rPh>
    <rPh sb="404" eb="405">
      <t>ナド</t>
    </rPh>
    <rPh sb="406" eb="409">
      <t>ゼッタイテキ</t>
    </rPh>
    <rPh sb="410" eb="412">
      <t>ハイスイ</t>
    </rPh>
    <rPh sb="412" eb="413">
      <t>リョウ</t>
    </rPh>
    <rPh sb="414" eb="416">
      <t>ゲンショウ</t>
    </rPh>
    <rPh sb="417" eb="419">
      <t>シセツ</t>
    </rPh>
    <rPh sb="420" eb="422">
      <t>カドウ</t>
    </rPh>
    <rPh sb="423" eb="425">
      <t>ゲンショウ</t>
    </rPh>
    <rPh sb="427" eb="429">
      <t>ルイジ</t>
    </rPh>
    <rPh sb="429" eb="431">
      <t>ダンタイ</t>
    </rPh>
    <rPh sb="432" eb="434">
      <t>ヘイキン</t>
    </rPh>
    <rPh sb="434" eb="435">
      <t>アタイ</t>
    </rPh>
    <rPh sb="436" eb="437">
      <t>チカ</t>
    </rPh>
    <rPh sb="455" eb="456">
      <t>ツナ</t>
    </rPh>
    <rPh sb="495" eb="496">
      <t>ナラ</t>
    </rPh>
    <rPh sb="500" eb="502">
      <t>シュウゼン</t>
    </rPh>
    <rPh sb="502" eb="504">
      <t>コウジ</t>
    </rPh>
    <rPh sb="515" eb="516">
      <t>オオ</t>
    </rPh>
    <rPh sb="525" eb="527">
      <t>ヘイセイ</t>
    </rPh>
    <rPh sb="529" eb="531">
      <t>ネンド</t>
    </rPh>
    <rPh sb="543" eb="545">
      <t>リョウコウ</t>
    </rPh>
    <rPh sb="546" eb="548">
      <t>スウチ</t>
    </rPh>
    <phoneticPr fontId="4"/>
  </si>
  <si>
    <t>　現状の経営状態は健全であるといえますが、長期計画における展望は楽観できるものではありません。
　施設の稼働状況などは良好な数値で推移すると考えられますが、水道ビジョンや総合計画などから、人口減少が予測されているうえ、昨今の節水意識の向上からも料金収入が減少していくと考えられます。
　また、高度経済成長期に大量取得した固定資産の更新時期が近年到来する見込みであり、多額の資金が必要となります。
　上記から、特に水需要の減少が予測されるため、その的確な把握と、綿密な計画による施設の更新に努めていかなければなりません。</t>
    <rPh sb="99" eb="101">
      <t>ヨソク</t>
    </rPh>
    <rPh sb="109" eb="111">
      <t>サッコン</t>
    </rPh>
    <rPh sb="112" eb="114">
      <t>セッスイ</t>
    </rPh>
    <rPh sb="114" eb="116">
      <t>イシキ</t>
    </rPh>
    <rPh sb="117" eb="119">
      <t>コウジョウ</t>
    </rPh>
    <rPh sb="134" eb="135">
      <t>カンガ</t>
    </rPh>
    <rPh sb="160" eb="162">
      <t>コテイ</t>
    </rPh>
    <rPh sb="170" eb="172">
      <t>キンネン</t>
    </rPh>
    <rPh sb="176" eb="178">
      <t>ミコ</t>
    </rPh>
    <rPh sb="199" eb="201">
      <t>ジョウキ</t>
    </rPh>
    <rPh sb="204" eb="205">
      <t>トク</t>
    </rPh>
    <rPh sb="206" eb="207">
      <t>ミズ</t>
    </rPh>
    <rPh sb="213" eb="215">
      <t>ヨソク</t>
    </rPh>
    <rPh sb="230" eb="232">
      <t>メンミツ</t>
    </rPh>
    <rPh sb="238" eb="240">
      <t>シセツ</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</si>
</sst>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quot;△ &quot;#,##0.00"/>
    <numFmt numFmtId="180" formatCode="ge"/>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rgb="FFFF000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データ!$ED$6:$EH$6</c:f>
              <c:numCache>
                <c:formatCode>#,##0.00;"△"#,##0.00</c:formatCode>
                <c:ptCount val="5"/>
                <c:pt idx="0">
                  <c:v>0</c:v>
                </c:pt>
                <c:pt idx="1">
                  <c:v>0</c:v>
                </c:pt>
                <c:pt idx="2" formatCode="#,##0.00;&quot;△&quot;#,##0.00;&quot;-&quot;">
                  <c:v>0.04</c:v>
                </c:pt>
                <c:pt idx="3" formatCode="#,##0.00;&quot;△&quot;#,##0.00;&quot;-&quot;">
                  <c:v>0.6</c:v>
                </c:pt>
                <c:pt idx="4" formatCode="#,##0.00;&quot;△&quot;#,##0.00;&quot;-&quot;">
                  <c:v>0.3</c:v>
                </c:pt>
              </c:numCache>
            </c:numRef>
          </c:val>
          <c:extLst xmlns:c16r2="http://schemas.microsoft.com/office/drawing/2015/06/chart">
            <c:ext xmlns:c16="http://schemas.microsoft.com/office/drawing/2014/chart" uri="{C3380CC4-5D6E-409C-BE32-E72D297353CC}">
              <c16:uniqueId val="{00000000-B326-4F5F-A9A2-6CB50607C67B}"/>
            </c:ext>
          </c:extLst>
        </c:ser>
        <c:dLbls>
          <c:showLegendKey val="0"/>
          <c:showVal val="0"/>
          <c:showCatName val="0"/>
          <c:showSerName val="0"/>
          <c:showPercent val="0"/>
          <c:showBubbleSize val="0"/>
        </c:dLbls>
        <c:gapWidth val="150"/>
        <c:axId val="196764976"/>
        <c:axId val="1967661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0.59</c:v>
                </c:pt>
                <c:pt idx="1">
                  <c:v>0.6</c:v>
                </c:pt>
                <c:pt idx="2">
                  <c:v>0.56000000000000005</c:v>
                </c:pt>
                <c:pt idx="3">
                  <c:v>0.61</c:v>
                </c:pt>
                <c:pt idx="4">
                  <c:v>0.51</c:v>
                </c:pt>
              </c:numCache>
            </c:numRef>
          </c:val>
          <c:smooth val="0"/>
          <c:extLst xmlns:c16r2="http://schemas.microsoft.com/office/drawing/2015/06/chart">
            <c:ext xmlns:c16="http://schemas.microsoft.com/office/drawing/2014/chart" uri="{C3380CC4-5D6E-409C-BE32-E72D297353CC}">
              <c16:uniqueId val="{00000001-B326-4F5F-A9A2-6CB50607C67B}"/>
            </c:ext>
          </c:extLst>
        </c:ser>
        <c:dLbls>
          <c:showLegendKey val="0"/>
          <c:showVal val="0"/>
          <c:showCatName val="0"/>
          <c:showSerName val="0"/>
          <c:showPercent val="0"/>
          <c:showBubbleSize val="0"/>
        </c:dLbls>
        <c:marker val="1"/>
        <c:smooth val="0"/>
        <c:axId val="196764976"/>
        <c:axId val="196766152"/>
      </c:lineChart>
      <c:dateAx>
        <c:axId val="196764976"/>
        <c:scaling>
          <c:orientation val="minMax"/>
        </c:scaling>
        <c:delete val="1"/>
        <c:axPos val="b"/>
        <c:numFmt formatCode="ge" sourceLinked="1"/>
        <c:majorTickMark val="none"/>
        <c:minorTickMark val="none"/>
        <c:tickLblPos val="none"/>
        <c:crossAx val="196766152"/>
        <c:crosses val="autoZero"/>
        <c:auto val="1"/>
        <c:lblOffset val="100"/>
        <c:baseTimeUnit val="years"/>
      </c:dateAx>
      <c:valAx>
        <c:axId val="1967661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67649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データ!$CL$6:$CP$6</c:f>
              <c:numCache>
                <c:formatCode>#,##0.00;"△"#,##0.00;"-"</c:formatCode>
                <c:ptCount val="5"/>
                <c:pt idx="0">
                  <c:v>67.930000000000007</c:v>
                </c:pt>
                <c:pt idx="1">
                  <c:v>68.02</c:v>
                </c:pt>
                <c:pt idx="2">
                  <c:v>66.790000000000006</c:v>
                </c:pt>
                <c:pt idx="3">
                  <c:v>63.95</c:v>
                </c:pt>
                <c:pt idx="4">
                  <c:v>59.61</c:v>
                </c:pt>
              </c:numCache>
            </c:numRef>
          </c:val>
          <c:extLst xmlns:c16r2="http://schemas.microsoft.com/office/drawing/2015/06/chart">
            <c:ext xmlns:c16="http://schemas.microsoft.com/office/drawing/2014/chart" uri="{C3380CC4-5D6E-409C-BE32-E72D297353CC}">
              <c16:uniqueId val="{00000000-6EF0-4C90-9DAE-F1F65174B36B}"/>
            </c:ext>
          </c:extLst>
        </c:ser>
        <c:dLbls>
          <c:showLegendKey val="0"/>
          <c:showVal val="0"/>
          <c:showCatName val="0"/>
          <c:showSerName val="0"/>
          <c:showPercent val="0"/>
          <c:showBubbleSize val="0"/>
        </c:dLbls>
        <c:gapWidth val="150"/>
        <c:axId val="198824512"/>
        <c:axId val="1988249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59.23</c:v>
                </c:pt>
                <c:pt idx="1">
                  <c:v>58.58</c:v>
                </c:pt>
                <c:pt idx="2">
                  <c:v>58.53</c:v>
                </c:pt>
                <c:pt idx="3">
                  <c:v>59.01</c:v>
                </c:pt>
                <c:pt idx="4">
                  <c:v>60.03</c:v>
                </c:pt>
              </c:numCache>
            </c:numRef>
          </c:val>
          <c:smooth val="0"/>
          <c:extLst xmlns:c16r2="http://schemas.microsoft.com/office/drawing/2015/06/chart">
            <c:ext xmlns:c16="http://schemas.microsoft.com/office/drawing/2014/chart" uri="{C3380CC4-5D6E-409C-BE32-E72D297353CC}">
              <c16:uniqueId val="{00000001-6EF0-4C90-9DAE-F1F65174B36B}"/>
            </c:ext>
          </c:extLst>
        </c:ser>
        <c:dLbls>
          <c:showLegendKey val="0"/>
          <c:showVal val="0"/>
          <c:showCatName val="0"/>
          <c:showSerName val="0"/>
          <c:showPercent val="0"/>
          <c:showBubbleSize val="0"/>
        </c:dLbls>
        <c:marker val="1"/>
        <c:smooth val="0"/>
        <c:axId val="198824512"/>
        <c:axId val="198824904"/>
      </c:lineChart>
      <c:dateAx>
        <c:axId val="198824512"/>
        <c:scaling>
          <c:orientation val="minMax"/>
        </c:scaling>
        <c:delete val="1"/>
        <c:axPos val="b"/>
        <c:numFmt formatCode="ge" sourceLinked="1"/>
        <c:majorTickMark val="none"/>
        <c:minorTickMark val="none"/>
        <c:tickLblPos val="none"/>
        <c:crossAx val="198824904"/>
        <c:crosses val="autoZero"/>
        <c:auto val="1"/>
        <c:lblOffset val="100"/>
        <c:baseTimeUnit val="years"/>
      </c:dateAx>
      <c:valAx>
        <c:axId val="1988249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88245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データ!$CW$6:$DA$6</c:f>
              <c:numCache>
                <c:formatCode>#,##0.00;"△"#,##0.00;"-"</c:formatCode>
                <c:ptCount val="5"/>
                <c:pt idx="0">
                  <c:v>77.58</c:v>
                </c:pt>
                <c:pt idx="1">
                  <c:v>76.22</c:v>
                </c:pt>
                <c:pt idx="2">
                  <c:v>77.63</c:v>
                </c:pt>
                <c:pt idx="3">
                  <c:v>81.400000000000006</c:v>
                </c:pt>
                <c:pt idx="4">
                  <c:v>87.43</c:v>
                </c:pt>
              </c:numCache>
            </c:numRef>
          </c:val>
          <c:extLst xmlns:c16r2="http://schemas.microsoft.com/office/drawing/2015/06/chart">
            <c:ext xmlns:c16="http://schemas.microsoft.com/office/drawing/2014/chart" uri="{C3380CC4-5D6E-409C-BE32-E72D297353CC}">
              <c16:uniqueId val="{00000000-9B86-493B-A8A0-E0CFA74AB2F6}"/>
            </c:ext>
          </c:extLst>
        </c:ser>
        <c:dLbls>
          <c:showLegendKey val="0"/>
          <c:showVal val="0"/>
          <c:showCatName val="0"/>
          <c:showSerName val="0"/>
          <c:showPercent val="0"/>
          <c:showBubbleSize val="0"/>
        </c:dLbls>
        <c:gapWidth val="150"/>
        <c:axId val="198826080"/>
        <c:axId val="1988264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85.53</c:v>
                </c:pt>
                <c:pt idx="1">
                  <c:v>85.23</c:v>
                </c:pt>
                <c:pt idx="2">
                  <c:v>85.26</c:v>
                </c:pt>
                <c:pt idx="3">
                  <c:v>85.37</c:v>
                </c:pt>
                <c:pt idx="4">
                  <c:v>84.81</c:v>
                </c:pt>
              </c:numCache>
            </c:numRef>
          </c:val>
          <c:smooth val="0"/>
          <c:extLst xmlns:c16r2="http://schemas.microsoft.com/office/drawing/2015/06/chart">
            <c:ext xmlns:c16="http://schemas.microsoft.com/office/drawing/2014/chart" uri="{C3380CC4-5D6E-409C-BE32-E72D297353CC}">
              <c16:uniqueId val="{00000001-9B86-493B-A8A0-E0CFA74AB2F6}"/>
            </c:ext>
          </c:extLst>
        </c:ser>
        <c:dLbls>
          <c:showLegendKey val="0"/>
          <c:showVal val="0"/>
          <c:showCatName val="0"/>
          <c:showSerName val="0"/>
          <c:showPercent val="0"/>
          <c:showBubbleSize val="0"/>
        </c:dLbls>
        <c:marker val="1"/>
        <c:smooth val="0"/>
        <c:axId val="198826080"/>
        <c:axId val="198826472"/>
      </c:lineChart>
      <c:dateAx>
        <c:axId val="198826080"/>
        <c:scaling>
          <c:orientation val="minMax"/>
        </c:scaling>
        <c:delete val="1"/>
        <c:axPos val="b"/>
        <c:numFmt formatCode="ge" sourceLinked="1"/>
        <c:majorTickMark val="none"/>
        <c:minorTickMark val="none"/>
        <c:tickLblPos val="none"/>
        <c:crossAx val="198826472"/>
        <c:crosses val="autoZero"/>
        <c:auto val="1"/>
        <c:lblOffset val="100"/>
        <c:baseTimeUnit val="years"/>
      </c:dateAx>
      <c:valAx>
        <c:axId val="1988264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88260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データ!$X$6:$AB$6</c:f>
              <c:numCache>
                <c:formatCode>#,##0.00;"△"#,##0.00;"-"</c:formatCode>
                <c:ptCount val="5"/>
                <c:pt idx="0">
                  <c:v>111.37</c:v>
                </c:pt>
                <c:pt idx="1">
                  <c:v>109.2</c:v>
                </c:pt>
                <c:pt idx="2">
                  <c:v>109.86</c:v>
                </c:pt>
                <c:pt idx="3">
                  <c:v>109.57</c:v>
                </c:pt>
                <c:pt idx="4">
                  <c:v>111.67</c:v>
                </c:pt>
              </c:numCache>
            </c:numRef>
          </c:val>
          <c:extLst xmlns:c16r2="http://schemas.microsoft.com/office/drawing/2015/06/chart">
            <c:ext xmlns:c16="http://schemas.microsoft.com/office/drawing/2014/chart" uri="{C3380CC4-5D6E-409C-BE32-E72D297353CC}">
              <c16:uniqueId val="{00000000-9C5E-4208-8045-FDA5A65B98EB}"/>
            </c:ext>
          </c:extLst>
        </c:ser>
        <c:dLbls>
          <c:showLegendKey val="0"/>
          <c:showVal val="0"/>
          <c:showCatName val="0"/>
          <c:showSerName val="0"/>
          <c:showPercent val="0"/>
          <c:showBubbleSize val="0"/>
        </c:dLbls>
        <c:gapWidth val="150"/>
        <c:axId val="198635512"/>
        <c:axId val="1986359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106.89</c:v>
                </c:pt>
                <c:pt idx="1">
                  <c:v>109.04</c:v>
                </c:pt>
                <c:pt idx="2">
                  <c:v>109.64</c:v>
                </c:pt>
                <c:pt idx="3">
                  <c:v>110.95</c:v>
                </c:pt>
                <c:pt idx="4">
                  <c:v>110.68</c:v>
                </c:pt>
              </c:numCache>
            </c:numRef>
          </c:val>
          <c:smooth val="0"/>
          <c:extLst xmlns:c16r2="http://schemas.microsoft.com/office/drawing/2015/06/chart">
            <c:ext xmlns:c16="http://schemas.microsoft.com/office/drawing/2014/chart" uri="{C3380CC4-5D6E-409C-BE32-E72D297353CC}">
              <c16:uniqueId val="{00000001-9C5E-4208-8045-FDA5A65B98EB}"/>
            </c:ext>
          </c:extLst>
        </c:ser>
        <c:dLbls>
          <c:showLegendKey val="0"/>
          <c:showVal val="0"/>
          <c:showCatName val="0"/>
          <c:showSerName val="0"/>
          <c:showPercent val="0"/>
          <c:showBubbleSize val="0"/>
        </c:dLbls>
        <c:marker val="1"/>
        <c:smooth val="0"/>
        <c:axId val="198635512"/>
        <c:axId val="198635904"/>
      </c:lineChart>
      <c:dateAx>
        <c:axId val="198635512"/>
        <c:scaling>
          <c:orientation val="minMax"/>
        </c:scaling>
        <c:delete val="1"/>
        <c:axPos val="b"/>
        <c:numFmt formatCode="ge" sourceLinked="1"/>
        <c:majorTickMark val="none"/>
        <c:minorTickMark val="none"/>
        <c:tickLblPos val="none"/>
        <c:crossAx val="198635904"/>
        <c:crosses val="autoZero"/>
        <c:auto val="1"/>
        <c:lblOffset val="100"/>
        <c:baseTimeUnit val="years"/>
      </c:dateAx>
      <c:valAx>
        <c:axId val="19863590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986355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データ!$DH$6:$DL$6</c:f>
              <c:numCache>
                <c:formatCode>#,##0.00;"△"#,##0.00;"-"</c:formatCode>
                <c:ptCount val="5"/>
                <c:pt idx="0">
                  <c:v>34.53</c:v>
                </c:pt>
                <c:pt idx="1">
                  <c:v>44.7</c:v>
                </c:pt>
                <c:pt idx="2">
                  <c:v>45.63</c:v>
                </c:pt>
                <c:pt idx="3">
                  <c:v>47.33</c:v>
                </c:pt>
                <c:pt idx="4">
                  <c:v>48.28</c:v>
                </c:pt>
              </c:numCache>
            </c:numRef>
          </c:val>
          <c:extLst xmlns:c16r2="http://schemas.microsoft.com/office/drawing/2015/06/chart">
            <c:ext xmlns:c16="http://schemas.microsoft.com/office/drawing/2014/chart" uri="{C3380CC4-5D6E-409C-BE32-E72D297353CC}">
              <c16:uniqueId val="{00000000-9462-4ED8-91D8-20CA9D4D0537}"/>
            </c:ext>
          </c:extLst>
        </c:ser>
        <c:dLbls>
          <c:showLegendKey val="0"/>
          <c:showVal val="0"/>
          <c:showCatName val="0"/>
          <c:showSerName val="0"/>
          <c:showPercent val="0"/>
          <c:showBubbleSize val="0"/>
        </c:dLbls>
        <c:gapWidth val="150"/>
        <c:axId val="198637080"/>
        <c:axId val="1986374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37.340000000000003</c:v>
                </c:pt>
                <c:pt idx="1">
                  <c:v>44.31</c:v>
                </c:pt>
                <c:pt idx="2">
                  <c:v>45.75</c:v>
                </c:pt>
                <c:pt idx="3">
                  <c:v>46.9</c:v>
                </c:pt>
                <c:pt idx="4">
                  <c:v>47.28</c:v>
                </c:pt>
              </c:numCache>
            </c:numRef>
          </c:val>
          <c:smooth val="0"/>
          <c:extLst xmlns:c16r2="http://schemas.microsoft.com/office/drawing/2015/06/chart">
            <c:ext xmlns:c16="http://schemas.microsoft.com/office/drawing/2014/chart" uri="{C3380CC4-5D6E-409C-BE32-E72D297353CC}">
              <c16:uniqueId val="{00000001-9462-4ED8-91D8-20CA9D4D0537}"/>
            </c:ext>
          </c:extLst>
        </c:ser>
        <c:dLbls>
          <c:showLegendKey val="0"/>
          <c:showVal val="0"/>
          <c:showCatName val="0"/>
          <c:showSerName val="0"/>
          <c:showPercent val="0"/>
          <c:showBubbleSize val="0"/>
        </c:dLbls>
        <c:marker val="1"/>
        <c:smooth val="0"/>
        <c:axId val="198637080"/>
        <c:axId val="198637472"/>
      </c:lineChart>
      <c:dateAx>
        <c:axId val="198637080"/>
        <c:scaling>
          <c:orientation val="minMax"/>
        </c:scaling>
        <c:delete val="1"/>
        <c:axPos val="b"/>
        <c:numFmt formatCode="ge" sourceLinked="1"/>
        <c:majorTickMark val="none"/>
        <c:minorTickMark val="none"/>
        <c:tickLblPos val="none"/>
        <c:crossAx val="198637472"/>
        <c:crosses val="autoZero"/>
        <c:auto val="1"/>
        <c:lblOffset val="100"/>
        <c:baseTimeUnit val="years"/>
      </c:dateAx>
      <c:valAx>
        <c:axId val="1986374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86370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データ!$DS$6:$DW$6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EF55-4F71-B047-D8A28581A724}"/>
            </c:ext>
          </c:extLst>
        </c:ser>
        <c:dLbls>
          <c:showLegendKey val="0"/>
          <c:showVal val="0"/>
          <c:showCatName val="0"/>
          <c:showSerName val="0"/>
          <c:showPercent val="0"/>
          <c:showBubbleSize val="0"/>
        </c:dLbls>
        <c:gapWidth val="150"/>
        <c:axId val="198638648"/>
        <c:axId val="1986390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8.39</c:v>
                </c:pt>
                <c:pt idx="1">
                  <c:v>10.09</c:v>
                </c:pt>
                <c:pt idx="2">
                  <c:v>10.54</c:v>
                </c:pt>
                <c:pt idx="3">
                  <c:v>12.03</c:v>
                </c:pt>
                <c:pt idx="4">
                  <c:v>12.19</c:v>
                </c:pt>
              </c:numCache>
            </c:numRef>
          </c:val>
          <c:smooth val="0"/>
          <c:extLst xmlns:c16r2="http://schemas.microsoft.com/office/drawing/2015/06/chart">
            <c:ext xmlns:c16="http://schemas.microsoft.com/office/drawing/2014/chart" uri="{C3380CC4-5D6E-409C-BE32-E72D297353CC}">
              <c16:uniqueId val="{00000001-EF55-4F71-B047-D8A28581A724}"/>
            </c:ext>
          </c:extLst>
        </c:ser>
        <c:dLbls>
          <c:showLegendKey val="0"/>
          <c:showVal val="0"/>
          <c:showCatName val="0"/>
          <c:showSerName val="0"/>
          <c:showPercent val="0"/>
          <c:showBubbleSize val="0"/>
        </c:dLbls>
        <c:marker val="1"/>
        <c:smooth val="0"/>
        <c:axId val="198638648"/>
        <c:axId val="198639040"/>
      </c:lineChart>
      <c:dateAx>
        <c:axId val="198638648"/>
        <c:scaling>
          <c:orientation val="minMax"/>
        </c:scaling>
        <c:delete val="1"/>
        <c:axPos val="b"/>
        <c:numFmt formatCode="ge" sourceLinked="1"/>
        <c:majorTickMark val="none"/>
        <c:minorTickMark val="none"/>
        <c:tickLblPos val="none"/>
        <c:crossAx val="198639040"/>
        <c:crosses val="autoZero"/>
        <c:auto val="1"/>
        <c:lblOffset val="100"/>
        <c:baseTimeUnit val="years"/>
      </c:dateAx>
      <c:valAx>
        <c:axId val="1986390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86386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データ!$AI$6:$AM$6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819F-4680-A5E4-9044AC461AA9}"/>
            </c:ext>
          </c:extLst>
        </c:ser>
        <c:dLbls>
          <c:showLegendKey val="0"/>
          <c:showVal val="0"/>
          <c:showCatName val="0"/>
          <c:showSerName val="0"/>
          <c:showPercent val="0"/>
          <c:showBubbleSize val="0"/>
        </c:dLbls>
        <c:gapWidth val="150"/>
        <c:axId val="198738168"/>
        <c:axId val="198738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7.76</c:v>
                </c:pt>
                <c:pt idx="1">
                  <c:v>3.77</c:v>
                </c:pt>
                <c:pt idx="2">
                  <c:v>3.62</c:v>
                </c:pt>
                <c:pt idx="3">
                  <c:v>3.91</c:v>
                </c:pt>
                <c:pt idx="4">
                  <c:v>3.56</c:v>
                </c:pt>
              </c:numCache>
            </c:numRef>
          </c:val>
          <c:smooth val="0"/>
          <c:extLst xmlns:c16r2="http://schemas.microsoft.com/office/drawing/2015/06/chart">
            <c:ext xmlns:c16="http://schemas.microsoft.com/office/drawing/2014/chart" uri="{C3380CC4-5D6E-409C-BE32-E72D297353CC}">
              <c16:uniqueId val="{00000001-819F-4680-A5E4-9044AC461AA9}"/>
            </c:ext>
          </c:extLst>
        </c:ser>
        <c:dLbls>
          <c:showLegendKey val="0"/>
          <c:showVal val="0"/>
          <c:showCatName val="0"/>
          <c:showSerName val="0"/>
          <c:showPercent val="0"/>
          <c:showBubbleSize val="0"/>
        </c:dLbls>
        <c:marker val="1"/>
        <c:smooth val="0"/>
        <c:axId val="198738168"/>
        <c:axId val="198738560"/>
      </c:lineChart>
      <c:dateAx>
        <c:axId val="198738168"/>
        <c:scaling>
          <c:orientation val="minMax"/>
        </c:scaling>
        <c:delete val="1"/>
        <c:axPos val="b"/>
        <c:numFmt formatCode="ge" sourceLinked="1"/>
        <c:majorTickMark val="none"/>
        <c:minorTickMark val="none"/>
        <c:tickLblPos val="none"/>
        <c:crossAx val="198738560"/>
        <c:crosses val="autoZero"/>
        <c:auto val="1"/>
        <c:lblOffset val="100"/>
        <c:baseTimeUnit val="years"/>
      </c:dateAx>
      <c:valAx>
        <c:axId val="19873856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987381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データ!$AT$6:$AX$6</c:f>
              <c:numCache>
                <c:formatCode>#,##0.00;"△"#,##0.00;"-"</c:formatCode>
                <c:ptCount val="5"/>
                <c:pt idx="0">
                  <c:v>903.98</c:v>
                </c:pt>
                <c:pt idx="1">
                  <c:v>428.26</c:v>
                </c:pt>
                <c:pt idx="2">
                  <c:v>323.89999999999998</c:v>
                </c:pt>
                <c:pt idx="3">
                  <c:v>411.05</c:v>
                </c:pt>
                <c:pt idx="4">
                  <c:v>367.57</c:v>
                </c:pt>
              </c:numCache>
            </c:numRef>
          </c:val>
          <c:extLst xmlns:c16r2="http://schemas.microsoft.com/office/drawing/2015/06/chart">
            <c:ext xmlns:c16="http://schemas.microsoft.com/office/drawing/2014/chart" uri="{C3380CC4-5D6E-409C-BE32-E72D297353CC}">
              <c16:uniqueId val="{00000000-D424-4DB1-91FB-E1E10FFA824C}"/>
            </c:ext>
          </c:extLst>
        </c:ser>
        <c:dLbls>
          <c:showLegendKey val="0"/>
          <c:showVal val="0"/>
          <c:showCatName val="0"/>
          <c:showSerName val="0"/>
          <c:showPercent val="0"/>
          <c:showBubbleSize val="0"/>
        </c:dLbls>
        <c:gapWidth val="150"/>
        <c:axId val="198737384"/>
        <c:axId val="198736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909.68</c:v>
                </c:pt>
                <c:pt idx="1">
                  <c:v>382.09</c:v>
                </c:pt>
                <c:pt idx="2">
                  <c:v>371.31</c:v>
                </c:pt>
                <c:pt idx="3">
                  <c:v>377.63</c:v>
                </c:pt>
                <c:pt idx="4">
                  <c:v>357.34</c:v>
                </c:pt>
              </c:numCache>
            </c:numRef>
          </c:val>
          <c:smooth val="0"/>
          <c:extLst xmlns:c16r2="http://schemas.microsoft.com/office/drawing/2015/06/chart">
            <c:ext xmlns:c16="http://schemas.microsoft.com/office/drawing/2014/chart" uri="{C3380CC4-5D6E-409C-BE32-E72D297353CC}">
              <c16:uniqueId val="{00000001-D424-4DB1-91FB-E1E10FFA824C}"/>
            </c:ext>
          </c:extLst>
        </c:ser>
        <c:dLbls>
          <c:showLegendKey val="0"/>
          <c:showVal val="0"/>
          <c:showCatName val="0"/>
          <c:showSerName val="0"/>
          <c:showPercent val="0"/>
          <c:showBubbleSize val="0"/>
        </c:dLbls>
        <c:marker val="1"/>
        <c:smooth val="0"/>
        <c:axId val="198737384"/>
        <c:axId val="198736992"/>
      </c:lineChart>
      <c:dateAx>
        <c:axId val="198737384"/>
        <c:scaling>
          <c:orientation val="minMax"/>
        </c:scaling>
        <c:delete val="1"/>
        <c:axPos val="b"/>
        <c:numFmt formatCode="ge" sourceLinked="1"/>
        <c:majorTickMark val="none"/>
        <c:minorTickMark val="none"/>
        <c:tickLblPos val="none"/>
        <c:crossAx val="198736992"/>
        <c:crosses val="autoZero"/>
        <c:auto val="1"/>
        <c:lblOffset val="100"/>
        <c:baseTimeUnit val="years"/>
      </c:dateAx>
      <c:valAx>
        <c:axId val="19873699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98737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データ!$BE$6:$BI$6</c:f>
              <c:numCache>
                <c:formatCode>#,##0.00;"△"#,##0.00;"-"</c:formatCode>
                <c:ptCount val="5"/>
                <c:pt idx="0">
                  <c:v>528.27</c:v>
                </c:pt>
                <c:pt idx="1">
                  <c:v>517.75</c:v>
                </c:pt>
                <c:pt idx="2">
                  <c:v>491.73</c:v>
                </c:pt>
                <c:pt idx="3">
                  <c:v>472.43</c:v>
                </c:pt>
                <c:pt idx="4">
                  <c:v>442.7</c:v>
                </c:pt>
              </c:numCache>
            </c:numRef>
          </c:val>
          <c:extLst xmlns:c16r2="http://schemas.microsoft.com/office/drawing/2015/06/chart">
            <c:ext xmlns:c16="http://schemas.microsoft.com/office/drawing/2014/chart" uri="{C3380CC4-5D6E-409C-BE32-E72D297353CC}">
              <c16:uniqueId val="{00000000-6901-473F-839C-1CD3DA367BE7}"/>
            </c:ext>
          </c:extLst>
        </c:ser>
        <c:dLbls>
          <c:showLegendKey val="0"/>
          <c:showVal val="0"/>
          <c:showCatName val="0"/>
          <c:showSerName val="0"/>
          <c:showPercent val="0"/>
          <c:showBubbleSize val="0"/>
        </c:dLbls>
        <c:gapWidth val="150"/>
        <c:axId val="198737776"/>
        <c:axId val="198481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382.65</c:v>
                </c:pt>
                <c:pt idx="1">
                  <c:v>385.06</c:v>
                </c:pt>
                <c:pt idx="2">
                  <c:v>373.09</c:v>
                </c:pt>
                <c:pt idx="3">
                  <c:v>364.71</c:v>
                </c:pt>
                <c:pt idx="4">
                  <c:v>373.69</c:v>
                </c:pt>
              </c:numCache>
            </c:numRef>
          </c:val>
          <c:smooth val="0"/>
          <c:extLst xmlns:c16r2="http://schemas.microsoft.com/office/drawing/2015/06/chart">
            <c:ext xmlns:c16="http://schemas.microsoft.com/office/drawing/2014/chart" uri="{C3380CC4-5D6E-409C-BE32-E72D297353CC}">
              <c16:uniqueId val="{00000001-6901-473F-839C-1CD3DA367BE7}"/>
            </c:ext>
          </c:extLst>
        </c:ser>
        <c:dLbls>
          <c:showLegendKey val="0"/>
          <c:showVal val="0"/>
          <c:showCatName val="0"/>
          <c:showSerName val="0"/>
          <c:showPercent val="0"/>
          <c:showBubbleSize val="0"/>
        </c:dLbls>
        <c:marker val="1"/>
        <c:smooth val="0"/>
        <c:axId val="198737776"/>
        <c:axId val="198481240"/>
      </c:lineChart>
      <c:dateAx>
        <c:axId val="198737776"/>
        <c:scaling>
          <c:orientation val="minMax"/>
        </c:scaling>
        <c:delete val="1"/>
        <c:axPos val="b"/>
        <c:numFmt formatCode="ge" sourceLinked="1"/>
        <c:majorTickMark val="none"/>
        <c:minorTickMark val="none"/>
        <c:tickLblPos val="none"/>
        <c:crossAx val="198481240"/>
        <c:crosses val="autoZero"/>
        <c:auto val="1"/>
        <c:lblOffset val="100"/>
        <c:baseTimeUnit val="years"/>
      </c:dateAx>
      <c:valAx>
        <c:axId val="19848124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987377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データ!$BP$6:$BT$6</c:f>
              <c:numCache>
                <c:formatCode>#,##0.00;"△"#,##0.00;"-"</c:formatCode>
                <c:ptCount val="5"/>
                <c:pt idx="0">
                  <c:v>101.98</c:v>
                </c:pt>
                <c:pt idx="1">
                  <c:v>101.69</c:v>
                </c:pt>
                <c:pt idx="2">
                  <c:v>102.42</c:v>
                </c:pt>
                <c:pt idx="3">
                  <c:v>102.57</c:v>
                </c:pt>
                <c:pt idx="4">
                  <c:v>105.56</c:v>
                </c:pt>
              </c:numCache>
            </c:numRef>
          </c:val>
          <c:extLst xmlns:c16r2="http://schemas.microsoft.com/office/drawing/2015/06/chart">
            <c:ext xmlns:c16="http://schemas.microsoft.com/office/drawing/2014/chart" uri="{C3380CC4-5D6E-409C-BE32-E72D297353CC}">
              <c16:uniqueId val="{00000000-A089-483B-A418-4E107F60C9D5}"/>
            </c:ext>
          </c:extLst>
        </c:ser>
        <c:dLbls>
          <c:showLegendKey val="0"/>
          <c:showVal val="0"/>
          <c:showCatName val="0"/>
          <c:showSerName val="0"/>
          <c:showPercent val="0"/>
          <c:showBubbleSize val="0"/>
        </c:dLbls>
        <c:gapWidth val="150"/>
        <c:axId val="198482416"/>
        <c:axId val="1984828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96.1</c:v>
                </c:pt>
                <c:pt idx="1">
                  <c:v>99.07</c:v>
                </c:pt>
                <c:pt idx="2">
                  <c:v>99.99</c:v>
                </c:pt>
                <c:pt idx="3">
                  <c:v>100.65</c:v>
                </c:pt>
                <c:pt idx="4">
                  <c:v>99.87</c:v>
                </c:pt>
              </c:numCache>
            </c:numRef>
          </c:val>
          <c:smooth val="0"/>
          <c:extLst xmlns:c16r2="http://schemas.microsoft.com/office/drawing/2015/06/chart">
            <c:ext xmlns:c16="http://schemas.microsoft.com/office/drawing/2014/chart" uri="{C3380CC4-5D6E-409C-BE32-E72D297353CC}">
              <c16:uniqueId val="{00000001-A089-483B-A418-4E107F60C9D5}"/>
            </c:ext>
          </c:extLst>
        </c:ser>
        <c:dLbls>
          <c:showLegendKey val="0"/>
          <c:showVal val="0"/>
          <c:showCatName val="0"/>
          <c:showSerName val="0"/>
          <c:showPercent val="0"/>
          <c:showBubbleSize val="0"/>
        </c:dLbls>
        <c:marker val="1"/>
        <c:smooth val="0"/>
        <c:axId val="198482416"/>
        <c:axId val="198482808"/>
      </c:lineChart>
      <c:dateAx>
        <c:axId val="198482416"/>
        <c:scaling>
          <c:orientation val="minMax"/>
        </c:scaling>
        <c:delete val="1"/>
        <c:axPos val="b"/>
        <c:numFmt formatCode="ge" sourceLinked="1"/>
        <c:majorTickMark val="none"/>
        <c:minorTickMark val="none"/>
        <c:tickLblPos val="none"/>
        <c:crossAx val="198482808"/>
        <c:crosses val="autoZero"/>
        <c:auto val="1"/>
        <c:lblOffset val="100"/>
        <c:baseTimeUnit val="years"/>
      </c:dateAx>
      <c:valAx>
        <c:axId val="1984828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84824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データ!$CA$6:$CE$6</c:f>
              <c:numCache>
                <c:formatCode>#,##0.00;"△"#,##0.00;"-"</c:formatCode>
                <c:ptCount val="5"/>
                <c:pt idx="0">
                  <c:v>143.31</c:v>
                </c:pt>
                <c:pt idx="1">
                  <c:v>143.30000000000001</c:v>
                </c:pt>
                <c:pt idx="2">
                  <c:v>142.22999999999999</c:v>
                </c:pt>
                <c:pt idx="3">
                  <c:v>142.34</c:v>
                </c:pt>
                <c:pt idx="4">
                  <c:v>138.44999999999999</c:v>
                </c:pt>
              </c:numCache>
            </c:numRef>
          </c:val>
          <c:extLst xmlns:c16r2="http://schemas.microsoft.com/office/drawing/2015/06/chart">
            <c:ext xmlns:c16="http://schemas.microsoft.com/office/drawing/2014/chart" uri="{C3380CC4-5D6E-409C-BE32-E72D297353CC}">
              <c16:uniqueId val="{00000000-B432-489F-8048-1C86EA312E7F}"/>
            </c:ext>
          </c:extLst>
        </c:ser>
        <c:dLbls>
          <c:showLegendKey val="0"/>
          <c:showVal val="0"/>
          <c:showCatName val="0"/>
          <c:showSerName val="0"/>
          <c:showPercent val="0"/>
          <c:showBubbleSize val="0"/>
        </c:dLbls>
        <c:gapWidth val="150"/>
        <c:axId val="198483984"/>
        <c:axId val="198484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178.39</c:v>
                </c:pt>
                <c:pt idx="1">
                  <c:v>173.03</c:v>
                </c:pt>
                <c:pt idx="2">
                  <c:v>171.15</c:v>
                </c:pt>
                <c:pt idx="3">
                  <c:v>170.19</c:v>
                </c:pt>
                <c:pt idx="4">
                  <c:v>171.81</c:v>
                </c:pt>
              </c:numCache>
            </c:numRef>
          </c:val>
          <c:smooth val="0"/>
          <c:extLst xmlns:c16r2="http://schemas.microsoft.com/office/drawing/2015/06/chart">
            <c:ext xmlns:c16="http://schemas.microsoft.com/office/drawing/2014/chart" uri="{C3380CC4-5D6E-409C-BE32-E72D297353CC}">
              <c16:uniqueId val="{00000001-B432-489F-8048-1C86EA312E7F}"/>
            </c:ext>
          </c:extLst>
        </c:ser>
        <c:dLbls>
          <c:showLegendKey val="0"/>
          <c:showVal val="0"/>
          <c:showCatName val="0"/>
          <c:showSerName val="0"/>
          <c:showPercent val="0"/>
          <c:showBubbleSize val="0"/>
        </c:dLbls>
        <c:marker val="1"/>
        <c:smooth val="0"/>
        <c:axId val="198483984"/>
        <c:axId val="198484376"/>
      </c:lineChart>
      <c:dateAx>
        <c:axId val="198483984"/>
        <c:scaling>
          <c:orientation val="minMax"/>
        </c:scaling>
        <c:delete val="1"/>
        <c:axPos val="b"/>
        <c:numFmt formatCode="ge" sourceLinked="1"/>
        <c:majorTickMark val="none"/>
        <c:minorTickMark val="none"/>
        <c:tickLblPos val="none"/>
        <c:crossAx val="198484376"/>
        <c:crosses val="autoZero"/>
        <c:auto val="1"/>
        <c:lblOffset val="100"/>
        <c:baseTimeUnit val="years"/>
      </c:dateAx>
      <c:valAx>
        <c:axId val="1984843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84839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【113.39】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【0.85】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【264.34】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【274.27】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【89.93】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【60.41】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【165.71】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【48.12】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【15.89】</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J1"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三重県　いなべ市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45"/>
      <c r="AE6" s="45"/>
      <c r="AF6" s="45"/>
      <c r="AG6" s="45"/>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6" t="s">
        <v>1</v>
      </c>
      <c r="C7" s="47"/>
      <c r="D7" s="47"/>
      <c r="E7" s="47"/>
      <c r="F7" s="47"/>
      <c r="G7" s="47"/>
      <c r="H7" s="47"/>
      <c r="I7" s="46" t="s">
        <v>2</v>
      </c>
      <c r="J7" s="47"/>
      <c r="K7" s="47"/>
      <c r="L7" s="47"/>
      <c r="M7" s="47"/>
      <c r="N7" s="47"/>
      <c r="O7" s="48"/>
      <c r="P7" s="49" t="s">
        <v>3</v>
      </c>
      <c r="Q7" s="49"/>
      <c r="R7" s="49"/>
      <c r="S7" s="49"/>
      <c r="T7" s="49"/>
      <c r="U7" s="49"/>
      <c r="V7" s="49"/>
      <c r="W7" s="49" t="s">
        <v>4</v>
      </c>
      <c r="X7" s="49"/>
      <c r="Y7" s="49"/>
      <c r="Z7" s="49"/>
      <c r="AA7" s="49"/>
      <c r="AB7" s="49"/>
      <c r="AC7" s="49"/>
      <c r="AD7" s="49" t="s">
        <v>5</v>
      </c>
      <c r="AE7" s="49"/>
      <c r="AF7" s="49"/>
      <c r="AG7" s="49"/>
      <c r="AH7" s="49"/>
      <c r="AI7" s="49"/>
      <c r="AJ7" s="49"/>
      <c r="AK7" s="4"/>
      <c r="AL7" s="49" t="s">
        <v>6</v>
      </c>
      <c r="AM7" s="49"/>
      <c r="AN7" s="49"/>
      <c r="AO7" s="49"/>
      <c r="AP7" s="49"/>
      <c r="AQ7" s="49"/>
      <c r="AR7" s="49"/>
      <c r="AS7" s="49"/>
      <c r="AT7" s="46" t="s">
        <v>7</v>
      </c>
      <c r="AU7" s="47"/>
      <c r="AV7" s="47"/>
      <c r="AW7" s="47"/>
      <c r="AX7" s="47"/>
      <c r="AY7" s="47"/>
      <c r="AZ7" s="47"/>
      <c r="BA7" s="47"/>
      <c r="BB7" s="49" t="s">
        <v>8</v>
      </c>
      <c r="BC7" s="49"/>
      <c r="BD7" s="49"/>
      <c r="BE7" s="49"/>
      <c r="BF7" s="49"/>
      <c r="BG7" s="49"/>
      <c r="BH7" s="49"/>
      <c r="BI7" s="49"/>
      <c r="BJ7" s="3"/>
      <c r="BK7" s="3"/>
      <c r="BL7" s="5" t="s">
        <v>9</v>
      </c>
      <c r="BM7" s="6"/>
      <c r="BN7" s="6"/>
      <c r="BO7" s="6"/>
      <c r="BP7" s="6"/>
      <c r="BQ7" s="6"/>
      <c r="BR7" s="6"/>
      <c r="BS7" s="6"/>
      <c r="BT7" s="6"/>
      <c r="BU7" s="6"/>
      <c r="BV7" s="6"/>
      <c r="BW7" s="6"/>
      <c r="BX7" s="6"/>
      <c r="BY7" s="7"/>
    </row>
    <row r="8" spans="1:78" ht="18.75" customHeight="1" x14ac:dyDescent="0.15">
      <c r="A8" s="2"/>
      <c r="B8" s="55" t="str">
        <f>データ!$I$6</f>
        <v>法適用</v>
      </c>
      <c r="C8" s="56"/>
      <c r="D8" s="56"/>
      <c r="E8" s="56"/>
      <c r="F8" s="56"/>
      <c r="G8" s="56"/>
      <c r="H8" s="56"/>
      <c r="I8" s="55" t="str">
        <f>データ!$J$6</f>
        <v>水道事業</v>
      </c>
      <c r="J8" s="56"/>
      <c r="K8" s="56"/>
      <c r="L8" s="56"/>
      <c r="M8" s="56"/>
      <c r="N8" s="56"/>
      <c r="O8" s="57"/>
      <c r="P8" s="58" t="str">
        <f>データ!$K$6</f>
        <v>末端給水事業</v>
      </c>
      <c r="Q8" s="58"/>
      <c r="R8" s="58"/>
      <c r="S8" s="58"/>
      <c r="T8" s="58"/>
      <c r="U8" s="58"/>
      <c r="V8" s="58"/>
      <c r="W8" s="58" t="str">
        <f>データ!$L$6</f>
        <v>A5</v>
      </c>
      <c r="X8" s="58"/>
      <c r="Y8" s="58"/>
      <c r="Z8" s="58"/>
      <c r="AA8" s="58"/>
      <c r="AB8" s="58"/>
      <c r="AC8" s="58"/>
      <c r="AD8" s="58" t="str">
        <f>データ!$M$6</f>
        <v>非設置</v>
      </c>
      <c r="AE8" s="58"/>
      <c r="AF8" s="58"/>
      <c r="AG8" s="58"/>
      <c r="AH8" s="58"/>
      <c r="AI8" s="58"/>
      <c r="AJ8" s="58"/>
      <c r="AK8" s="4"/>
      <c r="AL8" s="59">
        <f>データ!$R$6</f>
        <v>45630</v>
      </c>
      <c r="AM8" s="59"/>
      <c r="AN8" s="59"/>
      <c r="AO8" s="59"/>
      <c r="AP8" s="59"/>
      <c r="AQ8" s="59"/>
      <c r="AR8" s="59"/>
      <c r="AS8" s="59"/>
      <c r="AT8" s="50">
        <f>データ!$S$6</f>
        <v>219.83</v>
      </c>
      <c r="AU8" s="51"/>
      <c r="AV8" s="51"/>
      <c r="AW8" s="51"/>
      <c r="AX8" s="51"/>
      <c r="AY8" s="51"/>
      <c r="AZ8" s="51"/>
      <c r="BA8" s="51"/>
      <c r="BB8" s="52">
        <f>データ!$T$6</f>
        <v>207.57</v>
      </c>
      <c r="BC8" s="52"/>
      <c r="BD8" s="52"/>
      <c r="BE8" s="52"/>
      <c r="BF8" s="52"/>
      <c r="BG8" s="52"/>
      <c r="BH8" s="52"/>
      <c r="BI8" s="52"/>
      <c r="BJ8" s="3"/>
      <c r="BK8" s="3"/>
      <c r="BL8" s="53" t="s">
        <v>10</v>
      </c>
      <c r="BM8" s="54"/>
      <c r="BN8" s="8" t="s">
        <v>11</v>
      </c>
      <c r="BO8" s="9"/>
      <c r="BP8" s="9"/>
      <c r="BQ8" s="9"/>
      <c r="BR8" s="9"/>
      <c r="BS8" s="9"/>
      <c r="BT8" s="9"/>
      <c r="BU8" s="9"/>
      <c r="BV8" s="9"/>
      <c r="BW8" s="9"/>
      <c r="BX8" s="9"/>
      <c r="BY8" s="10"/>
    </row>
    <row r="9" spans="1:78" ht="18.75" customHeight="1" x14ac:dyDescent="0.15">
      <c r="A9" s="2"/>
      <c r="B9" s="46" t="s">
        <v>12</v>
      </c>
      <c r="C9" s="47"/>
      <c r="D9" s="47"/>
      <c r="E9" s="47"/>
      <c r="F9" s="47"/>
      <c r="G9" s="47"/>
      <c r="H9" s="47"/>
      <c r="I9" s="46" t="s">
        <v>13</v>
      </c>
      <c r="J9" s="47"/>
      <c r="K9" s="47"/>
      <c r="L9" s="47"/>
      <c r="M9" s="47"/>
      <c r="N9" s="47"/>
      <c r="O9" s="48"/>
      <c r="P9" s="49" t="s">
        <v>14</v>
      </c>
      <c r="Q9" s="49"/>
      <c r="R9" s="49"/>
      <c r="S9" s="49"/>
      <c r="T9" s="49"/>
      <c r="U9" s="49"/>
      <c r="V9" s="49"/>
      <c r="W9" s="49" t="s">
        <v>15</v>
      </c>
      <c r="X9" s="49"/>
      <c r="Y9" s="49"/>
      <c r="Z9" s="49"/>
      <c r="AA9" s="49"/>
      <c r="AB9" s="49"/>
      <c r="AC9" s="49"/>
      <c r="AD9" s="2"/>
      <c r="AE9" s="2"/>
      <c r="AF9" s="2"/>
      <c r="AG9" s="2"/>
      <c r="AH9" s="4"/>
      <c r="AI9" s="4"/>
      <c r="AJ9" s="4"/>
      <c r="AK9" s="4"/>
      <c r="AL9" s="49" t="s">
        <v>16</v>
      </c>
      <c r="AM9" s="49"/>
      <c r="AN9" s="49"/>
      <c r="AO9" s="49"/>
      <c r="AP9" s="49"/>
      <c r="AQ9" s="49"/>
      <c r="AR9" s="49"/>
      <c r="AS9" s="49"/>
      <c r="AT9" s="46" t="s">
        <v>17</v>
      </c>
      <c r="AU9" s="47"/>
      <c r="AV9" s="47"/>
      <c r="AW9" s="47"/>
      <c r="AX9" s="47"/>
      <c r="AY9" s="47"/>
      <c r="AZ9" s="47"/>
      <c r="BA9" s="47"/>
      <c r="BB9" s="49" t="s">
        <v>18</v>
      </c>
      <c r="BC9" s="49"/>
      <c r="BD9" s="49"/>
      <c r="BE9" s="49"/>
      <c r="BF9" s="49"/>
      <c r="BG9" s="49"/>
      <c r="BH9" s="49"/>
      <c r="BI9" s="49"/>
      <c r="BJ9" s="3"/>
      <c r="BK9" s="3"/>
      <c r="BL9" s="60" t="s">
        <v>19</v>
      </c>
      <c r="BM9" s="61"/>
      <c r="BN9" s="11" t="s">
        <v>20</v>
      </c>
      <c r="BO9" s="12"/>
      <c r="BP9" s="12"/>
      <c r="BQ9" s="12"/>
      <c r="BR9" s="12"/>
      <c r="BS9" s="12"/>
      <c r="BT9" s="12"/>
      <c r="BU9" s="12"/>
      <c r="BV9" s="12"/>
      <c r="BW9" s="12"/>
      <c r="BX9" s="12"/>
      <c r="BY9" s="13"/>
    </row>
    <row r="10" spans="1:78" ht="18.75" customHeight="1" x14ac:dyDescent="0.15">
      <c r="A10" s="2"/>
      <c r="B10" s="50" t="str">
        <f>データ!$N$6</f>
        <v>-</v>
      </c>
      <c r="C10" s="51"/>
      <c r="D10" s="51"/>
      <c r="E10" s="51"/>
      <c r="F10" s="51"/>
      <c r="G10" s="51"/>
      <c r="H10" s="51"/>
      <c r="I10" s="50">
        <f>データ!$O$6</f>
        <v>71.44</v>
      </c>
      <c r="J10" s="51"/>
      <c r="K10" s="51"/>
      <c r="L10" s="51"/>
      <c r="M10" s="51"/>
      <c r="N10" s="51"/>
      <c r="O10" s="62"/>
      <c r="P10" s="52">
        <f>データ!$P$6</f>
        <v>99.95</v>
      </c>
      <c r="Q10" s="52"/>
      <c r="R10" s="52"/>
      <c r="S10" s="52"/>
      <c r="T10" s="52"/>
      <c r="U10" s="52"/>
      <c r="V10" s="52"/>
      <c r="W10" s="59">
        <f>データ!$Q$6</f>
        <v>2592</v>
      </c>
      <c r="X10" s="59"/>
      <c r="Y10" s="59"/>
      <c r="Z10" s="59"/>
      <c r="AA10" s="59"/>
      <c r="AB10" s="59"/>
      <c r="AC10" s="59"/>
      <c r="AD10" s="2"/>
      <c r="AE10" s="2"/>
      <c r="AF10" s="2"/>
      <c r="AG10" s="2"/>
      <c r="AH10" s="4"/>
      <c r="AI10" s="4"/>
      <c r="AJ10" s="4"/>
      <c r="AK10" s="4"/>
      <c r="AL10" s="59">
        <f>データ!$U$6</f>
        <v>45464</v>
      </c>
      <c r="AM10" s="59"/>
      <c r="AN10" s="59"/>
      <c r="AO10" s="59"/>
      <c r="AP10" s="59"/>
      <c r="AQ10" s="59"/>
      <c r="AR10" s="59"/>
      <c r="AS10" s="59"/>
      <c r="AT10" s="50">
        <f>データ!$V$6</f>
        <v>119.56</v>
      </c>
      <c r="AU10" s="51"/>
      <c r="AV10" s="51"/>
      <c r="AW10" s="51"/>
      <c r="AX10" s="51"/>
      <c r="AY10" s="51"/>
      <c r="AZ10" s="51"/>
      <c r="BA10" s="51"/>
      <c r="BB10" s="52">
        <f>データ!$W$6</f>
        <v>380.26</v>
      </c>
      <c r="BC10" s="52"/>
      <c r="BD10" s="52"/>
      <c r="BE10" s="52"/>
      <c r="BF10" s="52"/>
      <c r="BG10" s="52"/>
      <c r="BH10" s="52"/>
      <c r="BI10" s="52"/>
      <c r="BJ10" s="2"/>
      <c r="BK10" s="2"/>
      <c r="BL10" s="63" t="s">
        <v>21</v>
      </c>
      <c r="BM10" s="64"/>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5" t="s">
        <v>23</v>
      </c>
      <c r="BM11" s="65"/>
      <c r="BN11" s="65"/>
      <c r="BO11" s="65"/>
      <c r="BP11" s="65"/>
      <c r="BQ11" s="65"/>
      <c r="BR11" s="65"/>
      <c r="BS11" s="65"/>
      <c r="BT11" s="65"/>
      <c r="BU11" s="65"/>
      <c r="BV11" s="65"/>
      <c r="BW11" s="65"/>
      <c r="BX11" s="65"/>
      <c r="BY11" s="65"/>
      <c r="BZ11" s="6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5"/>
      <c r="BM12" s="65"/>
      <c r="BN12" s="65"/>
      <c r="BO12" s="65"/>
      <c r="BP12" s="65"/>
      <c r="BQ12" s="65"/>
      <c r="BR12" s="65"/>
      <c r="BS12" s="65"/>
      <c r="BT12" s="65"/>
      <c r="BU12" s="65"/>
      <c r="BV12" s="65"/>
      <c r="BW12" s="65"/>
      <c r="BX12" s="65"/>
      <c r="BY12" s="65"/>
      <c r="BZ12" s="6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6"/>
      <c r="BM13" s="66"/>
      <c r="BN13" s="66"/>
      <c r="BO13" s="66"/>
      <c r="BP13" s="66"/>
      <c r="BQ13" s="66"/>
      <c r="BR13" s="66"/>
      <c r="BS13" s="66"/>
      <c r="BT13" s="66"/>
      <c r="BU13" s="66"/>
      <c r="BV13" s="66"/>
      <c r="BW13" s="66"/>
      <c r="BX13" s="66"/>
      <c r="BY13" s="66"/>
      <c r="BZ13" s="66"/>
    </row>
    <row r="14" spans="1:78" ht="13.5" customHeight="1" x14ac:dyDescent="0.15">
      <c r="A14" s="2"/>
      <c r="B14" s="67" t="s">
        <v>24</v>
      </c>
      <c r="C14" s="68"/>
      <c r="D14" s="68"/>
      <c r="E14" s="68"/>
      <c r="F14" s="68"/>
      <c r="G14" s="68"/>
      <c r="H14" s="68"/>
      <c r="I14" s="68"/>
      <c r="J14" s="68"/>
      <c r="K14" s="68"/>
      <c r="L14" s="68"/>
      <c r="M14" s="68"/>
      <c r="N14" s="68"/>
      <c r="O14" s="68"/>
      <c r="P14" s="68"/>
      <c r="Q14" s="68"/>
      <c r="R14" s="68"/>
      <c r="S14" s="68"/>
      <c r="T14" s="68"/>
      <c r="U14" s="68"/>
      <c r="V14" s="68"/>
      <c r="W14" s="68"/>
      <c r="X14" s="68"/>
      <c r="Y14" s="68"/>
      <c r="Z14" s="68"/>
      <c r="AA14" s="68"/>
      <c r="AB14" s="68"/>
      <c r="AC14" s="68"/>
      <c r="AD14" s="68"/>
      <c r="AE14" s="68"/>
      <c r="AF14" s="68"/>
      <c r="AG14" s="68"/>
      <c r="AH14" s="68"/>
      <c r="AI14" s="68"/>
      <c r="AJ14" s="68"/>
      <c r="AK14" s="68"/>
      <c r="AL14" s="68"/>
      <c r="AM14" s="68"/>
      <c r="AN14" s="68"/>
      <c r="AO14" s="68"/>
      <c r="AP14" s="68"/>
      <c r="AQ14" s="68"/>
      <c r="AR14" s="68"/>
      <c r="AS14" s="68"/>
      <c r="AT14" s="68"/>
      <c r="AU14" s="68"/>
      <c r="AV14" s="68"/>
      <c r="AW14" s="68"/>
      <c r="AX14" s="68"/>
      <c r="AY14" s="68"/>
      <c r="AZ14" s="68"/>
      <c r="BA14" s="68"/>
      <c r="BB14" s="68"/>
      <c r="BC14" s="68"/>
      <c r="BD14" s="68"/>
      <c r="BE14" s="68"/>
      <c r="BF14" s="68"/>
      <c r="BG14" s="68"/>
      <c r="BH14" s="68"/>
      <c r="BI14" s="68"/>
      <c r="BJ14" s="69"/>
      <c r="BK14" s="2"/>
      <c r="BL14" s="73" t="s">
        <v>25</v>
      </c>
      <c r="BM14" s="74"/>
      <c r="BN14" s="74"/>
      <c r="BO14" s="74"/>
      <c r="BP14" s="74"/>
      <c r="BQ14" s="74"/>
      <c r="BR14" s="74"/>
      <c r="BS14" s="74"/>
      <c r="BT14" s="74"/>
      <c r="BU14" s="74"/>
      <c r="BV14" s="74"/>
      <c r="BW14" s="74"/>
      <c r="BX14" s="74"/>
      <c r="BY14" s="74"/>
      <c r="BZ14" s="75"/>
    </row>
    <row r="15" spans="1:78" ht="13.5" customHeight="1" x14ac:dyDescent="0.15">
      <c r="A15" s="2"/>
      <c r="B15" s="70"/>
      <c r="C15" s="71"/>
      <c r="D15" s="71"/>
      <c r="E15" s="71"/>
      <c r="F15" s="71"/>
      <c r="G15" s="71"/>
      <c r="H15" s="71"/>
      <c r="I15" s="71"/>
      <c r="J15" s="71"/>
      <c r="K15" s="71"/>
      <c r="L15" s="71"/>
      <c r="M15" s="71"/>
      <c r="N15" s="71"/>
      <c r="O15" s="71"/>
      <c r="P15" s="71"/>
      <c r="Q15" s="71"/>
      <c r="R15" s="71"/>
      <c r="S15" s="71"/>
      <c r="T15" s="71"/>
      <c r="U15" s="71"/>
      <c r="V15" s="71"/>
      <c r="W15" s="71"/>
      <c r="X15" s="71"/>
      <c r="Y15" s="71"/>
      <c r="Z15" s="71"/>
      <c r="AA15" s="71"/>
      <c r="AB15" s="71"/>
      <c r="AC15" s="71"/>
      <c r="AD15" s="71"/>
      <c r="AE15" s="71"/>
      <c r="AF15" s="71"/>
      <c r="AG15" s="71"/>
      <c r="AH15" s="71"/>
      <c r="AI15" s="71"/>
      <c r="AJ15" s="71"/>
      <c r="AK15" s="71"/>
      <c r="AL15" s="71"/>
      <c r="AM15" s="71"/>
      <c r="AN15" s="71"/>
      <c r="AO15" s="71"/>
      <c r="AP15" s="71"/>
      <c r="AQ15" s="71"/>
      <c r="AR15" s="71"/>
      <c r="AS15" s="71"/>
      <c r="AT15" s="71"/>
      <c r="AU15" s="71"/>
      <c r="AV15" s="71"/>
      <c r="AW15" s="71"/>
      <c r="AX15" s="71"/>
      <c r="AY15" s="71"/>
      <c r="AZ15" s="71"/>
      <c r="BA15" s="71"/>
      <c r="BB15" s="71"/>
      <c r="BC15" s="71"/>
      <c r="BD15" s="71"/>
      <c r="BE15" s="71"/>
      <c r="BF15" s="71"/>
      <c r="BG15" s="71"/>
      <c r="BH15" s="71"/>
      <c r="BI15" s="71"/>
      <c r="BJ15" s="72"/>
      <c r="BK15" s="2"/>
      <c r="BL15" s="76"/>
      <c r="BM15" s="77"/>
      <c r="BN15" s="77"/>
      <c r="BO15" s="77"/>
      <c r="BP15" s="77"/>
      <c r="BQ15" s="77"/>
      <c r="BR15" s="77"/>
      <c r="BS15" s="77"/>
      <c r="BT15" s="77"/>
      <c r="BU15" s="77"/>
      <c r="BV15" s="77"/>
      <c r="BW15" s="77"/>
      <c r="BX15" s="77"/>
      <c r="BY15" s="77"/>
      <c r="BZ15" s="78"/>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79" t="s">
        <v>118</v>
      </c>
      <c r="BM16" s="80"/>
      <c r="BN16" s="80"/>
      <c r="BO16" s="80"/>
      <c r="BP16" s="80"/>
      <c r="BQ16" s="80"/>
      <c r="BR16" s="80"/>
      <c r="BS16" s="80"/>
      <c r="BT16" s="80"/>
      <c r="BU16" s="80"/>
      <c r="BV16" s="80"/>
      <c r="BW16" s="80"/>
      <c r="BX16" s="80"/>
      <c r="BY16" s="80"/>
      <c r="BZ16" s="81"/>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79"/>
      <c r="BM17" s="80"/>
      <c r="BN17" s="80"/>
      <c r="BO17" s="80"/>
      <c r="BP17" s="80"/>
      <c r="BQ17" s="80"/>
      <c r="BR17" s="80"/>
      <c r="BS17" s="80"/>
      <c r="BT17" s="80"/>
      <c r="BU17" s="80"/>
      <c r="BV17" s="80"/>
      <c r="BW17" s="80"/>
      <c r="BX17" s="80"/>
      <c r="BY17" s="80"/>
      <c r="BZ17" s="81"/>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79"/>
      <c r="BM18" s="80"/>
      <c r="BN18" s="80"/>
      <c r="BO18" s="80"/>
      <c r="BP18" s="80"/>
      <c r="BQ18" s="80"/>
      <c r="BR18" s="80"/>
      <c r="BS18" s="80"/>
      <c r="BT18" s="80"/>
      <c r="BU18" s="80"/>
      <c r="BV18" s="80"/>
      <c r="BW18" s="80"/>
      <c r="BX18" s="80"/>
      <c r="BY18" s="80"/>
      <c r="BZ18" s="81"/>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79"/>
      <c r="BM19" s="80"/>
      <c r="BN19" s="80"/>
      <c r="BO19" s="80"/>
      <c r="BP19" s="80"/>
      <c r="BQ19" s="80"/>
      <c r="BR19" s="80"/>
      <c r="BS19" s="80"/>
      <c r="BT19" s="80"/>
      <c r="BU19" s="80"/>
      <c r="BV19" s="80"/>
      <c r="BW19" s="80"/>
      <c r="BX19" s="80"/>
      <c r="BY19" s="80"/>
      <c r="BZ19" s="81"/>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79"/>
      <c r="BM20" s="80"/>
      <c r="BN20" s="80"/>
      <c r="BO20" s="80"/>
      <c r="BP20" s="80"/>
      <c r="BQ20" s="80"/>
      <c r="BR20" s="80"/>
      <c r="BS20" s="80"/>
      <c r="BT20" s="80"/>
      <c r="BU20" s="80"/>
      <c r="BV20" s="80"/>
      <c r="BW20" s="80"/>
      <c r="BX20" s="80"/>
      <c r="BY20" s="80"/>
      <c r="BZ20" s="81"/>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79"/>
      <c r="BM21" s="80"/>
      <c r="BN21" s="80"/>
      <c r="BO21" s="80"/>
      <c r="BP21" s="80"/>
      <c r="BQ21" s="80"/>
      <c r="BR21" s="80"/>
      <c r="BS21" s="80"/>
      <c r="BT21" s="80"/>
      <c r="BU21" s="80"/>
      <c r="BV21" s="80"/>
      <c r="BW21" s="80"/>
      <c r="BX21" s="80"/>
      <c r="BY21" s="80"/>
      <c r="BZ21" s="81"/>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79"/>
      <c r="BM22" s="80"/>
      <c r="BN22" s="80"/>
      <c r="BO22" s="80"/>
      <c r="BP22" s="80"/>
      <c r="BQ22" s="80"/>
      <c r="BR22" s="80"/>
      <c r="BS22" s="80"/>
      <c r="BT22" s="80"/>
      <c r="BU22" s="80"/>
      <c r="BV22" s="80"/>
      <c r="BW22" s="80"/>
      <c r="BX22" s="80"/>
      <c r="BY22" s="80"/>
      <c r="BZ22" s="81"/>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79"/>
      <c r="BM23" s="80"/>
      <c r="BN23" s="80"/>
      <c r="BO23" s="80"/>
      <c r="BP23" s="80"/>
      <c r="BQ23" s="80"/>
      <c r="BR23" s="80"/>
      <c r="BS23" s="80"/>
      <c r="BT23" s="80"/>
      <c r="BU23" s="80"/>
      <c r="BV23" s="80"/>
      <c r="BW23" s="80"/>
      <c r="BX23" s="80"/>
      <c r="BY23" s="80"/>
      <c r="BZ23" s="81"/>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79"/>
      <c r="BM24" s="80"/>
      <c r="BN24" s="80"/>
      <c r="BO24" s="80"/>
      <c r="BP24" s="80"/>
      <c r="BQ24" s="80"/>
      <c r="BR24" s="80"/>
      <c r="BS24" s="80"/>
      <c r="BT24" s="80"/>
      <c r="BU24" s="80"/>
      <c r="BV24" s="80"/>
      <c r="BW24" s="80"/>
      <c r="BX24" s="80"/>
      <c r="BY24" s="80"/>
      <c r="BZ24" s="81"/>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79"/>
      <c r="BM25" s="80"/>
      <c r="BN25" s="80"/>
      <c r="BO25" s="80"/>
      <c r="BP25" s="80"/>
      <c r="BQ25" s="80"/>
      <c r="BR25" s="80"/>
      <c r="BS25" s="80"/>
      <c r="BT25" s="80"/>
      <c r="BU25" s="80"/>
      <c r="BV25" s="80"/>
      <c r="BW25" s="80"/>
      <c r="BX25" s="80"/>
      <c r="BY25" s="80"/>
      <c r="BZ25" s="81"/>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79"/>
      <c r="BM26" s="80"/>
      <c r="BN26" s="80"/>
      <c r="BO26" s="80"/>
      <c r="BP26" s="80"/>
      <c r="BQ26" s="80"/>
      <c r="BR26" s="80"/>
      <c r="BS26" s="80"/>
      <c r="BT26" s="80"/>
      <c r="BU26" s="80"/>
      <c r="BV26" s="80"/>
      <c r="BW26" s="80"/>
      <c r="BX26" s="80"/>
      <c r="BY26" s="80"/>
      <c r="BZ26" s="81"/>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79"/>
      <c r="BM27" s="80"/>
      <c r="BN27" s="80"/>
      <c r="BO27" s="80"/>
      <c r="BP27" s="80"/>
      <c r="BQ27" s="80"/>
      <c r="BR27" s="80"/>
      <c r="BS27" s="80"/>
      <c r="BT27" s="80"/>
      <c r="BU27" s="80"/>
      <c r="BV27" s="80"/>
      <c r="BW27" s="80"/>
      <c r="BX27" s="80"/>
      <c r="BY27" s="80"/>
      <c r="BZ27" s="81"/>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79"/>
      <c r="BM28" s="80"/>
      <c r="BN28" s="80"/>
      <c r="BO28" s="80"/>
      <c r="BP28" s="80"/>
      <c r="BQ28" s="80"/>
      <c r="BR28" s="80"/>
      <c r="BS28" s="80"/>
      <c r="BT28" s="80"/>
      <c r="BU28" s="80"/>
      <c r="BV28" s="80"/>
      <c r="BW28" s="80"/>
      <c r="BX28" s="80"/>
      <c r="BY28" s="80"/>
      <c r="BZ28" s="81"/>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79"/>
      <c r="BM29" s="80"/>
      <c r="BN29" s="80"/>
      <c r="BO29" s="80"/>
      <c r="BP29" s="80"/>
      <c r="BQ29" s="80"/>
      <c r="BR29" s="80"/>
      <c r="BS29" s="80"/>
      <c r="BT29" s="80"/>
      <c r="BU29" s="80"/>
      <c r="BV29" s="80"/>
      <c r="BW29" s="80"/>
      <c r="BX29" s="80"/>
      <c r="BY29" s="80"/>
      <c r="BZ29" s="81"/>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79"/>
      <c r="BM30" s="80"/>
      <c r="BN30" s="80"/>
      <c r="BO30" s="80"/>
      <c r="BP30" s="80"/>
      <c r="BQ30" s="80"/>
      <c r="BR30" s="80"/>
      <c r="BS30" s="80"/>
      <c r="BT30" s="80"/>
      <c r="BU30" s="80"/>
      <c r="BV30" s="80"/>
      <c r="BW30" s="80"/>
      <c r="BX30" s="80"/>
      <c r="BY30" s="80"/>
      <c r="BZ30" s="81"/>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79"/>
      <c r="BM31" s="80"/>
      <c r="BN31" s="80"/>
      <c r="BO31" s="80"/>
      <c r="BP31" s="80"/>
      <c r="BQ31" s="80"/>
      <c r="BR31" s="80"/>
      <c r="BS31" s="80"/>
      <c r="BT31" s="80"/>
      <c r="BU31" s="80"/>
      <c r="BV31" s="80"/>
      <c r="BW31" s="80"/>
      <c r="BX31" s="80"/>
      <c r="BY31" s="80"/>
      <c r="BZ31" s="81"/>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79"/>
      <c r="BM32" s="80"/>
      <c r="BN32" s="80"/>
      <c r="BO32" s="80"/>
      <c r="BP32" s="80"/>
      <c r="BQ32" s="80"/>
      <c r="BR32" s="80"/>
      <c r="BS32" s="80"/>
      <c r="BT32" s="80"/>
      <c r="BU32" s="80"/>
      <c r="BV32" s="80"/>
      <c r="BW32" s="80"/>
      <c r="BX32" s="80"/>
      <c r="BY32" s="80"/>
      <c r="BZ32" s="81"/>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79"/>
      <c r="BM33" s="80"/>
      <c r="BN33" s="80"/>
      <c r="BO33" s="80"/>
      <c r="BP33" s="80"/>
      <c r="BQ33" s="80"/>
      <c r="BR33" s="80"/>
      <c r="BS33" s="80"/>
      <c r="BT33" s="80"/>
      <c r="BU33" s="80"/>
      <c r="BV33" s="80"/>
      <c r="BW33" s="80"/>
      <c r="BX33" s="80"/>
      <c r="BY33" s="80"/>
      <c r="BZ33" s="81"/>
    </row>
    <row r="34" spans="1:78" ht="13.5" customHeight="1" x14ac:dyDescent="0.15">
      <c r="A34" s="2"/>
      <c r="B34" s="17"/>
      <c r="C34" s="82" t="s">
        <v>26</v>
      </c>
      <c r="D34" s="82"/>
      <c r="E34" s="82"/>
      <c r="F34" s="82"/>
      <c r="G34" s="82"/>
      <c r="H34" s="82"/>
      <c r="I34" s="82"/>
      <c r="J34" s="82"/>
      <c r="K34" s="82"/>
      <c r="L34" s="82"/>
      <c r="M34" s="82"/>
      <c r="N34" s="82"/>
      <c r="O34" s="82"/>
      <c r="P34" s="82"/>
      <c r="Q34" s="19"/>
      <c r="R34" s="82" t="s">
        <v>27</v>
      </c>
      <c r="S34" s="82"/>
      <c r="T34" s="82"/>
      <c r="U34" s="82"/>
      <c r="V34" s="82"/>
      <c r="W34" s="82"/>
      <c r="X34" s="82"/>
      <c r="Y34" s="82"/>
      <c r="Z34" s="82"/>
      <c r="AA34" s="82"/>
      <c r="AB34" s="82"/>
      <c r="AC34" s="82"/>
      <c r="AD34" s="82"/>
      <c r="AE34" s="82"/>
      <c r="AF34" s="19"/>
      <c r="AG34" s="82" t="s">
        <v>28</v>
      </c>
      <c r="AH34" s="82"/>
      <c r="AI34" s="82"/>
      <c r="AJ34" s="82"/>
      <c r="AK34" s="82"/>
      <c r="AL34" s="82"/>
      <c r="AM34" s="82"/>
      <c r="AN34" s="82"/>
      <c r="AO34" s="82"/>
      <c r="AP34" s="82"/>
      <c r="AQ34" s="82"/>
      <c r="AR34" s="82"/>
      <c r="AS34" s="82"/>
      <c r="AT34" s="82"/>
      <c r="AU34" s="19"/>
      <c r="AV34" s="82" t="s">
        <v>29</v>
      </c>
      <c r="AW34" s="82"/>
      <c r="AX34" s="82"/>
      <c r="AY34" s="82"/>
      <c r="AZ34" s="82"/>
      <c r="BA34" s="82"/>
      <c r="BB34" s="82"/>
      <c r="BC34" s="82"/>
      <c r="BD34" s="82"/>
      <c r="BE34" s="82"/>
      <c r="BF34" s="82"/>
      <c r="BG34" s="82"/>
      <c r="BH34" s="82"/>
      <c r="BI34" s="82"/>
      <c r="BJ34" s="18"/>
      <c r="BK34" s="2"/>
      <c r="BL34" s="79"/>
      <c r="BM34" s="80"/>
      <c r="BN34" s="80"/>
      <c r="BO34" s="80"/>
      <c r="BP34" s="80"/>
      <c r="BQ34" s="80"/>
      <c r="BR34" s="80"/>
      <c r="BS34" s="80"/>
      <c r="BT34" s="80"/>
      <c r="BU34" s="80"/>
      <c r="BV34" s="80"/>
      <c r="BW34" s="80"/>
      <c r="BX34" s="80"/>
      <c r="BY34" s="80"/>
      <c r="BZ34" s="81"/>
    </row>
    <row r="35" spans="1:78" ht="13.5" customHeight="1" x14ac:dyDescent="0.15">
      <c r="A35" s="2"/>
      <c r="B35" s="17"/>
      <c r="C35" s="82"/>
      <c r="D35" s="82"/>
      <c r="E35" s="82"/>
      <c r="F35" s="82"/>
      <c r="G35" s="82"/>
      <c r="H35" s="82"/>
      <c r="I35" s="82"/>
      <c r="J35" s="82"/>
      <c r="K35" s="82"/>
      <c r="L35" s="82"/>
      <c r="M35" s="82"/>
      <c r="N35" s="82"/>
      <c r="O35" s="82"/>
      <c r="P35" s="82"/>
      <c r="Q35" s="19"/>
      <c r="R35" s="82"/>
      <c r="S35" s="82"/>
      <c r="T35" s="82"/>
      <c r="U35" s="82"/>
      <c r="V35" s="82"/>
      <c r="W35" s="82"/>
      <c r="X35" s="82"/>
      <c r="Y35" s="82"/>
      <c r="Z35" s="82"/>
      <c r="AA35" s="82"/>
      <c r="AB35" s="82"/>
      <c r="AC35" s="82"/>
      <c r="AD35" s="82"/>
      <c r="AE35" s="82"/>
      <c r="AF35" s="19"/>
      <c r="AG35" s="82"/>
      <c r="AH35" s="82"/>
      <c r="AI35" s="82"/>
      <c r="AJ35" s="82"/>
      <c r="AK35" s="82"/>
      <c r="AL35" s="82"/>
      <c r="AM35" s="82"/>
      <c r="AN35" s="82"/>
      <c r="AO35" s="82"/>
      <c r="AP35" s="82"/>
      <c r="AQ35" s="82"/>
      <c r="AR35" s="82"/>
      <c r="AS35" s="82"/>
      <c r="AT35" s="82"/>
      <c r="AU35" s="19"/>
      <c r="AV35" s="82"/>
      <c r="AW35" s="82"/>
      <c r="AX35" s="82"/>
      <c r="AY35" s="82"/>
      <c r="AZ35" s="82"/>
      <c r="BA35" s="82"/>
      <c r="BB35" s="82"/>
      <c r="BC35" s="82"/>
      <c r="BD35" s="82"/>
      <c r="BE35" s="82"/>
      <c r="BF35" s="82"/>
      <c r="BG35" s="82"/>
      <c r="BH35" s="82"/>
      <c r="BI35" s="82"/>
      <c r="BJ35" s="18"/>
      <c r="BK35" s="2"/>
      <c r="BL35" s="79"/>
      <c r="BM35" s="80"/>
      <c r="BN35" s="80"/>
      <c r="BO35" s="80"/>
      <c r="BP35" s="80"/>
      <c r="BQ35" s="80"/>
      <c r="BR35" s="80"/>
      <c r="BS35" s="80"/>
      <c r="BT35" s="80"/>
      <c r="BU35" s="80"/>
      <c r="BV35" s="80"/>
      <c r="BW35" s="80"/>
      <c r="BX35" s="80"/>
      <c r="BY35" s="80"/>
      <c r="BZ35" s="81"/>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79"/>
      <c r="BM36" s="80"/>
      <c r="BN36" s="80"/>
      <c r="BO36" s="80"/>
      <c r="BP36" s="80"/>
      <c r="BQ36" s="80"/>
      <c r="BR36" s="80"/>
      <c r="BS36" s="80"/>
      <c r="BT36" s="80"/>
      <c r="BU36" s="80"/>
      <c r="BV36" s="80"/>
      <c r="BW36" s="80"/>
      <c r="BX36" s="80"/>
      <c r="BY36" s="80"/>
      <c r="BZ36" s="81"/>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79"/>
      <c r="BM37" s="80"/>
      <c r="BN37" s="80"/>
      <c r="BO37" s="80"/>
      <c r="BP37" s="80"/>
      <c r="BQ37" s="80"/>
      <c r="BR37" s="80"/>
      <c r="BS37" s="80"/>
      <c r="BT37" s="80"/>
      <c r="BU37" s="80"/>
      <c r="BV37" s="80"/>
      <c r="BW37" s="80"/>
      <c r="BX37" s="80"/>
      <c r="BY37" s="80"/>
      <c r="BZ37" s="81"/>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79"/>
      <c r="BM38" s="80"/>
      <c r="BN38" s="80"/>
      <c r="BO38" s="80"/>
      <c r="BP38" s="80"/>
      <c r="BQ38" s="80"/>
      <c r="BR38" s="80"/>
      <c r="BS38" s="80"/>
      <c r="BT38" s="80"/>
      <c r="BU38" s="80"/>
      <c r="BV38" s="80"/>
      <c r="BW38" s="80"/>
      <c r="BX38" s="80"/>
      <c r="BY38" s="80"/>
      <c r="BZ38" s="81"/>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79"/>
      <c r="BM39" s="80"/>
      <c r="BN39" s="80"/>
      <c r="BO39" s="80"/>
      <c r="BP39" s="80"/>
      <c r="BQ39" s="80"/>
      <c r="BR39" s="80"/>
      <c r="BS39" s="80"/>
      <c r="BT39" s="80"/>
      <c r="BU39" s="80"/>
      <c r="BV39" s="80"/>
      <c r="BW39" s="80"/>
      <c r="BX39" s="80"/>
      <c r="BY39" s="80"/>
      <c r="BZ39" s="81"/>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79"/>
      <c r="BM40" s="80"/>
      <c r="BN40" s="80"/>
      <c r="BO40" s="80"/>
      <c r="BP40" s="80"/>
      <c r="BQ40" s="80"/>
      <c r="BR40" s="80"/>
      <c r="BS40" s="80"/>
      <c r="BT40" s="80"/>
      <c r="BU40" s="80"/>
      <c r="BV40" s="80"/>
      <c r="BW40" s="80"/>
      <c r="BX40" s="80"/>
      <c r="BY40" s="80"/>
      <c r="BZ40" s="81"/>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79"/>
      <c r="BM41" s="80"/>
      <c r="BN41" s="80"/>
      <c r="BO41" s="80"/>
      <c r="BP41" s="80"/>
      <c r="BQ41" s="80"/>
      <c r="BR41" s="80"/>
      <c r="BS41" s="80"/>
      <c r="BT41" s="80"/>
      <c r="BU41" s="80"/>
      <c r="BV41" s="80"/>
      <c r="BW41" s="80"/>
      <c r="BX41" s="80"/>
      <c r="BY41" s="80"/>
      <c r="BZ41" s="81"/>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79"/>
      <c r="BM42" s="80"/>
      <c r="BN42" s="80"/>
      <c r="BO42" s="80"/>
      <c r="BP42" s="80"/>
      <c r="BQ42" s="80"/>
      <c r="BR42" s="80"/>
      <c r="BS42" s="80"/>
      <c r="BT42" s="80"/>
      <c r="BU42" s="80"/>
      <c r="BV42" s="80"/>
      <c r="BW42" s="80"/>
      <c r="BX42" s="80"/>
      <c r="BY42" s="80"/>
      <c r="BZ42" s="81"/>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79"/>
      <c r="BM43" s="80"/>
      <c r="BN43" s="80"/>
      <c r="BO43" s="80"/>
      <c r="BP43" s="80"/>
      <c r="BQ43" s="80"/>
      <c r="BR43" s="80"/>
      <c r="BS43" s="80"/>
      <c r="BT43" s="80"/>
      <c r="BU43" s="80"/>
      <c r="BV43" s="80"/>
      <c r="BW43" s="80"/>
      <c r="BX43" s="80"/>
      <c r="BY43" s="80"/>
      <c r="BZ43" s="81"/>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79"/>
      <c r="BM44" s="80"/>
      <c r="BN44" s="80"/>
      <c r="BO44" s="80"/>
      <c r="BP44" s="80"/>
      <c r="BQ44" s="80"/>
      <c r="BR44" s="80"/>
      <c r="BS44" s="80"/>
      <c r="BT44" s="80"/>
      <c r="BU44" s="80"/>
      <c r="BV44" s="80"/>
      <c r="BW44" s="80"/>
      <c r="BX44" s="80"/>
      <c r="BY44" s="80"/>
      <c r="BZ44" s="81"/>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73" t="s">
        <v>30</v>
      </c>
      <c r="BM45" s="74"/>
      <c r="BN45" s="74"/>
      <c r="BO45" s="74"/>
      <c r="BP45" s="74"/>
      <c r="BQ45" s="74"/>
      <c r="BR45" s="74"/>
      <c r="BS45" s="74"/>
      <c r="BT45" s="74"/>
      <c r="BU45" s="74"/>
      <c r="BV45" s="74"/>
      <c r="BW45" s="74"/>
      <c r="BX45" s="74"/>
      <c r="BY45" s="74"/>
      <c r="BZ45" s="75"/>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76"/>
      <c r="BM46" s="77"/>
      <c r="BN46" s="77"/>
      <c r="BO46" s="77"/>
      <c r="BP46" s="77"/>
      <c r="BQ46" s="77"/>
      <c r="BR46" s="77"/>
      <c r="BS46" s="77"/>
      <c r="BT46" s="77"/>
      <c r="BU46" s="77"/>
      <c r="BV46" s="77"/>
      <c r="BW46" s="77"/>
      <c r="BX46" s="77"/>
      <c r="BY46" s="77"/>
      <c r="BZ46" s="78"/>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79" t="s">
        <v>117</v>
      </c>
      <c r="BM47" s="80"/>
      <c r="BN47" s="80"/>
      <c r="BO47" s="80"/>
      <c r="BP47" s="80"/>
      <c r="BQ47" s="80"/>
      <c r="BR47" s="80"/>
      <c r="BS47" s="80"/>
      <c r="BT47" s="80"/>
      <c r="BU47" s="80"/>
      <c r="BV47" s="80"/>
      <c r="BW47" s="80"/>
      <c r="BX47" s="80"/>
      <c r="BY47" s="80"/>
      <c r="BZ47" s="81"/>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79"/>
      <c r="BM48" s="80"/>
      <c r="BN48" s="80"/>
      <c r="BO48" s="80"/>
      <c r="BP48" s="80"/>
      <c r="BQ48" s="80"/>
      <c r="BR48" s="80"/>
      <c r="BS48" s="80"/>
      <c r="BT48" s="80"/>
      <c r="BU48" s="80"/>
      <c r="BV48" s="80"/>
      <c r="BW48" s="80"/>
      <c r="BX48" s="80"/>
      <c r="BY48" s="80"/>
      <c r="BZ48" s="81"/>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79"/>
      <c r="BM49" s="80"/>
      <c r="BN49" s="80"/>
      <c r="BO49" s="80"/>
      <c r="BP49" s="80"/>
      <c r="BQ49" s="80"/>
      <c r="BR49" s="80"/>
      <c r="BS49" s="80"/>
      <c r="BT49" s="80"/>
      <c r="BU49" s="80"/>
      <c r="BV49" s="80"/>
      <c r="BW49" s="80"/>
      <c r="BX49" s="80"/>
      <c r="BY49" s="80"/>
      <c r="BZ49" s="81"/>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79"/>
      <c r="BM50" s="80"/>
      <c r="BN50" s="80"/>
      <c r="BO50" s="80"/>
      <c r="BP50" s="80"/>
      <c r="BQ50" s="80"/>
      <c r="BR50" s="80"/>
      <c r="BS50" s="80"/>
      <c r="BT50" s="80"/>
      <c r="BU50" s="80"/>
      <c r="BV50" s="80"/>
      <c r="BW50" s="80"/>
      <c r="BX50" s="80"/>
      <c r="BY50" s="80"/>
      <c r="BZ50" s="81"/>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79"/>
      <c r="BM51" s="80"/>
      <c r="BN51" s="80"/>
      <c r="BO51" s="80"/>
      <c r="BP51" s="80"/>
      <c r="BQ51" s="80"/>
      <c r="BR51" s="80"/>
      <c r="BS51" s="80"/>
      <c r="BT51" s="80"/>
      <c r="BU51" s="80"/>
      <c r="BV51" s="80"/>
      <c r="BW51" s="80"/>
      <c r="BX51" s="80"/>
      <c r="BY51" s="80"/>
      <c r="BZ51" s="81"/>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79"/>
      <c r="BM52" s="80"/>
      <c r="BN52" s="80"/>
      <c r="BO52" s="80"/>
      <c r="BP52" s="80"/>
      <c r="BQ52" s="80"/>
      <c r="BR52" s="80"/>
      <c r="BS52" s="80"/>
      <c r="BT52" s="80"/>
      <c r="BU52" s="80"/>
      <c r="BV52" s="80"/>
      <c r="BW52" s="80"/>
      <c r="BX52" s="80"/>
      <c r="BY52" s="80"/>
      <c r="BZ52" s="81"/>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79"/>
      <c r="BM53" s="80"/>
      <c r="BN53" s="80"/>
      <c r="BO53" s="80"/>
      <c r="BP53" s="80"/>
      <c r="BQ53" s="80"/>
      <c r="BR53" s="80"/>
      <c r="BS53" s="80"/>
      <c r="BT53" s="80"/>
      <c r="BU53" s="80"/>
      <c r="BV53" s="80"/>
      <c r="BW53" s="80"/>
      <c r="BX53" s="80"/>
      <c r="BY53" s="80"/>
      <c r="BZ53" s="81"/>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79"/>
      <c r="BM54" s="80"/>
      <c r="BN54" s="80"/>
      <c r="BO54" s="80"/>
      <c r="BP54" s="80"/>
      <c r="BQ54" s="80"/>
      <c r="BR54" s="80"/>
      <c r="BS54" s="80"/>
      <c r="BT54" s="80"/>
      <c r="BU54" s="80"/>
      <c r="BV54" s="80"/>
      <c r="BW54" s="80"/>
      <c r="BX54" s="80"/>
      <c r="BY54" s="80"/>
      <c r="BZ54" s="81"/>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79"/>
      <c r="BM55" s="80"/>
      <c r="BN55" s="80"/>
      <c r="BO55" s="80"/>
      <c r="BP55" s="80"/>
      <c r="BQ55" s="80"/>
      <c r="BR55" s="80"/>
      <c r="BS55" s="80"/>
      <c r="BT55" s="80"/>
      <c r="BU55" s="80"/>
      <c r="BV55" s="80"/>
      <c r="BW55" s="80"/>
      <c r="BX55" s="80"/>
      <c r="BY55" s="80"/>
      <c r="BZ55" s="81"/>
    </row>
    <row r="56" spans="1:78" ht="13.5" customHeight="1" x14ac:dyDescent="0.15">
      <c r="A56" s="2"/>
      <c r="B56" s="17"/>
      <c r="C56" s="82" t="s">
        <v>31</v>
      </c>
      <c r="D56" s="82"/>
      <c r="E56" s="82"/>
      <c r="F56" s="82"/>
      <c r="G56" s="82"/>
      <c r="H56" s="82"/>
      <c r="I56" s="82"/>
      <c r="J56" s="82"/>
      <c r="K56" s="82"/>
      <c r="L56" s="82"/>
      <c r="M56" s="82"/>
      <c r="N56" s="82"/>
      <c r="O56" s="82"/>
      <c r="P56" s="82"/>
      <c r="Q56" s="19"/>
      <c r="R56" s="82" t="s">
        <v>32</v>
      </c>
      <c r="S56" s="82"/>
      <c r="T56" s="82"/>
      <c r="U56" s="82"/>
      <c r="V56" s="82"/>
      <c r="W56" s="82"/>
      <c r="X56" s="82"/>
      <c r="Y56" s="82"/>
      <c r="Z56" s="82"/>
      <c r="AA56" s="82"/>
      <c r="AB56" s="82"/>
      <c r="AC56" s="82"/>
      <c r="AD56" s="82"/>
      <c r="AE56" s="82"/>
      <c r="AF56" s="19"/>
      <c r="AG56" s="82" t="s">
        <v>33</v>
      </c>
      <c r="AH56" s="82"/>
      <c r="AI56" s="82"/>
      <c r="AJ56" s="82"/>
      <c r="AK56" s="82"/>
      <c r="AL56" s="82"/>
      <c r="AM56" s="82"/>
      <c r="AN56" s="82"/>
      <c r="AO56" s="82"/>
      <c r="AP56" s="82"/>
      <c r="AQ56" s="82"/>
      <c r="AR56" s="82"/>
      <c r="AS56" s="82"/>
      <c r="AT56" s="82"/>
      <c r="AU56" s="19"/>
      <c r="AV56" s="82" t="s">
        <v>34</v>
      </c>
      <c r="AW56" s="82"/>
      <c r="AX56" s="82"/>
      <c r="AY56" s="82"/>
      <c r="AZ56" s="82"/>
      <c r="BA56" s="82"/>
      <c r="BB56" s="82"/>
      <c r="BC56" s="82"/>
      <c r="BD56" s="82"/>
      <c r="BE56" s="82"/>
      <c r="BF56" s="82"/>
      <c r="BG56" s="82"/>
      <c r="BH56" s="82"/>
      <c r="BI56" s="82"/>
      <c r="BJ56" s="18"/>
      <c r="BK56" s="2"/>
      <c r="BL56" s="79"/>
      <c r="BM56" s="80"/>
      <c r="BN56" s="80"/>
      <c r="BO56" s="80"/>
      <c r="BP56" s="80"/>
      <c r="BQ56" s="80"/>
      <c r="BR56" s="80"/>
      <c r="BS56" s="80"/>
      <c r="BT56" s="80"/>
      <c r="BU56" s="80"/>
      <c r="BV56" s="80"/>
      <c r="BW56" s="80"/>
      <c r="BX56" s="80"/>
      <c r="BY56" s="80"/>
      <c r="BZ56" s="81"/>
    </row>
    <row r="57" spans="1:78" ht="13.5" customHeight="1" x14ac:dyDescent="0.15">
      <c r="A57" s="2"/>
      <c r="B57" s="17"/>
      <c r="C57" s="82"/>
      <c r="D57" s="82"/>
      <c r="E57" s="82"/>
      <c r="F57" s="82"/>
      <c r="G57" s="82"/>
      <c r="H57" s="82"/>
      <c r="I57" s="82"/>
      <c r="J57" s="82"/>
      <c r="K57" s="82"/>
      <c r="L57" s="82"/>
      <c r="M57" s="82"/>
      <c r="N57" s="82"/>
      <c r="O57" s="82"/>
      <c r="P57" s="82"/>
      <c r="Q57" s="19"/>
      <c r="R57" s="82"/>
      <c r="S57" s="82"/>
      <c r="T57" s="82"/>
      <c r="U57" s="82"/>
      <c r="V57" s="82"/>
      <c r="W57" s="82"/>
      <c r="X57" s="82"/>
      <c r="Y57" s="82"/>
      <c r="Z57" s="82"/>
      <c r="AA57" s="82"/>
      <c r="AB57" s="82"/>
      <c r="AC57" s="82"/>
      <c r="AD57" s="82"/>
      <c r="AE57" s="82"/>
      <c r="AF57" s="19"/>
      <c r="AG57" s="82"/>
      <c r="AH57" s="82"/>
      <c r="AI57" s="82"/>
      <c r="AJ57" s="82"/>
      <c r="AK57" s="82"/>
      <c r="AL57" s="82"/>
      <c r="AM57" s="82"/>
      <c r="AN57" s="82"/>
      <c r="AO57" s="82"/>
      <c r="AP57" s="82"/>
      <c r="AQ57" s="82"/>
      <c r="AR57" s="82"/>
      <c r="AS57" s="82"/>
      <c r="AT57" s="82"/>
      <c r="AU57" s="19"/>
      <c r="AV57" s="82"/>
      <c r="AW57" s="82"/>
      <c r="AX57" s="82"/>
      <c r="AY57" s="82"/>
      <c r="AZ57" s="82"/>
      <c r="BA57" s="82"/>
      <c r="BB57" s="82"/>
      <c r="BC57" s="82"/>
      <c r="BD57" s="82"/>
      <c r="BE57" s="82"/>
      <c r="BF57" s="82"/>
      <c r="BG57" s="82"/>
      <c r="BH57" s="82"/>
      <c r="BI57" s="82"/>
      <c r="BJ57" s="18"/>
      <c r="BK57" s="2"/>
      <c r="BL57" s="79"/>
      <c r="BM57" s="80"/>
      <c r="BN57" s="80"/>
      <c r="BO57" s="80"/>
      <c r="BP57" s="80"/>
      <c r="BQ57" s="80"/>
      <c r="BR57" s="80"/>
      <c r="BS57" s="80"/>
      <c r="BT57" s="80"/>
      <c r="BU57" s="80"/>
      <c r="BV57" s="80"/>
      <c r="BW57" s="80"/>
      <c r="BX57" s="80"/>
      <c r="BY57" s="80"/>
      <c r="BZ57" s="81"/>
    </row>
    <row r="58" spans="1:78" ht="13.5" customHeight="1" x14ac:dyDescent="0.15">
      <c r="A58" s="2"/>
      <c r="B58" s="17"/>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79"/>
      <c r="BM58" s="80"/>
      <c r="BN58" s="80"/>
      <c r="BO58" s="80"/>
      <c r="BP58" s="80"/>
      <c r="BQ58" s="80"/>
      <c r="BR58" s="80"/>
      <c r="BS58" s="80"/>
      <c r="BT58" s="80"/>
      <c r="BU58" s="80"/>
      <c r="BV58" s="80"/>
      <c r="BW58" s="80"/>
      <c r="BX58" s="80"/>
      <c r="BY58" s="80"/>
      <c r="BZ58" s="81"/>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79"/>
      <c r="BM59" s="80"/>
      <c r="BN59" s="80"/>
      <c r="BO59" s="80"/>
      <c r="BP59" s="80"/>
      <c r="BQ59" s="80"/>
      <c r="BR59" s="80"/>
      <c r="BS59" s="80"/>
      <c r="BT59" s="80"/>
      <c r="BU59" s="80"/>
      <c r="BV59" s="80"/>
      <c r="BW59" s="80"/>
      <c r="BX59" s="80"/>
      <c r="BY59" s="80"/>
      <c r="BZ59" s="81"/>
    </row>
    <row r="60" spans="1:78" ht="13.5" customHeight="1" x14ac:dyDescent="0.15">
      <c r="A60" s="2"/>
      <c r="B60" s="70" t="s">
        <v>35</v>
      </c>
      <c r="C60" s="71"/>
      <c r="D60" s="71"/>
      <c r="E60" s="71"/>
      <c r="F60" s="71"/>
      <c r="G60" s="71"/>
      <c r="H60" s="71"/>
      <c r="I60" s="71"/>
      <c r="J60" s="71"/>
      <c r="K60" s="71"/>
      <c r="L60" s="71"/>
      <c r="M60" s="71"/>
      <c r="N60" s="71"/>
      <c r="O60" s="71"/>
      <c r="P60" s="71"/>
      <c r="Q60" s="71"/>
      <c r="R60" s="71"/>
      <c r="S60" s="71"/>
      <c r="T60" s="71"/>
      <c r="U60" s="71"/>
      <c r="V60" s="71"/>
      <c r="W60" s="71"/>
      <c r="X60" s="71"/>
      <c r="Y60" s="71"/>
      <c r="Z60" s="71"/>
      <c r="AA60" s="71"/>
      <c r="AB60" s="71"/>
      <c r="AC60" s="71"/>
      <c r="AD60" s="71"/>
      <c r="AE60" s="71"/>
      <c r="AF60" s="71"/>
      <c r="AG60" s="71"/>
      <c r="AH60" s="71"/>
      <c r="AI60" s="71"/>
      <c r="AJ60" s="71"/>
      <c r="AK60" s="71"/>
      <c r="AL60" s="71"/>
      <c r="AM60" s="71"/>
      <c r="AN60" s="71"/>
      <c r="AO60" s="71"/>
      <c r="AP60" s="71"/>
      <c r="AQ60" s="71"/>
      <c r="AR60" s="71"/>
      <c r="AS60" s="71"/>
      <c r="AT60" s="71"/>
      <c r="AU60" s="71"/>
      <c r="AV60" s="71"/>
      <c r="AW60" s="71"/>
      <c r="AX60" s="71"/>
      <c r="AY60" s="71"/>
      <c r="AZ60" s="71"/>
      <c r="BA60" s="71"/>
      <c r="BB60" s="71"/>
      <c r="BC60" s="71"/>
      <c r="BD60" s="71"/>
      <c r="BE60" s="71"/>
      <c r="BF60" s="71"/>
      <c r="BG60" s="71"/>
      <c r="BH60" s="71"/>
      <c r="BI60" s="71"/>
      <c r="BJ60" s="72"/>
      <c r="BK60" s="2"/>
      <c r="BL60" s="79"/>
      <c r="BM60" s="80"/>
      <c r="BN60" s="80"/>
      <c r="BO60" s="80"/>
      <c r="BP60" s="80"/>
      <c r="BQ60" s="80"/>
      <c r="BR60" s="80"/>
      <c r="BS60" s="80"/>
      <c r="BT60" s="80"/>
      <c r="BU60" s="80"/>
      <c r="BV60" s="80"/>
      <c r="BW60" s="80"/>
      <c r="BX60" s="80"/>
      <c r="BY60" s="80"/>
      <c r="BZ60" s="81"/>
    </row>
    <row r="61" spans="1:78" ht="13.5" customHeight="1" x14ac:dyDescent="0.15">
      <c r="A61" s="2"/>
      <c r="B61" s="70"/>
      <c r="C61" s="71"/>
      <c r="D61" s="71"/>
      <c r="E61" s="71"/>
      <c r="F61" s="71"/>
      <c r="G61" s="71"/>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c r="AJ61" s="71"/>
      <c r="AK61" s="71"/>
      <c r="AL61" s="71"/>
      <c r="AM61" s="71"/>
      <c r="AN61" s="71"/>
      <c r="AO61" s="71"/>
      <c r="AP61" s="71"/>
      <c r="AQ61" s="71"/>
      <c r="AR61" s="71"/>
      <c r="AS61" s="71"/>
      <c r="AT61" s="71"/>
      <c r="AU61" s="71"/>
      <c r="AV61" s="71"/>
      <c r="AW61" s="71"/>
      <c r="AX61" s="71"/>
      <c r="AY61" s="71"/>
      <c r="AZ61" s="71"/>
      <c r="BA61" s="71"/>
      <c r="BB61" s="71"/>
      <c r="BC61" s="71"/>
      <c r="BD61" s="71"/>
      <c r="BE61" s="71"/>
      <c r="BF61" s="71"/>
      <c r="BG61" s="71"/>
      <c r="BH61" s="71"/>
      <c r="BI61" s="71"/>
      <c r="BJ61" s="72"/>
      <c r="BK61" s="2"/>
      <c r="BL61" s="79"/>
      <c r="BM61" s="80"/>
      <c r="BN61" s="80"/>
      <c r="BO61" s="80"/>
      <c r="BP61" s="80"/>
      <c r="BQ61" s="80"/>
      <c r="BR61" s="80"/>
      <c r="BS61" s="80"/>
      <c r="BT61" s="80"/>
      <c r="BU61" s="80"/>
      <c r="BV61" s="80"/>
      <c r="BW61" s="80"/>
      <c r="BX61" s="80"/>
      <c r="BY61" s="80"/>
      <c r="BZ61" s="81"/>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79"/>
      <c r="BM62" s="80"/>
      <c r="BN62" s="80"/>
      <c r="BO62" s="80"/>
      <c r="BP62" s="80"/>
      <c r="BQ62" s="80"/>
      <c r="BR62" s="80"/>
      <c r="BS62" s="80"/>
      <c r="BT62" s="80"/>
      <c r="BU62" s="80"/>
      <c r="BV62" s="80"/>
      <c r="BW62" s="80"/>
      <c r="BX62" s="80"/>
      <c r="BY62" s="80"/>
      <c r="BZ62" s="81"/>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79"/>
      <c r="BM63" s="80"/>
      <c r="BN63" s="80"/>
      <c r="BO63" s="80"/>
      <c r="BP63" s="80"/>
      <c r="BQ63" s="80"/>
      <c r="BR63" s="80"/>
      <c r="BS63" s="80"/>
      <c r="BT63" s="80"/>
      <c r="BU63" s="80"/>
      <c r="BV63" s="80"/>
      <c r="BW63" s="80"/>
      <c r="BX63" s="80"/>
      <c r="BY63" s="80"/>
      <c r="BZ63" s="81"/>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73" t="s">
        <v>36</v>
      </c>
      <c r="BM64" s="74"/>
      <c r="BN64" s="74"/>
      <c r="BO64" s="74"/>
      <c r="BP64" s="74"/>
      <c r="BQ64" s="74"/>
      <c r="BR64" s="74"/>
      <c r="BS64" s="74"/>
      <c r="BT64" s="74"/>
      <c r="BU64" s="74"/>
      <c r="BV64" s="74"/>
      <c r="BW64" s="74"/>
      <c r="BX64" s="74"/>
      <c r="BY64" s="74"/>
      <c r="BZ64" s="75"/>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76"/>
      <c r="BM65" s="77"/>
      <c r="BN65" s="77"/>
      <c r="BO65" s="77"/>
      <c r="BP65" s="77"/>
      <c r="BQ65" s="77"/>
      <c r="BR65" s="77"/>
      <c r="BS65" s="77"/>
      <c r="BT65" s="77"/>
      <c r="BU65" s="77"/>
      <c r="BV65" s="77"/>
      <c r="BW65" s="77"/>
      <c r="BX65" s="77"/>
      <c r="BY65" s="77"/>
      <c r="BZ65" s="78"/>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79" t="s">
        <v>119</v>
      </c>
      <c r="BM66" s="80"/>
      <c r="BN66" s="80"/>
      <c r="BO66" s="80"/>
      <c r="BP66" s="80"/>
      <c r="BQ66" s="80"/>
      <c r="BR66" s="80"/>
      <c r="BS66" s="80"/>
      <c r="BT66" s="80"/>
      <c r="BU66" s="80"/>
      <c r="BV66" s="80"/>
      <c r="BW66" s="80"/>
      <c r="BX66" s="80"/>
      <c r="BY66" s="80"/>
      <c r="BZ66" s="81"/>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79"/>
      <c r="BM67" s="80"/>
      <c r="BN67" s="80"/>
      <c r="BO67" s="80"/>
      <c r="BP67" s="80"/>
      <c r="BQ67" s="80"/>
      <c r="BR67" s="80"/>
      <c r="BS67" s="80"/>
      <c r="BT67" s="80"/>
      <c r="BU67" s="80"/>
      <c r="BV67" s="80"/>
      <c r="BW67" s="80"/>
      <c r="BX67" s="80"/>
      <c r="BY67" s="80"/>
      <c r="BZ67" s="81"/>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79"/>
      <c r="BM68" s="80"/>
      <c r="BN68" s="80"/>
      <c r="BO68" s="80"/>
      <c r="BP68" s="80"/>
      <c r="BQ68" s="80"/>
      <c r="BR68" s="80"/>
      <c r="BS68" s="80"/>
      <c r="BT68" s="80"/>
      <c r="BU68" s="80"/>
      <c r="BV68" s="80"/>
      <c r="BW68" s="80"/>
      <c r="BX68" s="80"/>
      <c r="BY68" s="80"/>
      <c r="BZ68" s="81"/>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79"/>
      <c r="BM69" s="80"/>
      <c r="BN69" s="80"/>
      <c r="BO69" s="80"/>
      <c r="BP69" s="80"/>
      <c r="BQ69" s="80"/>
      <c r="BR69" s="80"/>
      <c r="BS69" s="80"/>
      <c r="BT69" s="80"/>
      <c r="BU69" s="80"/>
      <c r="BV69" s="80"/>
      <c r="BW69" s="80"/>
      <c r="BX69" s="80"/>
      <c r="BY69" s="80"/>
      <c r="BZ69" s="81"/>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79"/>
      <c r="BM70" s="80"/>
      <c r="BN70" s="80"/>
      <c r="BO70" s="80"/>
      <c r="BP70" s="80"/>
      <c r="BQ70" s="80"/>
      <c r="BR70" s="80"/>
      <c r="BS70" s="80"/>
      <c r="BT70" s="80"/>
      <c r="BU70" s="80"/>
      <c r="BV70" s="80"/>
      <c r="BW70" s="80"/>
      <c r="BX70" s="80"/>
      <c r="BY70" s="80"/>
      <c r="BZ70" s="81"/>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79"/>
      <c r="BM71" s="80"/>
      <c r="BN71" s="80"/>
      <c r="BO71" s="80"/>
      <c r="BP71" s="80"/>
      <c r="BQ71" s="80"/>
      <c r="BR71" s="80"/>
      <c r="BS71" s="80"/>
      <c r="BT71" s="80"/>
      <c r="BU71" s="80"/>
      <c r="BV71" s="80"/>
      <c r="BW71" s="80"/>
      <c r="BX71" s="80"/>
      <c r="BY71" s="80"/>
      <c r="BZ71" s="81"/>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79"/>
      <c r="BM72" s="80"/>
      <c r="BN72" s="80"/>
      <c r="BO72" s="80"/>
      <c r="BP72" s="80"/>
      <c r="BQ72" s="80"/>
      <c r="BR72" s="80"/>
      <c r="BS72" s="80"/>
      <c r="BT72" s="80"/>
      <c r="BU72" s="80"/>
      <c r="BV72" s="80"/>
      <c r="BW72" s="80"/>
      <c r="BX72" s="80"/>
      <c r="BY72" s="80"/>
      <c r="BZ72" s="81"/>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79"/>
      <c r="BM73" s="80"/>
      <c r="BN73" s="80"/>
      <c r="BO73" s="80"/>
      <c r="BP73" s="80"/>
      <c r="BQ73" s="80"/>
      <c r="BR73" s="80"/>
      <c r="BS73" s="80"/>
      <c r="BT73" s="80"/>
      <c r="BU73" s="80"/>
      <c r="BV73" s="80"/>
      <c r="BW73" s="80"/>
      <c r="BX73" s="80"/>
      <c r="BY73" s="80"/>
      <c r="BZ73" s="81"/>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79"/>
      <c r="BM74" s="80"/>
      <c r="BN74" s="80"/>
      <c r="BO74" s="80"/>
      <c r="BP74" s="80"/>
      <c r="BQ74" s="80"/>
      <c r="BR74" s="80"/>
      <c r="BS74" s="80"/>
      <c r="BT74" s="80"/>
      <c r="BU74" s="80"/>
      <c r="BV74" s="80"/>
      <c r="BW74" s="80"/>
      <c r="BX74" s="80"/>
      <c r="BY74" s="80"/>
      <c r="BZ74" s="81"/>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79"/>
      <c r="BM75" s="80"/>
      <c r="BN75" s="80"/>
      <c r="BO75" s="80"/>
      <c r="BP75" s="80"/>
      <c r="BQ75" s="80"/>
      <c r="BR75" s="80"/>
      <c r="BS75" s="80"/>
      <c r="BT75" s="80"/>
      <c r="BU75" s="80"/>
      <c r="BV75" s="80"/>
      <c r="BW75" s="80"/>
      <c r="BX75" s="80"/>
      <c r="BY75" s="80"/>
      <c r="BZ75" s="81"/>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79"/>
      <c r="BM76" s="80"/>
      <c r="BN76" s="80"/>
      <c r="BO76" s="80"/>
      <c r="BP76" s="80"/>
      <c r="BQ76" s="80"/>
      <c r="BR76" s="80"/>
      <c r="BS76" s="80"/>
      <c r="BT76" s="80"/>
      <c r="BU76" s="80"/>
      <c r="BV76" s="80"/>
      <c r="BW76" s="80"/>
      <c r="BX76" s="80"/>
      <c r="BY76" s="80"/>
      <c r="BZ76" s="81"/>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79"/>
      <c r="BM77" s="80"/>
      <c r="BN77" s="80"/>
      <c r="BO77" s="80"/>
      <c r="BP77" s="80"/>
      <c r="BQ77" s="80"/>
      <c r="BR77" s="80"/>
      <c r="BS77" s="80"/>
      <c r="BT77" s="80"/>
      <c r="BU77" s="80"/>
      <c r="BV77" s="80"/>
      <c r="BW77" s="80"/>
      <c r="BX77" s="80"/>
      <c r="BY77" s="80"/>
      <c r="BZ77" s="81"/>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79"/>
      <c r="BM78" s="80"/>
      <c r="BN78" s="80"/>
      <c r="BO78" s="80"/>
      <c r="BP78" s="80"/>
      <c r="BQ78" s="80"/>
      <c r="BR78" s="80"/>
      <c r="BS78" s="80"/>
      <c r="BT78" s="80"/>
      <c r="BU78" s="80"/>
      <c r="BV78" s="80"/>
      <c r="BW78" s="80"/>
      <c r="BX78" s="80"/>
      <c r="BY78" s="80"/>
      <c r="BZ78" s="81"/>
    </row>
    <row r="79" spans="1:78" ht="13.5" customHeight="1" x14ac:dyDescent="0.15">
      <c r="A79" s="2"/>
      <c r="B79" s="17"/>
      <c r="C79" s="82" t="s">
        <v>37</v>
      </c>
      <c r="D79" s="82"/>
      <c r="E79" s="82"/>
      <c r="F79" s="82"/>
      <c r="G79" s="82"/>
      <c r="H79" s="82"/>
      <c r="I79" s="82"/>
      <c r="J79" s="82"/>
      <c r="K79" s="82"/>
      <c r="L79" s="82"/>
      <c r="M79" s="82"/>
      <c r="N79" s="82"/>
      <c r="O79" s="82"/>
      <c r="P79" s="82"/>
      <c r="Q79" s="82"/>
      <c r="R79" s="82"/>
      <c r="S79" s="82"/>
      <c r="T79" s="82"/>
      <c r="U79" s="19"/>
      <c r="V79" s="19"/>
      <c r="W79" s="82" t="s">
        <v>38</v>
      </c>
      <c r="X79" s="82"/>
      <c r="Y79" s="82"/>
      <c r="Z79" s="82"/>
      <c r="AA79" s="82"/>
      <c r="AB79" s="82"/>
      <c r="AC79" s="82"/>
      <c r="AD79" s="82"/>
      <c r="AE79" s="82"/>
      <c r="AF79" s="82"/>
      <c r="AG79" s="82"/>
      <c r="AH79" s="82"/>
      <c r="AI79" s="82"/>
      <c r="AJ79" s="82"/>
      <c r="AK79" s="82"/>
      <c r="AL79" s="82"/>
      <c r="AM79" s="82"/>
      <c r="AN79" s="82"/>
      <c r="AO79" s="19"/>
      <c r="AP79" s="19"/>
      <c r="AQ79" s="82" t="s">
        <v>39</v>
      </c>
      <c r="AR79" s="82"/>
      <c r="AS79" s="82"/>
      <c r="AT79" s="82"/>
      <c r="AU79" s="82"/>
      <c r="AV79" s="82"/>
      <c r="AW79" s="82"/>
      <c r="AX79" s="82"/>
      <c r="AY79" s="82"/>
      <c r="AZ79" s="82"/>
      <c r="BA79" s="82"/>
      <c r="BB79" s="82"/>
      <c r="BC79" s="82"/>
      <c r="BD79" s="82"/>
      <c r="BE79" s="82"/>
      <c r="BF79" s="82"/>
      <c r="BG79" s="82"/>
      <c r="BH79" s="82"/>
      <c r="BI79" s="4"/>
      <c r="BJ79" s="18"/>
      <c r="BK79" s="2"/>
      <c r="BL79" s="79"/>
      <c r="BM79" s="80"/>
      <c r="BN79" s="80"/>
      <c r="BO79" s="80"/>
      <c r="BP79" s="80"/>
      <c r="BQ79" s="80"/>
      <c r="BR79" s="80"/>
      <c r="BS79" s="80"/>
      <c r="BT79" s="80"/>
      <c r="BU79" s="80"/>
      <c r="BV79" s="80"/>
      <c r="BW79" s="80"/>
      <c r="BX79" s="80"/>
      <c r="BY79" s="80"/>
      <c r="BZ79" s="81"/>
    </row>
    <row r="80" spans="1:78" ht="13.5" customHeight="1" x14ac:dyDescent="0.15">
      <c r="A80" s="2"/>
      <c r="B80" s="17"/>
      <c r="C80" s="82"/>
      <c r="D80" s="82"/>
      <c r="E80" s="82"/>
      <c r="F80" s="82"/>
      <c r="G80" s="82"/>
      <c r="H80" s="82"/>
      <c r="I80" s="82"/>
      <c r="J80" s="82"/>
      <c r="K80" s="82"/>
      <c r="L80" s="82"/>
      <c r="M80" s="82"/>
      <c r="N80" s="82"/>
      <c r="O80" s="82"/>
      <c r="P80" s="82"/>
      <c r="Q80" s="82"/>
      <c r="R80" s="82"/>
      <c r="S80" s="82"/>
      <c r="T80" s="82"/>
      <c r="U80" s="19"/>
      <c r="V80" s="19"/>
      <c r="W80" s="82"/>
      <c r="X80" s="82"/>
      <c r="Y80" s="82"/>
      <c r="Z80" s="82"/>
      <c r="AA80" s="82"/>
      <c r="AB80" s="82"/>
      <c r="AC80" s="82"/>
      <c r="AD80" s="82"/>
      <c r="AE80" s="82"/>
      <c r="AF80" s="82"/>
      <c r="AG80" s="82"/>
      <c r="AH80" s="82"/>
      <c r="AI80" s="82"/>
      <c r="AJ80" s="82"/>
      <c r="AK80" s="82"/>
      <c r="AL80" s="82"/>
      <c r="AM80" s="82"/>
      <c r="AN80" s="82"/>
      <c r="AO80" s="19"/>
      <c r="AP80" s="19"/>
      <c r="AQ80" s="82"/>
      <c r="AR80" s="82"/>
      <c r="AS80" s="82"/>
      <c r="AT80" s="82"/>
      <c r="AU80" s="82"/>
      <c r="AV80" s="82"/>
      <c r="AW80" s="82"/>
      <c r="AX80" s="82"/>
      <c r="AY80" s="82"/>
      <c r="AZ80" s="82"/>
      <c r="BA80" s="82"/>
      <c r="BB80" s="82"/>
      <c r="BC80" s="82"/>
      <c r="BD80" s="82"/>
      <c r="BE80" s="82"/>
      <c r="BF80" s="82"/>
      <c r="BG80" s="82"/>
      <c r="BH80" s="82"/>
      <c r="BI80" s="4"/>
      <c r="BJ80" s="18"/>
      <c r="BK80" s="2"/>
      <c r="BL80" s="79"/>
      <c r="BM80" s="80"/>
      <c r="BN80" s="80"/>
      <c r="BO80" s="80"/>
      <c r="BP80" s="80"/>
      <c r="BQ80" s="80"/>
      <c r="BR80" s="80"/>
      <c r="BS80" s="80"/>
      <c r="BT80" s="80"/>
      <c r="BU80" s="80"/>
      <c r="BV80" s="80"/>
      <c r="BW80" s="80"/>
      <c r="BX80" s="80"/>
      <c r="BY80" s="80"/>
      <c r="BZ80" s="81"/>
    </row>
    <row r="81" spans="1:78" ht="13.5" customHeight="1" x14ac:dyDescent="0.15">
      <c r="A81" s="2"/>
      <c r="B81" s="17"/>
      <c r="C81" s="24"/>
      <c r="D81" s="24"/>
      <c r="E81" s="24"/>
      <c r="F81" s="24"/>
      <c r="G81" s="24"/>
      <c r="H81" s="24"/>
      <c r="I81" s="24"/>
      <c r="J81" s="24"/>
      <c r="K81" s="24"/>
      <c r="L81" s="24"/>
      <c r="M81" s="24"/>
      <c r="N81" s="24"/>
      <c r="O81" s="24"/>
      <c r="P81" s="24"/>
      <c r="Q81" s="24"/>
      <c r="R81" s="24"/>
      <c r="S81" s="24"/>
      <c r="T81" s="24"/>
      <c r="U81" s="4"/>
      <c r="V81" s="4"/>
      <c r="W81" s="24"/>
      <c r="X81" s="24"/>
      <c r="Y81" s="24"/>
      <c r="Z81" s="24"/>
      <c r="AA81" s="24"/>
      <c r="AB81" s="24"/>
      <c r="AC81" s="24"/>
      <c r="AD81" s="24"/>
      <c r="AE81" s="24"/>
      <c r="AF81" s="24"/>
      <c r="AG81" s="24"/>
      <c r="AH81" s="24"/>
      <c r="AI81" s="24"/>
      <c r="AJ81" s="24"/>
      <c r="AK81" s="24"/>
      <c r="AL81" s="24"/>
      <c r="AM81" s="24"/>
      <c r="AN81" s="24"/>
      <c r="AO81" s="4"/>
      <c r="AP81" s="4"/>
      <c r="AQ81" s="24"/>
      <c r="AR81" s="24"/>
      <c r="AS81" s="24"/>
      <c r="AT81" s="24"/>
      <c r="AU81" s="24"/>
      <c r="AV81" s="24"/>
      <c r="AW81" s="24"/>
      <c r="AX81" s="24"/>
      <c r="AY81" s="24"/>
      <c r="AZ81" s="24"/>
      <c r="BA81" s="24"/>
      <c r="BB81" s="24"/>
      <c r="BC81" s="24"/>
      <c r="BD81" s="24"/>
      <c r="BE81" s="24"/>
      <c r="BF81" s="24"/>
      <c r="BG81" s="24"/>
      <c r="BH81" s="24"/>
      <c r="BI81" s="4"/>
      <c r="BJ81" s="18"/>
      <c r="BK81" s="2"/>
      <c r="BL81" s="79"/>
      <c r="BM81" s="80"/>
      <c r="BN81" s="80"/>
      <c r="BO81" s="80"/>
      <c r="BP81" s="80"/>
      <c r="BQ81" s="80"/>
      <c r="BR81" s="80"/>
      <c r="BS81" s="80"/>
      <c r="BT81" s="80"/>
      <c r="BU81" s="80"/>
      <c r="BV81" s="80"/>
      <c r="BW81" s="80"/>
      <c r="BX81" s="80"/>
      <c r="BY81" s="80"/>
      <c r="BZ81" s="81"/>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83"/>
      <c r="BM82" s="84"/>
      <c r="BN82" s="84"/>
      <c r="BO82" s="84"/>
      <c r="BP82" s="84"/>
      <c r="BQ82" s="84"/>
      <c r="BR82" s="84"/>
      <c r="BS82" s="84"/>
      <c r="BT82" s="84"/>
      <c r="BU82" s="84"/>
      <c r="BV82" s="84"/>
      <c r="BW82" s="84"/>
      <c r="BX82" s="84"/>
      <c r="BY82" s="84"/>
      <c r="BZ82" s="85"/>
    </row>
    <row r="83" spans="1:78" x14ac:dyDescent="0.15">
      <c r="C83" s="25" t="s">
        <v>40</v>
      </c>
    </row>
    <row r="84" spans="1:78" hidden="1" x14ac:dyDescent="0.15">
      <c r="B84" s="26" t="s">
        <v>41</v>
      </c>
      <c r="C84" s="26"/>
      <c r="D84" s="26"/>
      <c r="E84" s="26" t="s">
        <v>42</v>
      </c>
      <c r="F84" s="26" t="s">
        <v>43</v>
      </c>
      <c r="G84" s="26" t="s">
        <v>44</v>
      </c>
      <c r="H84" s="26" t="s">
        <v>45</v>
      </c>
      <c r="I84" s="26" t="s">
        <v>46</v>
      </c>
      <c r="J84" s="26" t="s">
        <v>47</v>
      </c>
      <c r="K84" s="26" t="s">
        <v>48</v>
      </c>
      <c r="L84" s="26" t="s">
        <v>49</v>
      </c>
      <c r="M84" s="26" t="s">
        <v>50</v>
      </c>
      <c r="N84" s="26" t="s">
        <v>51</v>
      </c>
      <c r="O84" s="26" t="s">
        <v>52</v>
      </c>
    </row>
    <row r="85" spans="1:78" hidden="1" x14ac:dyDescent="0.15">
      <c r="B85" s="26"/>
      <c r="C85" s="26"/>
      <c r="D85" s="26"/>
      <c r="E85" s="26" t="str">
        <f>データ!AH6</f>
        <v>【113.39】</v>
      </c>
      <c r="F85" s="26" t="str">
        <f>データ!AS6</f>
        <v>【0.85】</v>
      </c>
      <c r="G85" s="26" t="str">
        <f>データ!BD6</f>
        <v>【264.34】</v>
      </c>
      <c r="H85" s="26" t="str">
        <f>データ!BO6</f>
        <v>【274.27】</v>
      </c>
      <c r="I85" s="26" t="str">
        <f>データ!BZ6</f>
        <v>【104.36】</v>
      </c>
      <c r="J85" s="26" t="str">
        <f>データ!CK6</f>
        <v>【165.71】</v>
      </c>
      <c r="K85" s="26" t="str">
        <f>データ!CV6</f>
        <v>【60.41】</v>
      </c>
      <c r="L85" s="26" t="str">
        <f>データ!DG6</f>
        <v>【89.93】</v>
      </c>
      <c r="M85" s="26" t="str">
        <f>データ!DR6</f>
        <v>【48.12】</v>
      </c>
      <c r="N85" s="26" t="str">
        <f>データ!EC6</f>
        <v>【15.89】</v>
      </c>
      <c r="O85" s="26" t="str">
        <f>データ!EN6</f>
        <v>【0.69】</v>
      </c>
    </row>
  </sheetData>
  <sheetProtection algorithmName="SHA-512" hashValue="mrepKaLL8ujVNECP49HxGW5o1pwwqlF+gyVuvJ/Qs/OhkfjB1B67hTM2+BIN5iz4GVAJm379HRfQ0k8mP80YMA==" saltValue="2YVAkKhEXRgvKbfbLHafhA==" spinCount="100000"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election activeCell="M8" sqref="M8"/>
    </sheetView>
  </sheetViews>
  <sheetFormatPr defaultRowHeight="13.5" x14ac:dyDescent="0.15"/>
  <cols>
    <col min="2" max="144" width="11.875" customWidth="1"/>
  </cols>
  <sheetData>
    <row r="1" spans="1:144" x14ac:dyDescent="0.15">
      <c r="A1" t="s">
        <v>53</v>
      </c>
      <c r="E1" s="27"/>
      <c r="F1" s="27"/>
      <c r="G1" s="27"/>
      <c r="H1" s="27"/>
      <c r="I1" s="27"/>
      <c r="J1" s="27"/>
      <c r="K1" s="27"/>
      <c r="L1" s="27"/>
      <c r="M1" s="27"/>
      <c r="N1" s="27"/>
      <c r="O1" s="27"/>
      <c r="P1" s="27"/>
      <c r="Q1" s="27"/>
      <c r="R1" s="27"/>
      <c r="S1" s="27"/>
      <c r="T1" s="27"/>
      <c r="U1" s="27"/>
      <c r="V1" s="27"/>
      <c r="W1" s="27"/>
      <c r="X1" s="27">
        <v>1</v>
      </c>
      <c r="Y1" s="27">
        <v>1</v>
      </c>
      <c r="Z1" s="27">
        <v>1</v>
      </c>
      <c r="AA1" s="27">
        <v>1</v>
      </c>
      <c r="AB1" s="27">
        <v>1</v>
      </c>
      <c r="AC1" s="27">
        <v>1</v>
      </c>
      <c r="AD1" s="27">
        <v>1</v>
      </c>
      <c r="AE1" s="27">
        <v>1</v>
      </c>
      <c r="AF1" s="27">
        <v>1</v>
      </c>
      <c r="AG1" s="27">
        <v>1</v>
      </c>
      <c r="AH1" s="27"/>
      <c r="AI1" s="27">
        <v>1</v>
      </c>
      <c r="AJ1" s="27">
        <v>1</v>
      </c>
      <c r="AK1" s="27">
        <v>1</v>
      </c>
      <c r="AL1" s="27">
        <v>1</v>
      </c>
      <c r="AM1" s="27">
        <v>1</v>
      </c>
      <c r="AN1" s="27">
        <v>1</v>
      </c>
      <c r="AO1" s="27">
        <v>1</v>
      </c>
      <c r="AP1" s="27">
        <v>1</v>
      </c>
      <c r="AQ1" s="27">
        <v>1</v>
      </c>
      <c r="AR1" s="27">
        <v>1</v>
      </c>
      <c r="AS1" s="27"/>
      <c r="AT1" s="27">
        <v>1</v>
      </c>
      <c r="AU1" s="27">
        <v>1</v>
      </c>
      <c r="AV1" s="27">
        <v>1</v>
      </c>
      <c r="AW1" s="27">
        <v>1</v>
      </c>
      <c r="AX1" s="27">
        <v>1</v>
      </c>
      <c r="AY1" s="27">
        <v>1</v>
      </c>
      <c r="AZ1" s="27">
        <v>1</v>
      </c>
      <c r="BA1" s="27">
        <v>1</v>
      </c>
      <c r="BB1" s="27">
        <v>1</v>
      </c>
      <c r="BC1" s="27">
        <v>1</v>
      </c>
      <c r="BD1" s="27"/>
      <c r="BE1" s="27">
        <v>1</v>
      </c>
      <c r="BF1" s="27">
        <v>1</v>
      </c>
      <c r="BG1" s="27">
        <v>1</v>
      </c>
      <c r="BH1" s="27">
        <v>1</v>
      </c>
      <c r="BI1" s="27">
        <v>1</v>
      </c>
      <c r="BJ1" s="27">
        <v>1</v>
      </c>
      <c r="BK1" s="27">
        <v>1</v>
      </c>
      <c r="BL1" s="27">
        <v>1</v>
      </c>
      <c r="BM1" s="27">
        <v>1</v>
      </c>
      <c r="BN1" s="27">
        <v>1</v>
      </c>
      <c r="BO1" s="27"/>
      <c r="BP1" s="27">
        <v>1</v>
      </c>
      <c r="BQ1" s="27">
        <v>1</v>
      </c>
      <c r="BR1" s="27">
        <v>1</v>
      </c>
      <c r="BS1" s="27">
        <v>1</v>
      </c>
      <c r="BT1" s="27">
        <v>1</v>
      </c>
      <c r="BU1" s="27">
        <v>1</v>
      </c>
      <c r="BV1" s="27">
        <v>1</v>
      </c>
      <c r="BW1" s="27">
        <v>1</v>
      </c>
      <c r="BX1" s="27">
        <v>1</v>
      </c>
      <c r="BY1" s="27">
        <v>1</v>
      </c>
      <c r="BZ1" s="27"/>
      <c r="CA1" s="27">
        <v>1</v>
      </c>
      <c r="CB1" s="27">
        <v>1</v>
      </c>
      <c r="CC1" s="27">
        <v>1</v>
      </c>
      <c r="CD1" s="27">
        <v>1</v>
      </c>
      <c r="CE1" s="27">
        <v>1</v>
      </c>
      <c r="CF1" s="27">
        <v>1</v>
      </c>
      <c r="CG1" s="27">
        <v>1</v>
      </c>
      <c r="CH1" s="27">
        <v>1</v>
      </c>
      <c r="CI1" s="27">
        <v>1</v>
      </c>
      <c r="CJ1" s="27">
        <v>1</v>
      </c>
      <c r="CK1" s="27"/>
      <c r="CL1" s="27">
        <v>1</v>
      </c>
      <c r="CM1" s="27">
        <v>1</v>
      </c>
      <c r="CN1" s="27">
        <v>1</v>
      </c>
      <c r="CO1" s="27">
        <v>1</v>
      </c>
      <c r="CP1" s="27">
        <v>1</v>
      </c>
      <c r="CQ1" s="27">
        <v>1</v>
      </c>
      <c r="CR1" s="27">
        <v>1</v>
      </c>
      <c r="CS1" s="27">
        <v>1</v>
      </c>
      <c r="CT1" s="27">
        <v>1</v>
      </c>
      <c r="CU1" s="27">
        <v>1</v>
      </c>
      <c r="CV1" s="27"/>
      <c r="CW1" s="27">
        <v>1</v>
      </c>
      <c r="CX1" s="27">
        <v>1</v>
      </c>
      <c r="CY1" s="27">
        <v>1</v>
      </c>
      <c r="CZ1" s="27">
        <v>1</v>
      </c>
      <c r="DA1" s="27">
        <v>1</v>
      </c>
      <c r="DB1" s="27">
        <v>1</v>
      </c>
      <c r="DC1" s="27">
        <v>1</v>
      </c>
      <c r="DD1" s="27">
        <v>1</v>
      </c>
      <c r="DE1" s="27">
        <v>1</v>
      </c>
      <c r="DF1" s="27">
        <v>1</v>
      </c>
      <c r="DG1" s="27"/>
      <c r="DH1" s="27">
        <v>1</v>
      </c>
      <c r="DI1" s="27">
        <v>1</v>
      </c>
      <c r="DJ1" s="27">
        <v>1</v>
      </c>
      <c r="DK1" s="27">
        <v>1</v>
      </c>
      <c r="DL1" s="27">
        <v>1</v>
      </c>
      <c r="DM1" s="27">
        <v>1</v>
      </c>
      <c r="DN1" s="27">
        <v>1</v>
      </c>
      <c r="DO1" s="27">
        <v>1</v>
      </c>
      <c r="DP1" s="27">
        <v>1</v>
      </c>
      <c r="DQ1" s="27">
        <v>1</v>
      </c>
      <c r="DR1" s="27"/>
      <c r="DS1" s="27">
        <v>1</v>
      </c>
      <c r="DT1" s="27">
        <v>1</v>
      </c>
      <c r="DU1" s="27">
        <v>1</v>
      </c>
      <c r="DV1" s="27">
        <v>1</v>
      </c>
      <c r="DW1" s="27">
        <v>1</v>
      </c>
      <c r="DX1" s="27">
        <v>1</v>
      </c>
      <c r="DY1" s="27">
        <v>1</v>
      </c>
      <c r="DZ1" s="27">
        <v>1</v>
      </c>
      <c r="EA1" s="27">
        <v>1</v>
      </c>
      <c r="EB1" s="27">
        <v>1</v>
      </c>
      <c r="EC1" s="27"/>
      <c r="ED1" s="27">
        <v>1</v>
      </c>
      <c r="EE1" s="27">
        <v>1</v>
      </c>
      <c r="EF1" s="27">
        <v>1</v>
      </c>
      <c r="EG1" s="27">
        <v>1</v>
      </c>
      <c r="EH1" s="27">
        <v>1</v>
      </c>
      <c r="EI1" s="27">
        <v>1</v>
      </c>
      <c r="EJ1" s="27">
        <v>1</v>
      </c>
      <c r="EK1" s="27">
        <v>1</v>
      </c>
      <c r="EL1" s="27">
        <v>1</v>
      </c>
      <c r="EM1" s="27">
        <v>1</v>
      </c>
      <c r="EN1" s="27"/>
    </row>
    <row r="2" spans="1:144" x14ac:dyDescent="0.15">
      <c r="A2" s="28" t="s">
        <v>54</v>
      </c>
      <c r="B2" s="28">
        <f>COLUMN()-1</f>
        <v>1</v>
      </c>
      <c r="C2" s="28">
        <f t="shared" ref="C2:BR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ref="BS2:ED2" si="1">COLUMN()-1</f>
        <v>70</v>
      </c>
      <c r="BT2" s="28">
        <f t="shared" si="1"/>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ref="EE2:EN2" si="2">COLUMN()-1</f>
        <v>134</v>
      </c>
      <c r="EF2" s="28">
        <f t="shared" si="2"/>
        <v>135</v>
      </c>
      <c r="EG2" s="28">
        <f t="shared" si="2"/>
        <v>136</v>
      </c>
      <c r="EH2" s="28">
        <f t="shared" si="2"/>
        <v>137</v>
      </c>
      <c r="EI2" s="28">
        <f t="shared" si="2"/>
        <v>138</v>
      </c>
      <c r="EJ2" s="28">
        <f t="shared" si="2"/>
        <v>139</v>
      </c>
      <c r="EK2" s="28">
        <f t="shared" si="2"/>
        <v>140</v>
      </c>
      <c r="EL2" s="28">
        <f t="shared" si="2"/>
        <v>141</v>
      </c>
      <c r="EM2" s="28">
        <f t="shared" si="2"/>
        <v>142</v>
      </c>
      <c r="EN2" s="28">
        <f t="shared" si="2"/>
        <v>143</v>
      </c>
    </row>
    <row r="3" spans="1:144" x14ac:dyDescent="0.15">
      <c r="A3" s="28" t="s">
        <v>55</v>
      </c>
      <c r="B3" s="29" t="s">
        <v>56</v>
      </c>
      <c r="C3" s="29" t="s">
        <v>57</v>
      </c>
      <c r="D3" s="29" t="s">
        <v>58</v>
      </c>
      <c r="E3" s="29" t="s">
        <v>59</v>
      </c>
      <c r="F3" s="29" t="s">
        <v>60</v>
      </c>
      <c r="G3" s="29" t="s">
        <v>61</v>
      </c>
      <c r="H3" s="87" t="s">
        <v>62</v>
      </c>
      <c r="I3" s="88"/>
      <c r="J3" s="88"/>
      <c r="K3" s="88"/>
      <c r="L3" s="88"/>
      <c r="M3" s="88"/>
      <c r="N3" s="88"/>
      <c r="O3" s="88"/>
      <c r="P3" s="88"/>
      <c r="Q3" s="88"/>
      <c r="R3" s="88"/>
      <c r="S3" s="88"/>
      <c r="T3" s="88"/>
      <c r="U3" s="88"/>
      <c r="V3" s="88"/>
      <c r="W3" s="89"/>
      <c r="X3" s="93" t="s">
        <v>63</v>
      </c>
      <c r="Y3" s="86"/>
      <c r="Z3" s="86"/>
      <c r="AA3" s="86"/>
      <c r="AB3" s="86"/>
      <c r="AC3" s="86"/>
      <c r="AD3" s="86"/>
      <c r="AE3" s="86"/>
      <c r="AF3" s="86"/>
      <c r="AG3" s="86"/>
      <c r="AH3" s="86"/>
      <c r="AI3" s="86"/>
      <c r="AJ3" s="86"/>
      <c r="AK3" s="86"/>
      <c r="AL3" s="86"/>
      <c r="AM3" s="86"/>
      <c r="AN3" s="86"/>
      <c r="AO3" s="86"/>
      <c r="AP3" s="86"/>
      <c r="AQ3" s="86"/>
      <c r="AR3" s="86"/>
      <c r="AS3" s="86"/>
      <c r="AT3" s="86"/>
      <c r="AU3" s="86"/>
      <c r="AV3" s="86"/>
      <c r="AW3" s="86"/>
      <c r="AX3" s="86"/>
      <c r="AY3" s="86"/>
      <c r="AZ3" s="86"/>
      <c r="BA3" s="86"/>
      <c r="BB3" s="86"/>
      <c r="BC3" s="86"/>
      <c r="BD3" s="86"/>
      <c r="BE3" s="86"/>
      <c r="BF3" s="86"/>
      <c r="BG3" s="86"/>
      <c r="BH3" s="86"/>
      <c r="BI3" s="86"/>
      <c r="BJ3" s="86"/>
      <c r="BK3" s="86"/>
      <c r="BL3" s="86"/>
      <c r="BM3" s="86"/>
      <c r="BN3" s="86"/>
      <c r="BO3" s="86"/>
      <c r="BP3" s="86"/>
      <c r="BQ3" s="86"/>
      <c r="BR3" s="86"/>
      <c r="BS3" s="86"/>
      <c r="BT3" s="86"/>
      <c r="BU3" s="86"/>
      <c r="BV3" s="86"/>
      <c r="BW3" s="86"/>
      <c r="BX3" s="86"/>
      <c r="BY3" s="86"/>
      <c r="BZ3" s="86"/>
      <c r="CA3" s="86"/>
      <c r="CB3" s="86"/>
      <c r="CC3" s="86"/>
      <c r="CD3" s="86"/>
      <c r="CE3" s="86"/>
      <c r="CF3" s="86"/>
      <c r="CG3" s="86"/>
      <c r="CH3" s="86"/>
      <c r="CI3" s="86"/>
      <c r="CJ3" s="86"/>
      <c r="CK3" s="86"/>
      <c r="CL3" s="86"/>
      <c r="CM3" s="86"/>
      <c r="CN3" s="86"/>
      <c r="CO3" s="86"/>
      <c r="CP3" s="86"/>
      <c r="CQ3" s="86"/>
      <c r="CR3" s="86"/>
      <c r="CS3" s="86"/>
      <c r="CT3" s="86"/>
      <c r="CU3" s="86"/>
      <c r="CV3" s="86"/>
      <c r="CW3" s="86"/>
      <c r="CX3" s="86"/>
      <c r="CY3" s="86"/>
      <c r="CZ3" s="86"/>
      <c r="DA3" s="86"/>
      <c r="DB3" s="86"/>
      <c r="DC3" s="86"/>
      <c r="DD3" s="86"/>
      <c r="DE3" s="86"/>
      <c r="DF3" s="86"/>
      <c r="DG3" s="86"/>
      <c r="DH3" s="86" t="s">
        <v>64</v>
      </c>
      <c r="DI3" s="86"/>
      <c r="DJ3" s="86"/>
      <c r="DK3" s="86"/>
      <c r="DL3" s="86"/>
      <c r="DM3" s="86"/>
      <c r="DN3" s="86"/>
      <c r="DO3" s="86"/>
      <c r="DP3" s="86"/>
      <c r="DQ3" s="86"/>
      <c r="DR3" s="86"/>
      <c r="DS3" s="86"/>
      <c r="DT3" s="86"/>
      <c r="DU3" s="86"/>
      <c r="DV3" s="86"/>
      <c r="DW3" s="86"/>
      <c r="DX3" s="86"/>
      <c r="DY3" s="86"/>
      <c r="DZ3" s="86"/>
      <c r="EA3" s="86"/>
      <c r="EB3" s="86"/>
      <c r="EC3" s="86"/>
      <c r="ED3" s="86"/>
      <c r="EE3" s="86"/>
      <c r="EF3" s="86"/>
      <c r="EG3" s="86"/>
      <c r="EH3" s="86"/>
      <c r="EI3" s="86"/>
      <c r="EJ3" s="86"/>
      <c r="EK3" s="86"/>
      <c r="EL3" s="86"/>
      <c r="EM3" s="86"/>
      <c r="EN3" s="86"/>
    </row>
    <row r="4" spans="1:144" x14ac:dyDescent="0.15">
      <c r="A4" s="28" t="s">
        <v>65</v>
      </c>
      <c r="B4" s="30"/>
      <c r="C4" s="30"/>
      <c r="D4" s="30"/>
      <c r="E4" s="30"/>
      <c r="F4" s="30"/>
      <c r="G4" s="30"/>
      <c r="H4" s="90"/>
      <c r="I4" s="91"/>
      <c r="J4" s="91"/>
      <c r="K4" s="91"/>
      <c r="L4" s="91"/>
      <c r="M4" s="91"/>
      <c r="N4" s="91"/>
      <c r="O4" s="91"/>
      <c r="P4" s="91"/>
      <c r="Q4" s="91"/>
      <c r="R4" s="91"/>
      <c r="S4" s="91"/>
      <c r="T4" s="91"/>
      <c r="U4" s="91"/>
      <c r="V4" s="91"/>
      <c r="W4" s="92"/>
      <c r="X4" s="86" t="s">
        <v>66</v>
      </c>
      <c r="Y4" s="86"/>
      <c r="Z4" s="86"/>
      <c r="AA4" s="86"/>
      <c r="AB4" s="86"/>
      <c r="AC4" s="86"/>
      <c r="AD4" s="86"/>
      <c r="AE4" s="86"/>
      <c r="AF4" s="86"/>
      <c r="AG4" s="86"/>
      <c r="AH4" s="86"/>
      <c r="AI4" s="86" t="s">
        <v>67</v>
      </c>
      <c r="AJ4" s="86"/>
      <c r="AK4" s="86"/>
      <c r="AL4" s="86"/>
      <c r="AM4" s="86"/>
      <c r="AN4" s="86"/>
      <c r="AO4" s="86"/>
      <c r="AP4" s="86"/>
      <c r="AQ4" s="86"/>
      <c r="AR4" s="86"/>
      <c r="AS4" s="86"/>
      <c r="AT4" s="86" t="s">
        <v>68</v>
      </c>
      <c r="AU4" s="86"/>
      <c r="AV4" s="86"/>
      <c r="AW4" s="86"/>
      <c r="AX4" s="86"/>
      <c r="AY4" s="86"/>
      <c r="AZ4" s="86"/>
      <c r="BA4" s="86"/>
      <c r="BB4" s="86"/>
      <c r="BC4" s="86"/>
      <c r="BD4" s="86"/>
      <c r="BE4" s="86" t="s">
        <v>69</v>
      </c>
      <c r="BF4" s="86"/>
      <c r="BG4" s="86"/>
      <c r="BH4" s="86"/>
      <c r="BI4" s="86"/>
      <c r="BJ4" s="86"/>
      <c r="BK4" s="86"/>
      <c r="BL4" s="86"/>
      <c r="BM4" s="86"/>
      <c r="BN4" s="86"/>
      <c r="BO4" s="86"/>
      <c r="BP4" s="86" t="s">
        <v>70</v>
      </c>
      <c r="BQ4" s="86"/>
      <c r="BR4" s="86"/>
      <c r="BS4" s="86"/>
      <c r="BT4" s="86"/>
      <c r="BU4" s="86"/>
      <c r="BV4" s="86"/>
      <c r="BW4" s="86"/>
      <c r="BX4" s="86"/>
      <c r="BY4" s="86"/>
      <c r="BZ4" s="86"/>
      <c r="CA4" s="86" t="s">
        <v>71</v>
      </c>
      <c r="CB4" s="86"/>
      <c r="CC4" s="86"/>
      <c r="CD4" s="86"/>
      <c r="CE4" s="86"/>
      <c r="CF4" s="86"/>
      <c r="CG4" s="86"/>
      <c r="CH4" s="86"/>
      <c r="CI4" s="86"/>
      <c r="CJ4" s="86"/>
      <c r="CK4" s="86"/>
      <c r="CL4" s="86" t="s">
        <v>72</v>
      </c>
      <c r="CM4" s="86"/>
      <c r="CN4" s="86"/>
      <c r="CO4" s="86"/>
      <c r="CP4" s="86"/>
      <c r="CQ4" s="86"/>
      <c r="CR4" s="86"/>
      <c r="CS4" s="86"/>
      <c r="CT4" s="86"/>
      <c r="CU4" s="86"/>
      <c r="CV4" s="86"/>
      <c r="CW4" s="86" t="s">
        <v>73</v>
      </c>
      <c r="CX4" s="86"/>
      <c r="CY4" s="86"/>
      <c r="CZ4" s="86"/>
      <c r="DA4" s="86"/>
      <c r="DB4" s="86"/>
      <c r="DC4" s="86"/>
      <c r="DD4" s="86"/>
      <c r="DE4" s="86"/>
      <c r="DF4" s="86"/>
      <c r="DG4" s="86"/>
      <c r="DH4" s="86" t="s">
        <v>74</v>
      </c>
      <c r="DI4" s="86"/>
      <c r="DJ4" s="86"/>
      <c r="DK4" s="86"/>
      <c r="DL4" s="86"/>
      <c r="DM4" s="86"/>
      <c r="DN4" s="86"/>
      <c r="DO4" s="86"/>
      <c r="DP4" s="86"/>
      <c r="DQ4" s="86"/>
      <c r="DR4" s="86"/>
      <c r="DS4" s="86" t="s">
        <v>75</v>
      </c>
      <c r="DT4" s="86"/>
      <c r="DU4" s="86"/>
      <c r="DV4" s="86"/>
      <c r="DW4" s="86"/>
      <c r="DX4" s="86"/>
      <c r="DY4" s="86"/>
      <c r="DZ4" s="86"/>
      <c r="EA4" s="86"/>
      <c r="EB4" s="86"/>
      <c r="EC4" s="86"/>
      <c r="ED4" s="86" t="s">
        <v>76</v>
      </c>
      <c r="EE4" s="86"/>
      <c r="EF4" s="86"/>
      <c r="EG4" s="86"/>
      <c r="EH4" s="86"/>
      <c r="EI4" s="86"/>
      <c r="EJ4" s="86"/>
      <c r="EK4" s="86"/>
      <c r="EL4" s="86"/>
      <c r="EM4" s="86"/>
      <c r="EN4" s="86"/>
    </row>
    <row r="5" spans="1:144" x14ac:dyDescent="0.15">
      <c r="A5" s="28" t="s">
        <v>77</v>
      </c>
      <c r="B5" s="31"/>
      <c r="C5" s="31"/>
      <c r="D5" s="31"/>
      <c r="E5" s="31"/>
      <c r="F5" s="31"/>
      <c r="G5" s="31"/>
      <c r="H5" s="32" t="s">
        <v>78</v>
      </c>
      <c r="I5" s="32" t="s">
        <v>79</v>
      </c>
      <c r="J5" s="32" t="s">
        <v>80</v>
      </c>
      <c r="K5" s="32" t="s">
        <v>81</v>
      </c>
      <c r="L5" s="32" t="s">
        <v>82</v>
      </c>
      <c r="M5" s="32" t="s">
        <v>5</v>
      </c>
      <c r="N5" s="32" t="s">
        <v>83</v>
      </c>
      <c r="O5" s="32" t="s">
        <v>84</v>
      </c>
      <c r="P5" s="32" t="s">
        <v>85</v>
      </c>
      <c r="Q5" s="32" t="s">
        <v>86</v>
      </c>
      <c r="R5" s="32" t="s">
        <v>87</v>
      </c>
      <c r="S5" s="32" t="s">
        <v>88</v>
      </c>
      <c r="T5" s="32" t="s">
        <v>89</v>
      </c>
      <c r="U5" s="32" t="s">
        <v>90</v>
      </c>
      <c r="V5" s="32" t="s">
        <v>91</v>
      </c>
      <c r="W5" s="32" t="s">
        <v>92</v>
      </c>
      <c r="X5" s="32" t="s">
        <v>93</v>
      </c>
      <c r="Y5" s="32" t="s">
        <v>94</v>
      </c>
      <c r="Z5" s="32" t="s">
        <v>95</v>
      </c>
      <c r="AA5" s="32" t="s">
        <v>96</v>
      </c>
      <c r="AB5" s="32" t="s">
        <v>97</v>
      </c>
      <c r="AC5" s="32" t="s">
        <v>98</v>
      </c>
      <c r="AD5" s="32" t="s">
        <v>99</v>
      </c>
      <c r="AE5" s="32" t="s">
        <v>100</v>
      </c>
      <c r="AF5" s="32" t="s">
        <v>101</v>
      </c>
      <c r="AG5" s="32" t="s">
        <v>102</v>
      </c>
      <c r="AH5" s="32" t="s">
        <v>41</v>
      </c>
      <c r="AI5" s="32" t="s">
        <v>93</v>
      </c>
      <c r="AJ5" s="32" t="s">
        <v>94</v>
      </c>
      <c r="AK5" s="32" t="s">
        <v>95</v>
      </c>
      <c r="AL5" s="32" t="s">
        <v>96</v>
      </c>
      <c r="AM5" s="32" t="s">
        <v>97</v>
      </c>
      <c r="AN5" s="32" t="s">
        <v>98</v>
      </c>
      <c r="AO5" s="32" t="s">
        <v>99</v>
      </c>
      <c r="AP5" s="32" t="s">
        <v>100</v>
      </c>
      <c r="AQ5" s="32" t="s">
        <v>101</v>
      </c>
      <c r="AR5" s="32" t="s">
        <v>102</v>
      </c>
      <c r="AS5" s="32" t="s">
        <v>103</v>
      </c>
      <c r="AT5" s="32" t="s">
        <v>93</v>
      </c>
      <c r="AU5" s="32" t="s">
        <v>94</v>
      </c>
      <c r="AV5" s="32" t="s">
        <v>95</v>
      </c>
      <c r="AW5" s="32" t="s">
        <v>96</v>
      </c>
      <c r="AX5" s="32" t="s">
        <v>97</v>
      </c>
      <c r="AY5" s="32" t="s">
        <v>98</v>
      </c>
      <c r="AZ5" s="32" t="s">
        <v>99</v>
      </c>
      <c r="BA5" s="32" t="s">
        <v>100</v>
      </c>
      <c r="BB5" s="32" t="s">
        <v>101</v>
      </c>
      <c r="BC5" s="32" t="s">
        <v>102</v>
      </c>
      <c r="BD5" s="32" t="s">
        <v>103</v>
      </c>
      <c r="BE5" s="32" t="s">
        <v>93</v>
      </c>
      <c r="BF5" s="32" t="s">
        <v>94</v>
      </c>
      <c r="BG5" s="32" t="s">
        <v>95</v>
      </c>
      <c r="BH5" s="32" t="s">
        <v>96</v>
      </c>
      <c r="BI5" s="32" t="s">
        <v>97</v>
      </c>
      <c r="BJ5" s="32" t="s">
        <v>98</v>
      </c>
      <c r="BK5" s="32" t="s">
        <v>99</v>
      </c>
      <c r="BL5" s="32" t="s">
        <v>100</v>
      </c>
      <c r="BM5" s="32" t="s">
        <v>101</v>
      </c>
      <c r="BN5" s="32" t="s">
        <v>102</v>
      </c>
      <c r="BO5" s="32" t="s">
        <v>103</v>
      </c>
      <c r="BP5" s="32" t="s">
        <v>93</v>
      </c>
      <c r="BQ5" s="32" t="s">
        <v>94</v>
      </c>
      <c r="BR5" s="32" t="s">
        <v>95</v>
      </c>
      <c r="BS5" s="32" t="s">
        <v>96</v>
      </c>
      <c r="BT5" s="32" t="s">
        <v>97</v>
      </c>
      <c r="BU5" s="32" t="s">
        <v>98</v>
      </c>
      <c r="BV5" s="32" t="s">
        <v>99</v>
      </c>
      <c r="BW5" s="32" t="s">
        <v>100</v>
      </c>
      <c r="BX5" s="32" t="s">
        <v>101</v>
      </c>
      <c r="BY5" s="32" t="s">
        <v>102</v>
      </c>
      <c r="BZ5" s="32" t="s">
        <v>103</v>
      </c>
      <c r="CA5" s="32" t="s">
        <v>93</v>
      </c>
      <c r="CB5" s="32" t="s">
        <v>94</v>
      </c>
      <c r="CC5" s="32" t="s">
        <v>95</v>
      </c>
      <c r="CD5" s="32" t="s">
        <v>96</v>
      </c>
      <c r="CE5" s="32" t="s">
        <v>97</v>
      </c>
      <c r="CF5" s="32" t="s">
        <v>98</v>
      </c>
      <c r="CG5" s="32" t="s">
        <v>99</v>
      </c>
      <c r="CH5" s="32" t="s">
        <v>100</v>
      </c>
      <c r="CI5" s="32" t="s">
        <v>101</v>
      </c>
      <c r="CJ5" s="32" t="s">
        <v>102</v>
      </c>
      <c r="CK5" s="32" t="s">
        <v>103</v>
      </c>
      <c r="CL5" s="32" t="s">
        <v>93</v>
      </c>
      <c r="CM5" s="32" t="s">
        <v>94</v>
      </c>
      <c r="CN5" s="32" t="s">
        <v>95</v>
      </c>
      <c r="CO5" s="32" t="s">
        <v>96</v>
      </c>
      <c r="CP5" s="32" t="s">
        <v>97</v>
      </c>
      <c r="CQ5" s="32" t="s">
        <v>98</v>
      </c>
      <c r="CR5" s="32" t="s">
        <v>99</v>
      </c>
      <c r="CS5" s="32" t="s">
        <v>100</v>
      </c>
      <c r="CT5" s="32" t="s">
        <v>101</v>
      </c>
      <c r="CU5" s="32" t="s">
        <v>102</v>
      </c>
      <c r="CV5" s="32" t="s">
        <v>103</v>
      </c>
      <c r="CW5" s="32" t="s">
        <v>93</v>
      </c>
      <c r="CX5" s="32" t="s">
        <v>94</v>
      </c>
      <c r="CY5" s="32" t="s">
        <v>95</v>
      </c>
      <c r="CZ5" s="32" t="s">
        <v>96</v>
      </c>
      <c r="DA5" s="32" t="s">
        <v>97</v>
      </c>
      <c r="DB5" s="32" t="s">
        <v>98</v>
      </c>
      <c r="DC5" s="32" t="s">
        <v>99</v>
      </c>
      <c r="DD5" s="32" t="s">
        <v>100</v>
      </c>
      <c r="DE5" s="32" t="s">
        <v>101</v>
      </c>
      <c r="DF5" s="32" t="s">
        <v>102</v>
      </c>
      <c r="DG5" s="32" t="s">
        <v>103</v>
      </c>
      <c r="DH5" s="32" t="s">
        <v>93</v>
      </c>
      <c r="DI5" s="32" t="s">
        <v>94</v>
      </c>
      <c r="DJ5" s="32" t="s">
        <v>95</v>
      </c>
      <c r="DK5" s="32" t="s">
        <v>96</v>
      </c>
      <c r="DL5" s="32" t="s">
        <v>97</v>
      </c>
      <c r="DM5" s="32" t="s">
        <v>98</v>
      </c>
      <c r="DN5" s="32" t="s">
        <v>99</v>
      </c>
      <c r="DO5" s="32" t="s">
        <v>100</v>
      </c>
      <c r="DP5" s="32" t="s">
        <v>101</v>
      </c>
      <c r="DQ5" s="32" t="s">
        <v>102</v>
      </c>
      <c r="DR5" s="32" t="s">
        <v>103</v>
      </c>
      <c r="DS5" s="32" t="s">
        <v>93</v>
      </c>
      <c r="DT5" s="32" t="s">
        <v>94</v>
      </c>
      <c r="DU5" s="32" t="s">
        <v>95</v>
      </c>
      <c r="DV5" s="32" t="s">
        <v>96</v>
      </c>
      <c r="DW5" s="32" t="s">
        <v>97</v>
      </c>
      <c r="DX5" s="32" t="s">
        <v>98</v>
      </c>
      <c r="DY5" s="32" t="s">
        <v>99</v>
      </c>
      <c r="DZ5" s="32" t="s">
        <v>100</v>
      </c>
      <c r="EA5" s="32" t="s">
        <v>101</v>
      </c>
      <c r="EB5" s="32" t="s">
        <v>102</v>
      </c>
      <c r="EC5" s="32" t="s">
        <v>103</v>
      </c>
      <c r="ED5" s="32" t="s">
        <v>93</v>
      </c>
      <c r="EE5" s="32" t="s">
        <v>94</v>
      </c>
      <c r="EF5" s="32" t="s">
        <v>95</v>
      </c>
      <c r="EG5" s="32" t="s">
        <v>96</v>
      </c>
      <c r="EH5" s="32" t="s">
        <v>97</v>
      </c>
      <c r="EI5" s="32" t="s">
        <v>98</v>
      </c>
      <c r="EJ5" s="32" t="s">
        <v>99</v>
      </c>
      <c r="EK5" s="32" t="s">
        <v>100</v>
      </c>
      <c r="EL5" s="32" t="s">
        <v>101</v>
      </c>
      <c r="EM5" s="32" t="s">
        <v>102</v>
      </c>
      <c r="EN5" s="32" t="s">
        <v>103</v>
      </c>
    </row>
    <row r="6" spans="1:144" s="36" customFormat="1" x14ac:dyDescent="0.15">
      <c r="A6" s="28" t="s">
        <v>104</v>
      </c>
      <c r="B6" s="33">
        <f>B7</f>
        <v>2017</v>
      </c>
      <c r="C6" s="33">
        <f t="shared" ref="C6:W6" si="3">C7</f>
        <v>242144</v>
      </c>
      <c r="D6" s="33">
        <f t="shared" si="3"/>
        <v>46</v>
      </c>
      <c r="E6" s="33">
        <f t="shared" si="3"/>
        <v>1</v>
      </c>
      <c r="F6" s="33">
        <f t="shared" si="3"/>
        <v>0</v>
      </c>
      <c r="G6" s="33">
        <f t="shared" si="3"/>
        <v>1</v>
      </c>
      <c r="H6" s="33" t="str">
        <f t="shared" si="3"/>
        <v>三重県　いなべ市</v>
      </c>
      <c r="I6" s="33" t="str">
        <f t="shared" si="3"/>
        <v>法適用</v>
      </c>
      <c r="J6" s="33" t="str">
        <f t="shared" si="3"/>
        <v>水道事業</v>
      </c>
      <c r="K6" s="33" t="str">
        <f t="shared" si="3"/>
        <v>末端給水事業</v>
      </c>
      <c r="L6" s="33" t="str">
        <f t="shared" si="3"/>
        <v>A5</v>
      </c>
      <c r="M6" s="33" t="str">
        <f t="shared" si="3"/>
        <v>非設置</v>
      </c>
      <c r="N6" s="34" t="str">
        <f t="shared" si="3"/>
        <v>-</v>
      </c>
      <c r="O6" s="34">
        <f t="shared" si="3"/>
        <v>71.44</v>
      </c>
      <c r="P6" s="34">
        <f t="shared" si="3"/>
        <v>99.95</v>
      </c>
      <c r="Q6" s="34">
        <f t="shared" si="3"/>
        <v>2592</v>
      </c>
      <c r="R6" s="34">
        <f t="shared" si="3"/>
        <v>45630</v>
      </c>
      <c r="S6" s="34">
        <f t="shared" si="3"/>
        <v>219.83</v>
      </c>
      <c r="T6" s="34">
        <f t="shared" si="3"/>
        <v>207.57</v>
      </c>
      <c r="U6" s="34">
        <f t="shared" si="3"/>
        <v>45464</v>
      </c>
      <c r="V6" s="34">
        <f t="shared" si="3"/>
        <v>119.56</v>
      </c>
      <c r="W6" s="34">
        <f t="shared" si="3"/>
        <v>380.26</v>
      </c>
      <c r="X6" s="35">
        <f>IF(X7="",NA(),X7)</f>
        <v>111.37</v>
      </c>
      <c r="Y6" s="35">
        <f t="shared" ref="Y6:AG6" si="4">IF(Y7="",NA(),Y7)</f>
        <v>109.2</v>
      </c>
      <c r="Z6" s="35">
        <f t="shared" si="4"/>
        <v>109.86</v>
      </c>
      <c r="AA6" s="35">
        <f t="shared" si="4"/>
        <v>109.57</v>
      </c>
      <c r="AB6" s="35">
        <f t="shared" si="4"/>
        <v>111.67</v>
      </c>
      <c r="AC6" s="35">
        <f t="shared" si="4"/>
        <v>106.89</v>
      </c>
      <c r="AD6" s="35">
        <f t="shared" si="4"/>
        <v>109.04</v>
      </c>
      <c r="AE6" s="35">
        <f t="shared" si="4"/>
        <v>109.64</v>
      </c>
      <c r="AF6" s="35">
        <f t="shared" si="4"/>
        <v>110.95</v>
      </c>
      <c r="AG6" s="35">
        <f t="shared" si="4"/>
        <v>110.68</v>
      </c>
      <c r="AH6" s="34" t="str">
        <f>IF(AH7="","",IF(AH7="-","【-】","【"&amp;SUBSTITUTE(TEXT(AH7,"#,##0.00"),"-","△")&amp;"】"))</f>
        <v>【113.39】</v>
      </c>
      <c r="AI6" s="34">
        <f>IF(AI7="",NA(),AI7)</f>
        <v>0</v>
      </c>
      <c r="AJ6" s="34">
        <f t="shared" ref="AJ6:AR6" si="5">IF(AJ7="",NA(),AJ7)</f>
        <v>0</v>
      </c>
      <c r="AK6" s="34">
        <f t="shared" si="5"/>
        <v>0</v>
      </c>
      <c r="AL6" s="34">
        <f t="shared" si="5"/>
        <v>0</v>
      </c>
      <c r="AM6" s="34">
        <f t="shared" si="5"/>
        <v>0</v>
      </c>
      <c r="AN6" s="35">
        <f t="shared" si="5"/>
        <v>7.76</v>
      </c>
      <c r="AO6" s="35">
        <f t="shared" si="5"/>
        <v>3.77</v>
      </c>
      <c r="AP6" s="35">
        <f t="shared" si="5"/>
        <v>3.62</v>
      </c>
      <c r="AQ6" s="35">
        <f t="shared" si="5"/>
        <v>3.91</v>
      </c>
      <c r="AR6" s="35">
        <f t="shared" si="5"/>
        <v>3.56</v>
      </c>
      <c r="AS6" s="34" t="str">
        <f>IF(AS7="","",IF(AS7="-","【-】","【"&amp;SUBSTITUTE(TEXT(AS7,"#,##0.00"),"-","△")&amp;"】"))</f>
        <v>【0.85】</v>
      </c>
      <c r="AT6" s="35">
        <f>IF(AT7="",NA(),AT7)</f>
        <v>903.98</v>
      </c>
      <c r="AU6" s="35">
        <f t="shared" ref="AU6:BC6" si="6">IF(AU7="",NA(),AU7)</f>
        <v>428.26</v>
      </c>
      <c r="AV6" s="35">
        <f t="shared" si="6"/>
        <v>323.89999999999998</v>
      </c>
      <c r="AW6" s="35">
        <f t="shared" si="6"/>
        <v>411.05</v>
      </c>
      <c r="AX6" s="35">
        <f t="shared" si="6"/>
        <v>367.57</v>
      </c>
      <c r="AY6" s="35">
        <f t="shared" si="6"/>
        <v>909.68</v>
      </c>
      <c r="AZ6" s="35">
        <f t="shared" si="6"/>
        <v>382.09</v>
      </c>
      <c r="BA6" s="35">
        <f t="shared" si="6"/>
        <v>371.31</v>
      </c>
      <c r="BB6" s="35">
        <f t="shared" si="6"/>
        <v>377.63</v>
      </c>
      <c r="BC6" s="35">
        <f t="shared" si="6"/>
        <v>357.34</v>
      </c>
      <c r="BD6" s="34" t="str">
        <f>IF(BD7="","",IF(BD7="-","【-】","【"&amp;SUBSTITUTE(TEXT(BD7,"#,##0.00"),"-","△")&amp;"】"))</f>
        <v>【264.34】</v>
      </c>
      <c r="BE6" s="35">
        <f>IF(BE7="",NA(),BE7)</f>
        <v>528.27</v>
      </c>
      <c r="BF6" s="35">
        <f t="shared" ref="BF6:BN6" si="7">IF(BF7="",NA(),BF7)</f>
        <v>517.75</v>
      </c>
      <c r="BG6" s="35">
        <f t="shared" si="7"/>
        <v>491.73</v>
      </c>
      <c r="BH6" s="35">
        <f t="shared" si="7"/>
        <v>472.43</v>
      </c>
      <c r="BI6" s="35">
        <f t="shared" si="7"/>
        <v>442.7</v>
      </c>
      <c r="BJ6" s="35">
        <f t="shared" si="7"/>
        <v>382.65</v>
      </c>
      <c r="BK6" s="35">
        <f t="shared" si="7"/>
        <v>385.06</v>
      </c>
      <c r="BL6" s="35">
        <f t="shared" si="7"/>
        <v>373.09</v>
      </c>
      <c r="BM6" s="35">
        <f t="shared" si="7"/>
        <v>364.71</v>
      </c>
      <c r="BN6" s="35">
        <f t="shared" si="7"/>
        <v>373.69</v>
      </c>
      <c r="BO6" s="34" t="str">
        <f>IF(BO7="","",IF(BO7="-","【-】","【"&amp;SUBSTITUTE(TEXT(BO7,"#,##0.00"),"-","△")&amp;"】"))</f>
        <v>【274.27】</v>
      </c>
      <c r="BP6" s="35">
        <f>IF(BP7="",NA(),BP7)</f>
        <v>101.98</v>
      </c>
      <c r="BQ6" s="35">
        <f t="shared" ref="BQ6:BY6" si="8">IF(BQ7="",NA(),BQ7)</f>
        <v>101.69</v>
      </c>
      <c r="BR6" s="35">
        <f t="shared" si="8"/>
        <v>102.42</v>
      </c>
      <c r="BS6" s="35">
        <f t="shared" si="8"/>
        <v>102.57</v>
      </c>
      <c r="BT6" s="35">
        <f t="shared" si="8"/>
        <v>105.56</v>
      </c>
      <c r="BU6" s="35">
        <f t="shared" si="8"/>
        <v>96.1</v>
      </c>
      <c r="BV6" s="35">
        <f t="shared" si="8"/>
        <v>99.07</v>
      </c>
      <c r="BW6" s="35">
        <f t="shared" si="8"/>
        <v>99.99</v>
      </c>
      <c r="BX6" s="35">
        <f t="shared" si="8"/>
        <v>100.65</v>
      </c>
      <c r="BY6" s="35">
        <f t="shared" si="8"/>
        <v>99.87</v>
      </c>
      <c r="BZ6" s="34" t="str">
        <f>IF(BZ7="","",IF(BZ7="-","【-】","【"&amp;SUBSTITUTE(TEXT(BZ7,"#,##0.00"),"-","△")&amp;"】"))</f>
        <v>【104.36】</v>
      </c>
      <c r="CA6" s="35">
        <f>IF(CA7="",NA(),CA7)</f>
        <v>143.31</v>
      </c>
      <c r="CB6" s="35">
        <f t="shared" ref="CB6:CJ6" si="9">IF(CB7="",NA(),CB7)</f>
        <v>143.30000000000001</v>
      </c>
      <c r="CC6" s="35">
        <f t="shared" si="9"/>
        <v>142.22999999999999</v>
      </c>
      <c r="CD6" s="35">
        <f t="shared" si="9"/>
        <v>142.34</v>
      </c>
      <c r="CE6" s="35">
        <f t="shared" si="9"/>
        <v>138.44999999999999</v>
      </c>
      <c r="CF6" s="35">
        <f t="shared" si="9"/>
        <v>178.39</v>
      </c>
      <c r="CG6" s="35">
        <f t="shared" si="9"/>
        <v>173.03</v>
      </c>
      <c r="CH6" s="35">
        <f t="shared" si="9"/>
        <v>171.15</v>
      </c>
      <c r="CI6" s="35">
        <f t="shared" si="9"/>
        <v>170.19</v>
      </c>
      <c r="CJ6" s="35">
        <f t="shared" si="9"/>
        <v>171.81</v>
      </c>
      <c r="CK6" s="34" t="str">
        <f>IF(CK7="","",IF(CK7="-","【-】","【"&amp;SUBSTITUTE(TEXT(CK7,"#,##0.00"),"-","△")&amp;"】"))</f>
        <v>【165.71】</v>
      </c>
      <c r="CL6" s="35">
        <f>IF(CL7="",NA(),CL7)</f>
        <v>67.930000000000007</v>
      </c>
      <c r="CM6" s="35">
        <f t="shared" ref="CM6:CU6" si="10">IF(CM7="",NA(),CM7)</f>
        <v>68.02</v>
      </c>
      <c r="CN6" s="35">
        <f t="shared" si="10"/>
        <v>66.790000000000006</v>
      </c>
      <c r="CO6" s="35">
        <f t="shared" si="10"/>
        <v>63.95</v>
      </c>
      <c r="CP6" s="35">
        <f t="shared" si="10"/>
        <v>59.61</v>
      </c>
      <c r="CQ6" s="35">
        <f t="shared" si="10"/>
        <v>59.23</v>
      </c>
      <c r="CR6" s="35">
        <f t="shared" si="10"/>
        <v>58.58</v>
      </c>
      <c r="CS6" s="35">
        <f t="shared" si="10"/>
        <v>58.53</v>
      </c>
      <c r="CT6" s="35">
        <f t="shared" si="10"/>
        <v>59.01</v>
      </c>
      <c r="CU6" s="35">
        <f t="shared" si="10"/>
        <v>60.03</v>
      </c>
      <c r="CV6" s="34" t="str">
        <f>IF(CV7="","",IF(CV7="-","【-】","【"&amp;SUBSTITUTE(TEXT(CV7,"#,##0.00"),"-","△")&amp;"】"))</f>
        <v>【60.41】</v>
      </c>
      <c r="CW6" s="35">
        <f>IF(CW7="",NA(),CW7)</f>
        <v>77.58</v>
      </c>
      <c r="CX6" s="35">
        <f t="shared" ref="CX6:DF6" si="11">IF(CX7="",NA(),CX7)</f>
        <v>76.22</v>
      </c>
      <c r="CY6" s="35">
        <f t="shared" si="11"/>
        <v>77.63</v>
      </c>
      <c r="CZ6" s="35">
        <f t="shared" si="11"/>
        <v>81.400000000000006</v>
      </c>
      <c r="DA6" s="35">
        <f t="shared" si="11"/>
        <v>87.43</v>
      </c>
      <c r="DB6" s="35">
        <f t="shared" si="11"/>
        <v>85.53</v>
      </c>
      <c r="DC6" s="35">
        <f t="shared" si="11"/>
        <v>85.23</v>
      </c>
      <c r="DD6" s="35">
        <f t="shared" si="11"/>
        <v>85.26</v>
      </c>
      <c r="DE6" s="35">
        <f t="shared" si="11"/>
        <v>85.37</v>
      </c>
      <c r="DF6" s="35">
        <f t="shared" si="11"/>
        <v>84.81</v>
      </c>
      <c r="DG6" s="34" t="str">
        <f>IF(DG7="","",IF(DG7="-","【-】","【"&amp;SUBSTITUTE(TEXT(DG7,"#,##0.00"),"-","△")&amp;"】"))</f>
        <v>【89.93】</v>
      </c>
      <c r="DH6" s="35">
        <f>IF(DH7="",NA(),DH7)</f>
        <v>34.53</v>
      </c>
      <c r="DI6" s="35">
        <f t="shared" ref="DI6:DQ6" si="12">IF(DI7="",NA(),DI7)</f>
        <v>44.7</v>
      </c>
      <c r="DJ6" s="35">
        <f t="shared" si="12"/>
        <v>45.63</v>
      </c>
      <c r="DK6" s="35">
        <f t="shared" si="12"/>
        <v>47.33</v>
      </c>
      <c r="DL6" s="35">
        <f t="shared" si="12"/>
        <v>48.28</v>
      </c>
      <c r="DM6" s="35">
        <f t="shared" si="12"/>
        <v>37.340000000000003</v>
      </c>
      <c r="DN6" s="35">
        <f t="shared" si="12"/>
        <v>44.31</v>
      </c>
      <c r="DO6" s="35">
        <f t="shared" si="12"/>
        <v>45.75</v>
      </c>
      <c r="DP6" s="35">
        <f t="shared" si="12"/>
        <v>46.9</v>
      </c>
      <c r="DQ6" s="35">
        <f t="shared" si="12"/>
        <v>47.28</v>
      </c>
      <c r="DR6" s="34" t="str">
        <f>IF(DR7="","",IF(DR7="-","【-】","【"&amp;SUBSTITUTE(TEXT(DR7,"#,##0.00"),"-","△")&amp;"】"))</f>
        <v>【48.12】</v>
      </c>
      <c r="DS6" s="34">
        <f>IF(DS7="",NA(),DS7)</f>
        <v>0</v>
      </c>
      <c r="DT6" s="34">
        <f t="shared" ref="DT6:EB6" si="13">IF(DT7="",NA(),DT7)</f>
        <v>0</v>
      </c>
      <c r="DU6" s="34">
        <f t="shared" si="13"/>
        <v>0</v>
      </c>
      <c r="DV6" s="34">
        <f t="shared" si="13"/>
        <v>0</v>
      </c>
      <c r="DW6" s="34">
        <f t="shared" si="13"/>
        <v>0</v>
      </c>
      <c r="DX6" s="35">
        <f t="shared" si="13"/>
        <v>8.39</v>
      </c>
      <c r="DY6" s="35">
        <f t="shared" si="13"/>
        <v>10.09</v>
      </c>
      <c r="DZ6" s="35">
        <f t="shared" si="13"/>
        <v>10.54</v>
      </c>
      <c r="EA6" s="35">
        <f t="shared" si="13"/>
        <v>12.03</v>
      </c>
      <c r="EB6" s="35">
        <f t="shared" si="13"/>
        <v>12.19</v>
      </c>
      <c r="EC6" s="34" t="str">
        <f>IF(EC7="","",IF(EC7="-","【-】","【"&amp;SUBSTITUTE(TEXT(EC7,"#,##0.00"),"-","△")&amp;"】"))</f>
        <v>【15.89】</v>
      </c>
      <c r="ED6" s="34">
        <f>IF(ED7="",NA(),ED7)</f>
        <v>0</v>
      </c>
      <c r="EE6" s="34">
        <f t="shared" ref="EE6:EM6" si="14">IF(EE7="",NA(),EE7)</f>
        <v>0</v>
      </c>
      <c r="EF6" s="35">
        <f t="shared" si="14"/>
        <v>0.04</v>
      </c>
      <c r="EG6" s="35">
        <f t="shared" si="14"/>
        <v>0.6</v>
      </c>
      <c r="EH6" s="35">
        <f t="shared" si="14"/>
        <v>0.3</v>
      </c>
      <c r="EI6" s="35">
        <f t="shared" si="14"/>
        <v>0.59</v>
      </c>
      <c r="EJ6" s="35">
        <f t="shared" si="14"/>
        <v>0.6</v>
      </c>
      <c r="EK6" s="35">
        <f t="shared" si="14"/>
        <v>0.56000000000000005</v>
      </c>
      <c r="EL6" s="35">
        <f t="shared" si="14"/>
        <v>0.61</v>
      </c>
      <c r="EM6" s="35">
        <f t="shared" si="14"/>
        <v>0.51</v>
      </c>
      <c r="EN6" s="34" t="str">
        <f>IF(EN7="","",IF(EN7="-","【-】","【"&amp;SUBSTITUTE(TEXT(EN7,"#,##0.00"),"-","△")&amp;"】"))</f>
        <v>【0.69】</v>
      </c>
    </row>
    <row r="7" spans="1:144" s="36" customFormat="1" x14ac:dyDescent="0.15">
      <c r="A7" s="28"/>
      <c r="B7" s="37">
        <v>2017</v>
      </c>
      <c r="C7" s="37">
        <v>242144</v>
      </c>
      <c r="D7" s="37">
        <v>46</v>
      </c>
      <c r="E7" s="37">
        <v>1</v>
      </c>
      <c r="F7" s="37">
        <v>0</v>
      </c>
      <c r="G7" s="37">
        <v>1</v>
      </c>
      <c r="H7" s="37" t="s">
        <v>105</v>
      </c>
      <c r="I7" s="37" t="s">
        <v>106</v>
      </c>
      <c r="J7" s="37" t="s">
        <v>107</v>
      </c>
      <c r="K7" s="37" t="s">
        <v>108</v>
      </c>
      <c r="L7" s="37" t="s">
        <v>109</v>
      </c>
      <c r="M7" s="37" t="s">
        <v>116</v>
      </c>
      <c r="N7" s="38" t="s">
        <v>110</v>
      </c>
      <c r="O7" s="38">
        <v>71.44</v>
      </c>
      <c r="P7" s="38">
        <v>99.95</v>
      </c>
      <c r="Q7" s="38">
        <v>2592</v>
      </c>
      <c r="R7" s="38">
        <v>45630</v>
      </c>
      <c r="S7" s="38">
        <v>219.83</v>
      </c>
      <c r="T7" s="38">
        <v>207.57</v>
      </c>
      <c r="U7" s="38">
        <v>45464</v>
      </c>
      <c r="V7" s="38">
        <v>119.56</v>
      </c>
      <c r="W7" s="38">
        <v>380.26</v>
      </c>
      <c r="X7" s="38">
        <v>111.37</v>
      </c>
      <c r="Y7" s="38">
        <v>109.2</v>
      </c>
      <c r="Z7" s="38">
        <v>109.86</v>
      </c>
      <c r="AA7" s="38">
        <v>109.57</v>
      </c>
      <c r="AB7" s="38">
        <v>111.67</v>
      </c>
      <c r="AC7" s="38">
        <v>106.89</v>
      </c>
      <c r="AD7" s="38">
        <v>109.04</v>
      </c>
      <c r="AE7" s="38">
        <v>109.64</v>
      </c>
      <c r="AF7" s="38">
        <v>110.95</v>
      </c>
      <c r="AG7" s="38">
        <v>110.68</v>
      </c>
      <c r="AH7" s="38">
        <v>113.39</v>
      </c>
      <c r="AI7" s="38">
        <v>0</v>
      </c>
      <c r="AJ7" s="38">
        <v>0</v>
      </c>
      <c r="AK7" s="38">
        <v>0</v>
      </c>
      <c r="AL7" s="38">
        <v>0</v>
      </c>
      <c r="AM7" s="38">
        <v>0</v>
      </c>
      <c r="AN7" s="38">
        <v>7.76</v>
      </c>
      <c r="AO7" s="38">
        <v>3.77</v>
      </c>
      <c r="AP7" s="38">
        <v>3.62</v>
      </c>
      <c r="AQ7" s="38">
        <v>3.91</v>
      </c>
      <c r="AR7" s="38">
        <v>3.56</v>
      </c>
      <c r="AS7" s="38">
        <v>0.85</v>
      </c>
      <c r="AT7" s="38">
        <v>903.98</v>
      </c>
      <c r="AU7" s="38">
        <v>428.26</v>
      </c>
      <c r="AV7" s="38">
        <v>323.89999999999998</v>
      </c>
      <c r="AW7" s="38">
        <v>411.05</v>
      </c>
      <c r="AX7" s="38">
        <v>367.57</v>
      </c>
      <c r="AY7" s="38">
        <v>909.68</v>
      </c>
      <c r="AZ7" s="38">
        <v>382.09</v>
      </c>
      <c r="BA7" s="38">
        <v>371.31</v>
      </c>
      <c r="BB7" s="38">
        <v>377.63</v>
      </c>
      <c r="BC7" s="38">
        <v>357.34</v>
      </c>
      <c r="BD7" s="38">
        <v>264.33999999999997</v>
      </c>
      <c r="BE7" s="38">
        <v>528.27</v>
      </c>
      <c r="BF7" s="38">
        <v>517.75</v>
      </c>
      <c r="BG7" s="38">
        <v>491.73</v>
      </c>
      <c r="BH7" s="38">
        <v>472.43</v>
      </c>
      <c r="BI7" s="38">
        <v>442.7</v>
      </c>
      <c r="BJ7" s="38">
        <v>382.65</v>
      </c>
      <c r="BK7" s="38">
        <v>385.06</v>
      </c>
      <c r="BL7" s="38">
        <v>373.09</v>
      </c>
      <c r="BM7" s="38">
        <v>364.71</v>
      </c>
      <c r="BN7" s="38">
        <v>373.69</v>
      </c>
      <c r="BO7" s="38">
        <v>274.27</v>
      </c>
      <c r="BP7" s="38">
        <v>101.98</v>
      </c>
      <c r="BQ7" s="38">
        <v>101.69</v>
      </c>
      <c r="BR7" s="38">
        <v>102.42</v>
      </c>
      <c r="BS7" s="38">
        <v>102.57</v>
      </c>
      <c r="BT7" s="38">
        <v>105.56</v>
      </c>
      <c r="BU7" s="38">
        <v>96.1</v>
      </c>
      <c r="BV7" s="38">
        <v>99.07</v>
      </c>
      <c r="BW7" s="38">
        <v>99.99</v>
      </c>
      <c r="BX7" s="38">
        <v>100.65</v>
      </c>
      <c r="BY7" s="38">
        <v>99.87</v>
      </c>
      <c r="BZ7" s="38">
        <v>104.36</v>
      </c>
      <c r="CA7" s="38">
        <v>143.31</v>
      </c>
      <c r="CB7" s="38">
        <v>143.30000000000001</v>
      </c>
      <c r="CC7" s="38">
        <v>142.22999999999999</v>
      </c>
      <c r="CD7" s="38">
        <v>142.34</v>
      </c>
      <c r="CE7" s="38">
        <v>138.44999999999999</v>
      </c>
      <c r="CF7" s="38">
        <v>178.39</v>
      </c>
      <c r="CG7" s="38">
        <v>173.03</v>
      </c>
      <c r="CH7" s="38">
        <v>171.15</v>
      </c>
      <c r="CI7" s="38">
        <v>170.19</v>
      </c>
      <c r="CJ7" s="38">
        <v>171.81</v>
      </c>
      <c r="CK7" s="38">
        <v>165.71</v>
      </c>
      <c r="CL7" s="38">
        <v>67.930000000000007</v>
      </c>
      <c r="CM7" s="38">
        <v>68.02</v>
      </c>
      <c r="CN7" s="38">
        <v>66.790000000000006</v>
      </c>
      <c r="CO7" s="38">
        <v>63.95</v>
      </c>
      <c r="CP7" s="38">
        <v>59.61</v>
      </c>
      <c r="CQ7" s="38">
        <v>59.23</v>
      </c>
      <c r="CR7" s="38">
        <v>58.58</v>
      </c>
      <c r="CS7" s="38">
        <v>58.53</v>
      </c>
      <c r="CT7" s="38">
        <v>59.01</v>
      </c>
      <c r="CU7" s="38">
        <v>60.03</v>
      </c>
      <c r="CV7" s="38">
        <v>60.41</v>
      </c>
      <c r="CW7" s="38">
        <v>77.58</v>
      </c>
      <c r="CX7" s="38">
        <v>76.22</v>
      </c>
      <c r="CY7" s="38">
        <v>77.63</v>
      </c>
      <c r="CZ7" s="38">
        <v>81.400000000000006</v>
      </c>
      <c r="DA7" s="38">
        <v>87.43</v>
      </c>
      <c r="DB7" s="38">
        <v>85.53</v>
      </c>
      <c r="DC7" s="38">
        <v>85.23</v>
      </c>
      <c r="DD7" s="38">
        <v>85.26</v>
      </c>
      <c r="DE7" s="38">
        <v>85.37</v>
      </c>
      <c r="DF7" s="38">
        <v>84.81</v>
      </c>
      <c r="DG7" s="38">
        <v>89.93</v>
      </c>
      <c r="DH7" s="38">
        <v>34.53</v>
      </c>
      <c r="DI7" s="38">
        <v>44.7</v>
      </c>
      <c r="DJ7" s="38">
        <v>45.63</v>
      </c>
      <c r="DK7" s="38">
        <v>47.33</v>
      </c>
      <c r="DL7" s="38">
        <v>48.28</v>
      </c>
      <c r="DM7" s="38">
        <v>37.340000000000003</v>
      </c>
      <c r="DN7" s="38">
        <v>44.31</v>
      </c>
      <c r="DO7" s="38">
        <v>45.75</v>
      </c>
      <c r="DP7" s="38">
        <v>46.9</v>
      </c>
      <c r="DQ7" s="38">
        <v>47.28</v>
      </c>
      <c r="DR7" s="38">
        <v>48.12</v>
      </c>
      <c r="DS7" s="38">
        <v>0</v>
      </c>
      <c r="DT7" s="38">
        <v>0</v>
      </c>
      <c r="DU7" s="38">
        <v>0</v>
      </c>
      <c r="DV7" s="38">
        <v>0</v>
      </c>
      <c r="DW7" s="38">
        <v>0</v>
      </c>
      <c r="DX7" s="38">
        <v>8.39</v>
      </c>
      <c r="DY7" s="38">
        <v>10.09</v>
      </c>
      <c r="DZ7" s="38">
        <v>10.54</v>
      </c>
      <c r="EA7" s="38">
        <v>12.03</v>
      </c>
      <c r="EB7" s="38">
        <v>12.19</v>
      </c>
      <c r="EC7" s="38">
        <v>15.89</v>
      </c>
      <c r="ED7" s="38">
        <v>0</v>
      </c>
      <c r="EE7" s="38">
        <v>0</v>
      </c>
      <c r="EF7" s="38">
        <v>0.04</v>
      </c>
      <c r="EG7" s="38">
        <v>0.6</v>
      </c>
      <c r="EH7" s="38">
        <v>0.3</v>
      </c>
      <c r="EI7" s="38">
        <v>0.59</v>
      </c>
      <c r="EJ7" s="38">
        <v>0.6</v>
      </c>
      <c r="EK7" s="38">
        <v>0.56000000000000005</v>
      </c>
      <c r="EL7" s="38">
        <v>0.61</v>
      </c>
      <c r="EM7" s="38">
        <v>0.51</v>
      </c>
      <c r="EN7" s="38">
        <v>0.69</v>
      </c>
    </row>
    <row r="8" spans="1:144" x14ac:dyDescent="0.15">
      <c r="X8" s="39"/>
      <c r="Y8" s="39"/>
      <c r="Z8" s="39"/>
      <c r="AA8" s="39"/>
      <c r="AB8" s="39"/>
      <c r="AC8" s="39"/>
      <c r="AD8" s="39"/>
      <c r="AE8" s="39"/>
      <c r="AF8" s="39"/>
      <c r="AG8" s="39"/>
      <c r="AH8" s="40"/>
      <c r="AI8" s="39"/>
      <c r="AJ8" s="39"/>
      <c r="AK8" s="39"/>
      <c r="AL8" s="39"/>
      <c r="AM8" s="39"/>
      <c r="AN8" s="39"/>
      <c r="AO8" s="39"/>
      <c r="AP8" s="39"/>
      <c r="AQ8" s="39"/>
      <c r="AR8" s="39"/>
      <c r="AS8" s="40"/>
      <c r="AT8" s="39"/>
      <c r="AU8" s="39"/>
      <c r="AV8" s="39"/>
      <c r="AW8" s="39"/>
      <c r="AX8" s="39"/>
      <c r="AY8" s="39"/>
      <c r="AZ8" s="39"/>
      <c r="BA8" s="39"/>
      <c r="BB8" s="39"/>
      <c r="BC8" s="39"/>
      <c r="BD8" s="40"/>
      <c r="BE8" s="39"/>
      <c r="BF8" s="39"/>
      <c r="BG8" s="39"/>
      <c r="BH8" s="39"/>
      <c r="BI8" s="39"/>
      <c r="BJ8" s="39"/>
      <c r="BK8" s="39"/>
      <c r="BL8" s="39"/>
      <c r="BM8" s="39"/>
      <c r="BN8" s="39"/>
      <c r="BO8" s="40"/>
      <c r="BP8" s="39"/>
      <c r="BQ8" s="39"/>
      <c r="BR8" s="39"/>
      <c r="BS8" s="39"/>
      <c r="BT8" s="39"/>
      <c r="BU8" s="39"/>
      <c r="BV8" s="39"/>
      <c r="BW8" s="39"/>
      <c r="BX8" s="39"/>
      <c r="BY8" s="39"/>
      <c r="BZ8" s="40"/>
      <c r="CA8" s="39"/>
      <c r="CB8" s="39"/>
      <c r="CC8" s="39"/>
      <c r="CD8" s="39"/>
      <c r="CE8" s="39"/>
      <c r="CF8" s="39"/>
      <c r="CG8" s="39"/>
      <c r="CH8" s="39"/>
      <c r="CI8" s="39"/>
      <c r="CJ8" s="39"/>
      <c r="CK8" s="40"/>
      <c r="CL8" s="39"/>
      <c r="CM8" s="39"/>
      <c r="CN8" s="39"/>
      <c r="CO8" s="39"/>
      <c r="CP8" s="39"/>
      <c r="CQ8" s="39"/>
      <c r="CR8" s="39"/>
      <c r="CS8" s="39"/>
      <c r="CT8" s="39"/>
      <c r="CU8" s="39"/>
      <c r="CV8" s="40"/>
      <c r="CW8" s="39"/>
      <c r="CX8" s="39"/>
      <c r="CY8" s="39"/>
      <c r="CZ8" s="39"/>
      <c r="DA8" s="39"/>
      <c r="DB8" s="39"/>
      <c r="DC8" s="39"/>
      <c r="DD8" s="39"/>
      <c r="DE8" s="39"/>
      <c r="DF8" s="39"/>
      <c r="DG8" s="40"/>
      <c r="DH8" s="39"/>
      <c r="DI8" s="39"/>
      <c r="DJ8" s="39"/>
      <c r="DK8" s="39"/>
      <c r="DL8" s="39"/>
      <c r="DM8" s="39"/>
      <c r="DN8" s="39"/>
      <c r="DO8" s="39"/>
      <c r="DP8" s="39"/>
      <c r="DQ8" s="39"/>
      <c r="DR8" s="40"/>
      <c r="DS8" s="39"/>
      <c r="DT8" s="39"/>
      <c r="DU8" s="39"/>
      <c r="DV8" s="39"/>
      <c r="DW8" s="39"/>
      <c r="DX8" s="39"/>
      <c r="DY8" s="39"/>
      <c r="DZ8" s="39"/>
      <c r="EA8" s="39"/>
      <c r="EB8" s="39"/>
      <c r="EC8" s="40"/>
      <c r="ED8" s="39"/>
      <c r="EE8" s="39"/>
      <c r="EF8" s="39"/>
      <c r="EG8" s="39"/>
      <c r="EH8" s="39"/>
      <c r="EI8" s="39"/>
      <c r="EJ8" s="39"/>
      <c r="EK8" s="39"/>
      <c r="EL8" s="39"/>
      <c r="EM8" s="39"/>
      <c r="EN8" s="40"/>
    </row>
    <row r="9" spans="1:144" x14ac:dyDescent="0.15">
      <c r="A9" s="41"/>
      <c r="B9" s="41" t="s">
        <v>111</v>
      </c>
      <c r="C9" s="41" t="s">
        <v>112</v>
      </c>
      <c r="D9" s="41" t="s">
        <v>113</v>
      </c>
      <c r="E9" s="41" t="s">
        <v>114</v>
      </c>
      <c r="F9" s="41" t="s">
        <v>115</v>
      </c>
      <c r="X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4" x14ac:dyDescent="0.15">
      <c r="A10" s="41" t="s">
        <v>56</v>
      </c>
      <c r="B10" s="42">
        <f>DATEVALUE($B$6-4&amp;"年1月1日")</f>
        <v>41275</v>
      </c>
      <c r="C10" s="42">
        <f>DATEVALUE($B$6-3&amp;"年1月1日")</f>
        <v>41640</v>
      </c>
      <c r="D10" s="42">
        <f>DATEVALUE($B$6-2&amp;"年1月1日")</f>
        <v>42005</v>
      </c>
      <c r="E10" s="42">
        <f>DATEVALUE($B$6-1&amp;"年1月1日")</f>
        <v>42370</v>
      </c>
      <c r="F10" s="42">
        <f>DATEVALUE($B$6&amp;"年1月1日")</f>
        <v>42736</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Administrator</cp:lastModifiedBy>
  <cp:lastPrinted>2019-02-26T06:03:06Z</cp:lastPrinted>
  <dcterms:created xsi:type="dcterms:W3CDTF">2018-12-03T08:33:19Z</dcterms:created>
  <dcterms:modified xsi:type="dcterms:W3CDTF">2019-02-27T00:27:21Z</dcterms:modified>
  <cp:category/>
</cp:coreProperties>
</file>