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20490" windowHeight="753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<sst xmlns="http://schemas.openxmlformats.org/spreadsheetml/2006/main" count="232" uniqueCount="120">
  <si>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</si>
  <si>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</si>
  <si>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</si>
  <si>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</si>
  <si>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</si>
  <si>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</si>
  <si>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</si>
  <si>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</si>
  <si>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</si>
  <si>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</si>
  <si>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</si>
  <si>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</si>
  <si>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</si>
  <si>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</si>
  <si>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</si>
  <si>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</si>
  <si>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</si>
  <si>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</si>
  <si>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</si>
  <si>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</si>
  <si>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</si>
  <si>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</si>
  <si>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</si>
  <si>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</si>
  <si>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</si>
  <si>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</si>
  <si>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</si>
  <si>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</si>
  <si>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</si>
  <si>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</si>
  <si>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</si>
  <si>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</si>
  <si>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</si>
  <si>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</si>
  <si>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</si>
  <si>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</si>
  <si>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</si>
  <si>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</si>
  <si>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</si>
  <si>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</si>
  <si>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</si>
  <si>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</si>
  <si>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</si>
  <si>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</si>
  <si>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</si>
  <si>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</si>
  <si>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</si>
  <si>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</si>
  <si>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</si>
  <si>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</si>
  <si>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</si>
  <si>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</si>
  <si>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</si>
  <si>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</si>
  <si>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</si>
  <si>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</si>
  <si>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</si>
  <si>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</si>
  <si>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</si>
  <si>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</si>
  <si>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</si>
  <si>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</si>
  <si>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</si>
  <si>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</si>
  <si>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</si>
  <si>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</si>
  <si>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</si>
  <si>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</si>
  <si>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</si>
  <si>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</si>
  <si>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</si>
  <si>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</si>
  <si>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</si>
  <si>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</si>
  <si>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</si>
  <si>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</si>
  <si>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</si>
  <si>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</si>
  <si>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</si>
  <si>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</si>
  <si>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</si>
  <si>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</si>
  <si>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</si>
  <si>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</si>
  <si>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</si>
  <si>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</si>
  <si>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</si>
  <si>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</si>
  <si>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</si>
  <si>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</si>
  <si>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</si>
  <si>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</si>
  <si>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</si>
  <si>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</si>
  <si>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</si>
  <si>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</si>
  <si>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</si>
  <si>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</si>
  <si>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</si>
  <si>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</si>
  <si>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</si>
  <si>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</si>
  <si>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</si>
  <si>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</si>
  <si>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</si>
  <si>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</si>
  <si>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</si>
  <si>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</si>
  <si>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</si>
  <si>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</si>
  <si>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</si>
  <si>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</si>
  <si>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</si>
  <si>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</si>
  <si>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</si>
  <si>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</si>
  <si>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</si>
  <si>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②管路経年化率は２９年度で大幅な増加となっているが、類似団体に比べては低い値であり今後の増加が予測されるところである。長期的な計画を作成し、計画的に更新を図る必要がある。</t>
    <rPh sb="10" eb="12">
      <t>ネンド</t>
    </rPh>
    <rPh sb="13" eb="15">
      <t>オオハバ</t>
    </rPh>
    <rPh sb="16" eb="18">
      <t>ゾウカ</t>
    </rPh>
    <rPh sb="26" eb="28">
      <t>ルイジ</t>
    </rPh>
    <rPh sb="28" eb="30">
      <t>ダンタイ</t>
    </rPh>
    <rPh sb="31" eb="32">
      <t>クラ</t>
    </rPh>
    <rPh sb="35" eb="36">
      <t>ヒク</t>
    </rPh>
    <rPh sb="37" eb="38">
      <t>アタイ</t>
    </rPh>
    <rPh sb="41" eb="43">
      <t>コンゴ</t>
    </rPh>
    <rPh sb="44" eb="46">
      <t>ゾウカ</t>
    </rPh>
    <rPh sb="47" eb="49">
      <t>ヨソク</t>
    </rPh>
    <rPh sb="59" eb="62">
      <t>チョウキテキ</t>
    </rPh>
    <rPh sb="63" eb="65">
      <t>ケイカク</t>
    </rPh>
    <rPh sb="66" eb="68">
      <t>サクセイ</t>
    </rPh>
    <rPh sb="70" eb="73">
      <t>ケイカクテキ</t>
    </rPh>
    <rPh sb="74" eb="76">
      <t>コウシン</t>
    </rPh>
    <rPh sb="77" eb="78">
      <t>ハカ</t>
    </rPh>
    <rPh sb="79" eb="81">
      <t>ヒツヨウ</t>
    </rPh>
    <phoneticPr fontId="4"/>
  </si>
  <si>
    <t>人口の減少に伴い、経営の根幹となる財源である給水収益が減り続けている。
一方で、施設の老朽化は確実に進んでおり、更新に必要な財源の多くを企業債で賄っている状況である。
今後、安定した経営を続けていくためには、料金の改定は避けられない。経営戦略の策定と併せて、料金改定を検討していく。</t>
    <rPh sb="0" eb="2">
      <t>ジンコウ</t>
    </rPh>
    <rPh sb="3" eb="5">
      <t>ゲンショウ</t>
    </rPh>
    <rPh sb="6" eb="7">
      <t>トモナ</t>
    </rPh>
    <rPh sb="9" eb="11">
      <t>ケイエイ</t>
    </rPh>
    <rPh sb="12" eb="14">
      <t>コンカン</t>
    </rPh>
    <rPh sb="17" eb="19">
      <t>ザイゲン</t>
    </rPh>
    <rPh sb="22" eb="24">
      <t>キュウスイ</t>
    </rPh>
    <rPh sb="24" eb="26">
      <t>シュウエキ</t>
    </rPh>
    <rPh sb="27" eb="28">
      <t>ヘ</t>
    </rPh>
    <rPh sb="29" eb="30">
      <t>ツヅ</t>
    </rPh>
    <rPh sb="36" eb="38">
      <t>イッポウ</t>
    </rPh>
    <rPh sb="40" eb="42">
      <t>シセツ</t>
    </rPh>
    <rPh sb="43" eb="46">
      <t>ロウキュウカ</t>
    </rPh>
    <rPh sb="47" eb="49">
      <t>カクジツ</t>
    </rPh>
    <rPh sb="50" eb="51">
      <t>スス</t>
    </rPh>
    <rPh sb="56" eb="58">
      <t>コウシン</t>
    </rPh>
    <rPh sb="59" eb="61">
      <t>ヒツヨウ</t>
    </rPh>
    <rPh sb="62" eb="64">
      <t>ザイゲン</t>
    </rPh>
    <rPh sb="65" eb="66">
      <t>オオ</t>
    </rPh>
    <rPh sb="68" eb="70">
      <t>キギョウ</t>
    </rPh>
    <rPh sb="70" eb="71">
      <t>サイ</t>
    </rPh>
    <rPh sb="72" eb="73">
      <t>マカナ</t>
    </rPh>
    <rPh sb="77" eb="79">
      <t>ジョウキョウ</t>
    </rPh>
    <rPh sb="84" eb="86">
      <t>コンゴ</t>
    </rPh>
    <rPh sb="87" eb="89">
      <t>アンテイ</t>
    </rPh>
    <rPh sb="91" eb="93">
      <t>ケイエイ</t>
    </rPh>
    <rPh sb="94" eb="95">
      <t>ツヅ</t>
    </rPh>
    <rPh sb="104" eb="106">
      <t>リョウキン</t>
    </rPh>
    <rPh sb="107" eb="109">
      <t>カイテイ</t>
    </rPh>
    <rPh sb="110" eb="111">
      <t>サ</t>
    </rPh>
    <rPh sb="117" eb="119">
      <t>ケイエイ</t>
    </rPh>
    <rPh sb="119" eb="121">
      <t>センリャク</t>
    </rPh>
    <rPh sb="122" eb="124">
      <t>サクテイ</t>
    </rPh>
    <rPh sb="125" eb="126">
      <t>アワ</t>
    </rPh>
    <rPh sb="129" eb="131">
      <t>リョウキン</t>
    </rPh>
    <rPh sb="131" eb="133">
      <t>カイテイ</t>
    </rPh>
    <rPh sb="134" eb="136">
      <t>ケントウ</t>
    </rPh>
    <phoneticPr fontId="4"/>
  </si>
  <si>
    <t>①経営収支比率は１００％を下回っており、類似団体平均値と比較しても低い状態が継続している。引き続き経営改善に向けた取り組みが必要である。
③流動比率は、他団体と比べて低い。これは建設改良費等に充てられた企業債の償還が大きいからである。
④企業債残高対給水収益比率が高い。将来世代に過重な負担とならないよう適正化していく必要がある。
⑤料金回収率は１００％を下回っており、必要な経費を料金で賄うことができていない。料金を改定する必要がある。
⑧有収率は２８年度からは若干上がっているものの依然として低い状態が続いている。主に漏水に起因していると考えられるため、今後も漏水対策を進めて行く。</t>
    <rPh sb="1" eb="3">
      <t>ケイエイ</t>
    </rPh>
    <rPh sb="3" eb="5">
      <t>シュウシ</t>
    </rPh>
    <rPh sb="5" eb="7">
      <t>ヒリツ</t>
    </rPh>
    <rPh sb="13" eb="15">
      <t>シタマワ</t>
    </rPh>
    <rPh sb="20" eb="22">
      <t>ルイジ</t>
    </rPh>
    <rPh sb="22" eb="24">
      <t>ダンタイ</t>
    </rPh>
    <rPh sb="24" eb="27">
      <t>ヘイキンチ</t>
    </rPh>
    <rPh sb="28" eb="30">
      <t>ヒカク</t>
    </rPh>
    <rPh sb="33" eb="34">
      <t>ヒク</t>
    </rPh>
    <rPh sb="35" eb="37">
      <t>ジョウタイ</t>
    </rPh>
    <rPh sb="38" eb="40">
      <t>ケイゾク</t>
    </rPh>
    <rPh sb="45" eb="46">
      <t>ヒ</t>
    </rPh>
    <rPh sb="47" eb="48">
      <t>ツヅ</t>
    </rPh>
    <rPh sb="49" eb="51">
      <t>ケイエイ</t>
    </rPh>
    <rPh sb="51" eb="53">
      <t>カイゼン</t>
    </rPh>
    <rPh sb="54" eb="55">
      <t>ム</t>
    </rPh>
    <rPh sb="57" eb="58">
      <t>ト</t>
    </rPh>
    <rPh sb="59" eb="60">
      <t>ク</t>
    </rPh>
    <rPh sb="62" eb="64">
      <t>ヒツヨウ</t>
    </rPh>
    <rPh sb="70" eb="72">
      <t>リュウドウ</t>
    </rPh>
    <rPh sb="72" eb="74">
      <t>ヒリツ</t>
    </rPh>
    <rPh sb="76" eb="77">
      <t>タ</t>
    </rPh>
    <rPh sb="77" eb="79">
      <t>ダンタイ</t>
    </rPh>
    <rPh sb="80" eb="81">
      <t>クラ</t>
    </rPh>
    <rPh sb="83" eb="84">
      <t>ヒク</t>
    </rPh>
    <rPh sb="89" eb="91">
      <t>ケンセツ</t>
    </rPh>
    <rPh sb="91" eb="93">
      <t>カイリョウ</t>
    </rPh>
    <rPh sb="93" eb="94">
      <t>ヒ</t>
    </rPh>
    <rPh sb="94" eb="95">
      <t>トウ</t>
    </rPh>
    <rPh sb="96" eb="97">
      <t>ア</t>
    </rPh>
    <rPh sb="101" eb="103">
      <t>キギョウ</t>
    </rPh>
    <rPh sb="103" eb="104">
      <t>サイ</t>
    </rPh>
    <rPh sb="105" eb="107">
      <t>ショウカン</t>
    </rPh>
    <rPh sb="108" eb="109">
      <t>オオ</t>
    </rPh>
    <rPh sb="119" eb="121">
      <t>キギョウ</t>
    </rPh>
    <rPh sb="121" eb="122">
      <t>サイ</t>
    </rPh>
    <rPh sb="122" eb="124">
      <t>ザンダカ</t>
    </rPh>
    <rPh sb="124" eb="125">
      <t>タイ</t>
    </rPh>
    <rPh sb="125" eb="127">
      <t>キュウスイ</t>
    </rPh>
    <rPh sb="127" eb="129">
      <t>シュウエキ</t>
    </rPh>
    <rPh sb="129" eb="131">
      <t>ヒリツ</t>
    </rPh>
    <rPh sb="132" eb="133">
      <t>タカ</t>
    </rPh>
    <rPh sb="135" eb="137">
      <t>ショウライ</t>
    </rPh>
    <rPh sb="137" eb="139">
      <t>セダイ</t>
    </rPh>
    <rPh sb="140" eb="142">
      <t>カジュウ</t>
    </rPh>
    <rPh sb="143" eb="145">
      <t>フタン</t>
    </rPh>
    <rPh sb="152" eb="155">
      <t>テキセイカ</t>
    </rPh>
    <rPh sb="159" eb="161">
      <t>ヒツヨウ</t>
    </rPh>
    <rPh sb="167" eb="169">
      <t>リョウキン</t>
    </rPh>
    <rPh sb="169" eb="171">
      <t>カイシュウ</t>
    </rPh>
    <rPh sb="171" eb="172">
      <t>リツ</t>
    </rPh>
    <rPh sb="178" eb="180">
      <t>シタマワ</t>
    </rPh>
    <rPh sb="185" eb="187">
      <t>ヒツヨウ</t>
    </rPh>
    <rPh sb="188" eb="190">
      <t>ケイヒ</t>
    </rPh>
    <rPh sb="191" eb="193">
      <t>リョウキン</t>
    </rPh>
    <rPh sb="194" eb="195">
      <t>マカナ</t>
    </rPh>
    <rPh sb="206" eb="208">
      <t>リョウキン</t>
    </rPh>
    <rPh sb="209" eb="211">
      <t>カイテイ</t>
    </rPh>
    <rPh sb="213" eb="215">
      <t>ヒツヨウ</t>
    </rPh>
    <rPh sb="221" eb="222">
      <t>ユウ</t>
    </rPh>
    <rPh sb="223" eb="224">
      <t>リツ</t>
    </rPh>
    <rPh sb="227" eb="229">
      <t>ネンド</t>
    </rPh>
    <rPh sb="232" eb="234">
      <t>ジャッカン</t>
    </rPh>
    <rPh sb="234" eb="235">
      <t>ア</t>
    </rPh>
    <rPh sb="243" eb="245">
      <t>イゼン</t>
    </rPh>
    <rPh sb="248" eb="249">
      <t>ヒク</t>
    </rPh>
    <rPh sb="250" eb="252">
      <t>ジョウタイ</t>
    </rPh>
    <rPh sb="253" eb="254">
      <t>ツヅ</t>
    </rPh>
    <rPh sb="259" eb="260">
      <t>オモ</t>
    </rPh>
    <rPh sb="261" eb="263">
      <t>ロウスイ</t>
    </rPh>
    <rPh sb="264" eb="266">
      <t>キイン</t>
    </rPh>
    <rPh sb="271" eb="272">
      <t>カンガ</t>
    </rPh>
    <rPh sb="279" eb="281">
      <t>コンゴ</t>
    </rPh>
    <rPh sb="282" eb="284">
      <t>ロウスイ</t>
    </rPh>
    <rPh sb="284" eb="286">
      <t>タイサク</t>
    </rPh>
    <rPh sb="287" eb="288">
      <t>スス</t>
    </rPh>
    <rPh sb="290" eb="291">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</si>
</sst>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0.44</c:v>
                </c:pt>
                <c:pt idx="1">
                  <c:v>0.21</c:v>
                </c:pt>
                <c:pt idx="2">
                  <c:v>0.32</c:v>
                </c:pt>
                <c:pt idx="3">
                  <c:v>1.87</c:v>
                </c:pt>
                <c:pt idx="4">
                  <c:v>0.86</c:v>
                </c:pt>
              </c:numCache>
            </c:numRef>
          </c:val>
          <c:extLst xmlns:c16r2="http://schemas.microsoft.com/office/drawing/2015/06/chart">
            <c:ext xmlns:c16="http://schemas.microsoft.com/office/drawing/2014/chart" uri="{C3380CC4-5D6E-409C-BE32-E72D297353CC}">
              <c16:uniqueId val="{00000000-37CC-4CCB-8B21-9BF9DE110999}"/>
            </c:ext>
          </c:extLst>
        </c:ser>
        <c:dLbls>
          <c:showLegendKey val="0"/>
          <c:showVal val="0"/>
          <c:showCatName val="0"/>
          <c:showSerName val="0"/>
          <c:showPercent val="0"/>
          <c:showBubbleSize val="0"/>
        </c:dLbls>
        <c:gapWidth val="150"/>
        <c:axId val="94124672"/>
        <c:axId val="94135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37CC-4CCB-8B21-9BF9DE110999}"/>
            </c:ext>
          </c:extLst>
        </c:ser>
        <c:dLbls>
          <c:showLegendKey val="0"/>
          <c:showVal val="0"/>
          <c:showCatName val="0"/>
          <c:showSerName val="0"/>
          <c:showPercent val="0"/>
          <c:showBubbleSize val="0"/>
        </c:dLbls>
        <c:marker val="1"/>
        <c:smooth val="0"/>
        <c:axId val="94124672"/>
        <c:axId val="94135040"/>
      </c:lineChart>
      <c:dateAx>
        <c:axId val="94124672"/>
        <c:scaling>
          <c:orientation val="minMax"/>
        </c:scaling>
        <c:delete val="1"/>
        <c:axPos val="b"/>
        <c:numFmt formatCode="ge" sourceLinked="1"/>
        <c:majorTickMark val="none"/>
        <c:minorTickMark val="none"/>
        <c:tickLblPos val="none"/>
        <c:crossAx val="94135040"/>
        <c:crosses val="autoZero"/>
        <c:auto val="1"/>
        <c:lblOffset val="100"/>
        <c:baseTimeUnit val="years"/>
      </c:dateAx>
      <c:valAx>
        <c:axId val="9413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2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71.209999999999994</c:v>
                </c:pt>
                <c:pt idx="1">
                  <c:v>68.010000000000005</c:v>
                </c:pt>
                <c:pt idx="2">
                  <c:v>71.19</c:v>
                </c:pt>
                <c:pt idx="3">
                  <c:v>72.63</c:v>
                </c:pt>
                <c:pt idx="4">
                  <c:v>71.16</c:v>
                </c:pt>
              </c:numCache>
            </c:numRef>
          </c:val>
          <c:extLst xmlns:c16r2="http://schemas.microsoft.com/office/drawing/2015/06/chart">
            <c:ext xmlns:c16="http://schemas.microsoft.com/office/drawing/2014/chart" uri="{C3380CC4-5D6E-409C-BE32-E72D297353CC}">
              <c16:uniqueId val="{00000000-DE0B-43E1-A3B0-791B28EA6140}"/>
            </c:ext>
          </c:extLst>
        </c:ser>
        <c:dLbls>
          <c:showLegendKey val="0"/>
          <c:showVal val="0"/>
          <c:showCatName val="0"/>
          <c:showSerName val="0"/>
          <c:showPercent val="0"/>
          <c:showBubbleSize val="0"/>
        </c:dLbls>
        <c:gapWidth val="150"/>
        <c:axId val="95534464"/>
        <c:axId val="9554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DE0B-43E1-A3B0-791B28EA6140}"/>
            </c:ext>
          </c:extLst>
        </c:ser>
        <c:dLbls>
          <c:showLegendKey val="0"/>
          <c:showVal val="0"/>
          <c:showCatName val="0"/>
          <c:showSerName val="0"/>
          <c:showPercent val="0"/>
          <c:showBubbleSize val="0"/>
        </c:dLbls>
        <c:marker val="1"/>
        <c:smooth val="0"/>
        <c:axId val="95534464"/>
        <c:axId val="95540736"/>
      </c:lineChart>
      <c:dateAx>
        <c:axId val="95534464"/>
        <c:scaling>
          <c:orientation val="minMax"/>
        </c:scaling>
        <c:delete val="1"/>
        <c:axPos val="b"/>
        <c:numFmt formatCode="ge" sourceLinked="1"/>
        <c:majorTickMark val="none"/>
        <c:minorTickMark val="none"/>
        <c:tickLblPos val="none"/>
        <c:crossAx val="95540736"/>
        <c:crosses val="autoZero"/>
        <c:auto val="1"/>
        <c:lblOffset val="100"/>
        <c:baseTimeUnit val="years"/>
      </c:dateAx>
      <c:valAx>
        <c:axId val="955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5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77.3</c:v>
                </c:pt>
                <c:pt idx="1">
                  <c:v>77.3</c:v>
                </c:pt>
                <c:pt idx="2">
                  <c:v>73.8</c:v>
                </c:pt>
                <c:pt idx="3">
                  <c:v>71.400000000000006</c:v>
                </c:pt>
                <c:pt idx="4">
                  <c:v>72.540000000000006</c:v>
                </c:pt>
              </c:numCache>
            </c:numRef>
          </c:val>
          <c:extLst xmlns:c16r2="http://schemas.microsoft.com/office/drawing/2015/06/chart">
            <c:ext xmlns:c16="http://schemas.microsoft.com/office/drawing/2014/chart" uri="{C3380CC4-5D6E-409C-BE32-E72D297353CC}">
              <c16:uniqueId val="{00000000-A673-400A-937E-EBC2D5405AF7}"/>
            </c:ext>
          </c:extLst>
        </c:ser>
        <c:dLbls>
          <c:showLegendKey val="0"/>
          <c:showVal val="0"/>
          <c:showCatName val="0"/>
          <c:showSerName val="0"/>
          <c:showPercent val="0"/>
          <c:showBubbleSize val="0"/>
        </c:dLbls>
        <c:gapWidth val="150"/>
        <c:axId val="95600640"/>
        <c:axId val="9560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A673-400A-937E-EBC2D5405AF7}"/>
            </c:ext>
          </c:extLst>
        </c:ser>
        <c:dLbls>
          <c:showLegendKey val="0"/>
          <c:showVal val="0"/>
          <c:showCatName val="0"/>
          <c:showSerName val="0"/>
          <c:showPercent val="0"/>
          <c:showBubbleSize val="0"/>
        </c:dLbls>
        <c:marker val="1"/>
        <c:smooth val="0"/>
        <c:axId val="95600640"/>
        <c:axId val="95602560"/>
      </c:lineChart>
      <c:dateAx>
        <c:axId val="95600640"/>
        <c:scaling>
          <c:orientation val="minMax"/>
        </c:scaling>
        <c:delete val="1"/>
        <c:axPos val="b"/>
        <c:numFmt formatCode="ge" sourceLinked="1"/>
        <c:majorTickMark val="none"/>
        <c:minorTickMark val="none"/>
        <c:tickLblPos val="none"/>
        <c:crossAx val="95602560"/>
        <c:crosses val="autoZero"/>
        <c:auto val="1"/>
        <c:lblOffset val="100"/>
        <c:baseTimeUnit val="years"/>
      </c:dateAx>
      <c:valAx>
        <c:axId val="956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6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109.39</c:v>
                </c:pt>
                <c:pt idx="1">
                  <c:v>100.23</c:v>
                </c:pt>
                <c:pt idx="2">
                  <c:v>98.31</c:v>
                </c:pt>
                <c:pt idx="3">
                  <c:v>101.8</c:v>
                </c:pt>
                <c:pt idx="4">
                  <c:v>99.63</c:v>
                </c:pt>
              </c:numCache>
            </c:numRef>
          </c:val>
          <c:extLst xmlns:c16r2="http://schemas.microsoft.com/office/drawing/2015/06/chart">
            <c:ext xmlns:c16="http://schemas.microsoft.com/office/drawing/2014/chart" uri="{C3380CC4-5D6E-409C-BE32-E72D297353CC}">
              <c16:uniqueId val="{00000000-DE7B-45EB-A069-90FF832AB983}"/>
            </c:ext>
          </c:extLst>
        </c:ser>
        <c:dLbls>
          <c:showLegendKey val="0"/>
          <c:showVal val="0"/>
          <c:showCatName val="0"/>
          <c:showSerName val="0"/>
          <c:showPercent val="0"/>
          <c:showBubbleSize val="0"/>
        </c:dLbls>
        <c:gapWidth val="150"/>
        <c:axId val="94161920"/>
        <c:axId val="9417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DE7B-45EB-A069-90FF832AB983}"/>
            </c:ext>
          </c:extLst>
        </c:ser>
        <c:dLbls>
          <c:showLegendKey val="0"/>
          <c:showVal val="0"/>
          <c:showCatName val="0"/>
          <c:showSerName val="0"/>
          <c:showPercent val="0"/>
          <c:showBubbleSize val="0"/>
        </c:dLbls>
        <c:marker val="1"/>
        <c:smooth val="0"/>
        <c:axId val="94161920"/>
        <c:axId val="94172288"/>
      </c:lineChart>
      <c:dateAx>
        <c:axId val="94161920"/>
        <c:scaling>
          <c:orientation val="minMax"/>
        </c:scaling>
        <c:delete val="1"/>
        <c:axPos val="b"/>
        <c:numFmt formatCode="ge" sourceLinked="1"/>
        <c:majorTickMark val="none"/>
        <c:minorTickMark val="none"/>
        <c:tickLblPos val="none"/>
        <c:crossAx val="94172288"/>
        <c:crosses val="autoZero"/>
        <c:auto val="1"/>
        <c:lblOffset val="100"/>
        <c:baseTimeUnit val="years"/>
      </c:dateAx>
      <c:valAx>
        <c:axId val="94172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1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33.299999999999997</c:v>
                </c:pt>
                <c:pt idx="1">
                  <c:v>38.020000000000003</c:v>
                </c:pt>
                <c:pt idx="2">
                  <c:v>39.479999999999997</c:v>
                </c:pt>
                <c:pt idx="3">
                  <c:v>40.43</c:v>
                </c:pt>
                <c:pt idx="4">
                  <c:v>41.4</c:v>
                </c:pt>
              </c:numCache>
            </c:numRef>
          </c:val>
          <c:extLst xmlns:c16r2="http://schemas.microsoft.com/office/drawing/2015/06/chart">
            <c:ext xmlns:c16="http://schemas.microsoft.com/office/drawing/2014/chart" uri="{C3380CC4-5D6E-409C-BE32-E72D297353CC}">
              <c16:uniqueId val="{00000000-2655-4177-817A-26F76D64351C}"/>
            </c:ext>
          </c:extLst>
        </c:ser>
        <c:dLbls>
          <c:showLegendKey val="0"/>
          <c:showVal val="0"/>
          <c:showCatName val="0"/>
          <c:showSerName val="0"/>
          <c:showPercent val="0"/>
          <c:showBubbleSize val="0"/>
        </c:dLbls>
        <c:gapWidth val="150"/>
        <c:axId val="93998464"/>
        <c:axId val="9402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2655-4177-817A-26F76D64351C}"/>
            </c:ext>
          </c:extLst>
        </c:ser>
        <c:dLbls>
          <c:showLegendKey val="0"/>
          <c:showVal val="0"/>
          <c:showCatName val="0"/>
          <c:showSerName val="0"/>
          <c:showPercent val="0"/>
          <c:showBubbleSize val="0"/>
        </c:dLbls>
        <c:marker val="1"/>
        <c:smooth val="0"/>
        <c:axId val="93998464"/>
        <c:axId val="94021120"/>
      </c:lineChart>
      <c:dateAx>
        <c:axId val="93998464"/>
        <c:scaling>
          <c:orientation val="minMax"/>
        </c:scaling>
        <c:delete val="1"/>
        <c:axPos val="b"/>
        <c:numFmt formatCode="ge" sourceLinked="1"/>
        <c:majorTickMark val="none"/>
        <c:minorTickMark val="none"/>
        <c:tickLblPos val="none"/>
        <c:crossAx val="94021120"/>
        <c:crosses val="autoZero"/>
        <c:auto val="1"/>
        <c:lblOffset val="100"/>
        <c:baseTimeUnit val="years"/>
      </c:dateAx>
      <c:valAx>
        <c:axId val="940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9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2.87</c:v>
                </c:pt>
                <c:pt idx="1">
                  <c:v>2.87</c:v>
                </c:pt>
                <c:pt idx="2">
                  <c:v>2.88</c:v>
                </c:pt>
                <c:pt idx="3">
                  <c:v>2.84</c:v>
                </c:pt>
                <c:pt idx="4">
                  <c:v>7.35</c:v>
                </c:pt>
              </c:numCache>
            </c:numRef>
          </c:val>
          <c:extLst xmlns:c16r2="http://schemas.microsoft.com/office/drawing/2015/06/chart">
            <c:ext xmlns:c16="http://schemas.microsoft.com/office/drawing/2014/chart" uri="{C3380CC4-5D6E-409C-BE32-E72D297353CC}">
              <c16:uniqueId val="{00000000-AF24-4D96-A9D8-6848243B6069}"/>
            </c:ext>
          </c:extLst>
        </c:ser>
        <c:dLbls>
          <c:showLegendKey val="0"/>
          <c:showVal val="0"/>
          <c:showCatName val="0"/>
          <c:showSerName val="0"/>
          <c:showPercent val="0"/>
          <c:showBubbleSize val="0"/>
        </c:dLbls>
        <c:gapWidth val="150"/>
        <c:axId val="94191616"/>
        <c:axId val="9419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AF24-4D96-A9D8-6848243B6069}"/>
            </c:ext>
          </c:extLst>
        </c:ser>
        <c:dLbls>
          <c:showLegendKey val="0"/>
          <c:showVal val="0"/>
          <c:showCatName val="0"/>
          <c:showSerName val="0"/>
          <c:showPercent val="0"/>
          <c:showBubbleSize val="0"/>
        </c:dLbls>
        <c:marker val="1"/>
        <c:smooth val="0"/>
        <c:axId val="94191616"/>
        <c:axId val="94193536"/>
      </c:lineChart>
      <c:dateAx>
        <c:axId val="94191616"/>
        <c:scaling>
          <c:orientation val="minMax"/>
        </c:scaling>
        <c:delete val="1"/>
        <c:axPos val="b"/>
        <c:numFmt formatCode="ge" sourceLinked="1"/>
        <c:majorTickMark val="none"/>
        <c:minorTickMark val="none"/>
        <c:tickLblPos val="none"/>
        <c:crossAx val="94193536"/>
        <c:crosses val="autoZero"/>
        <c:auto val="1"/>
        <c:lblOffset val="100"/>
        <c:baseTimeUnit val="years"/>
      </c:dateAx>
      <c:valAx>
        <c:axId val="941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7C-4DFF-A175-AD9A2BD690E2}"/>
            </c:ext>
          </c:extLst>
        </c:ser>
        <c:dLbls>
          <c:showLegendKey val="0"/>
          <c:showVal val="0"/>
          <c:showCatName val="0"/>
          <c:showSerName val="0"/>
          <c:showPercent val="0"/>
          <c:showBubbleSize val="0"/>
        </c:dLbls>
        <c:gapWidth val="150"/>
        <c:axId val="94241536"/>
        <c:axId val="9424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27C-4DFF-A175-AD9A2BD690E2}"/>
            </c:ext>
          </c:extLst>
        </c:ser>
        <c:dLbls>
          <c:showLegendKey val="0"/>
          <c:showVal val="0"/>
          <c:showCatName val="0"/>
          <c:showSerName val="0"/>
          <c:showPercent val="0"/>
          <c:showBubbleSize val="0"/>
        </c:dLbls>
        <c:marker val="1"/>
        <c:smooth val="0"/>
        <c:axId val="94241536"/>
        <c:axId val="94243456"/>
      </c:lineChart>
      <c:dateAx>
        <c:axId val="94241536"/>
        <c:scaling>
          <c:orientation val="minMax"/>
        </c:scaling>
        <c:delete val="1"/>
        <c:axPos val="b"/>
        <c:numFmt formatCode="ge" sourceLinked="1"/>
        <c:majorTickMark val="none"/>
        <c:minorTickMark val="none"/>
        <c:tickLblPos val="none"/>
        <c:crossAx val="94243456"/>
        <c:crosses val="autoZero"/>
        <c:auto val="1"/>
        <c:lblOffset val="100"/>
        <c:baseTimeUnit val="years"/>
      </c:dateAx>
      <c:valAx>
        <c:axId val="94243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3755.21</c:v>
                </c:pt>
                <c:pt idx="1">
                  <c:v>148.69999999999999</c:v>
                </c:pt>
                <c:pt idx="2">
                  <c:v>131.63999999999999</c:v>
                </c:pt>
                <c:pt idx="3">
                  <c:v>120.24</c:v>
                </c:pt>
                <c:pt idx="4">
                  <c:v>104.53</c:v>
                </c:pt>
              </c:numCache>
            </c:numRef>
          </c:val>
          <c:extLst xmlns:c16r2="http://schemas.microsoft.com/office/drawing/2015/06/chart">
            <c:ext xmlns:c16="http://schemas.microsoft.com/office/drawing/2014/chart" uri="{C3380CC4-5D6E-409C-BE32-E72D297353CC}">
              <c16:uniqueId val="{00000000-6583-4DE5-B2C4-F8BDA56FEBB6}"/>
            </c:ext>
          </c:extLst>
        </c:ser>
        <c:dLbls>
          <c:showLegendKey val="0"/>
          <c:showVal val="0"/>
          <c:showCatName val="0"/>
          <c:showSerName val="0"/>
          <c:showPercent val="0"/>
          <c:showBubbleSize val="0"/>
        </c:dLbls>
        <c:gapWidth val="150"/>
        <c:axId val="94276608"/>
        <c:axId val="942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6583-4DE5-B2C4-F8BDA56FEBB6}"/>
            </c:ext>
          </c:extLst>
        </c:ser>
        <c:dLbls>
          <c:showLegendKey val="0"/>
          <c:showVal val="0"/>
          <c:showCatName val="0"/>
          <c:showSerName val="0"/>
          <c:showPercent val="0"/>
          <c:showBubbleSize val="0"/>
        </c:dLbls>
        <c:marker val="1"/>
        <c:smooth val="0"/>
        <c:axId val="94276608"/>
        <c:axId val="94282880"/>
      </c:lineChart>
      <c:dateAx>
        <c:axId val="94276608"/>
        <c:scaling>
          <c:orientation val="minMax"/>
        </c:scaling>
        <c:delete val="1"/>
        <c:axPos val="b"/>
        <c:numFmt formatCode="ge" sourceLinked="1"/>
        <c:majorTickMark val="none"/>
        <c:minorTickMark val="none"/>
        <c:tickLblPos val="none"/>
        <c:crossAx val="94282880"/>
        <c:crosses val="autoZero"/>
        <c:auto val="1"/>
        <c:lblOffset val="100"/>
        <c:baseTimeUnit val="years"/>
      </c:dateAx>
      <c:valAx>
        <c:axId val="94282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679.05</c:v>
                </c:pt>
                <c:pt idx="1">
                  <c:v>673.93</c:v>
                </c:pt>
                <c:pt idx="2">
                  <c:v>639.88</c:v>
                </c:pt>
                <c:pt idx="3">
                  <c:v>607.01</c:v>
                </c:pt>
                <c:pt idx="4">
                  <c:v>575.73</c:v>
                </c:pt>
              </c:numCache>
            </c:numRef>
          </c:val>
          <c:extLst xmlns:c16r2="http://schemas.microsoft.com/office/drawing/2015/06/chart">
            <c:ext xmlns:c16="http://schemas.microsoft.com/office/drawing/2014/chart" uri="{C3380CC4-5D6E-409C-BE32-E72D297353CC}">
              <c16:uniqueId val="{00000000-B4A7-4F94-B8E9-249BEC1BF723}"/>
            </c:ext>
          </c:extLst>
        </c:ser>
        <c:dLbls>
          <c:showLegendKey val="0"/>
          <c:showVal val="0"/>
          <c:showCatName val="0"/>
          <c:showSerName val="0"/>
          <c:showPercent val="0"/>
          <c:showBubbleSize val="0"/>
        </c:dLbls>
        <c:gapWidth val="150"/>
        <c:axId val="95700864"/>
        <c:axId val="957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B4A7-4F94-B8E9-249BEC1BF723}"/>
            </c:ext>
          </c:extLst>
        </c:ser>
        <c:dLbls>
          <c:showLegendKey val="0"/>
          <c:showVal val="0"/>
          <c:showCatName val="0"/>
          <c:showSerName val="0"/>
          <c:showPercent val="0"/>
          <c:showBubbleSize val="0"/>
        </c:dLbls>
        <c:marker val="1"/>
        <c:smooth val="0"/>
        <c:axId val="95700864"/>
        <c:axId val="95703040"/>
      </c:lineChart>
      <c:dateAx>
        <c:axId val="95700864"/>
        <c:scaling>
          <c:orientation val="minMax"/>
        </c:scaling>
        <c:delete val="1"/>
        <c:axPos val="b"/>
        <c:numFmt formatCode="ge" sourceLinked="1"/>
        <c:majorTickMark val="none"/>
        <c:minorTickMark val="none"/>
        <c:tickLblPos val="none"/>
        <c:crossAx val="95703040"/>
        <c:crosses val="autoZero"/>
        <c:auto val="1"/>
        <c:lblOffset val="100"/>
        <c:baseTimeUnit val="years"/>
      </c:dateAx>
      <c:valAx>
        <c:axId val="95703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70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104.42</c:v>
                </c:pt>
                <c:pt idx="1">
                  <c:v>95.63</c:v>
                </c:pt>
                <c:pt idx="2">
                  <c:v>93.85</c:v>
                </c:pt>
                <c:pt idx="3">
                  <c:v>97.88</c:v>
                </c:pt>
                <c:pt idx="4">
                  <c:v>96.05</c:v>
                </c:pt>
              </c:numCache>
            </c:numRef>
          </c:val>
          <c:extLst xmlns:c16r2="http://schemas.microsoft.com/office/drawing/2015/06/chart">
            <c:ext xmlns:c16="http://schemas.microsoft.com/office/drawing/2014/chart" uri="{C3380CC4-5D6E-409C-BE32-E72D297353CC}">
              <c16:uniqueId val="{00000000-907B-48D7-B530-2FC4EE7B1EEF}"/>
            </c:ext>
          </c:extLst>
        </c:ser>
        <c:dLbls>
          <c:showLegendKey val="0"/>
          <c:showVal val="0"/>
          <c:showCatName val="0"/>
          <c:showSerName val="0"/>
          <c:showPercent val="0"/>
          <c:showBubbleSize val="0"/>
        </c:dLbls>
        <c:gapWidth val="150"/>
        <c:axId val="95718016"/>
        <c:axId val="9573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907B-48D7-B530-2FC4EE7B1EEF}"/>
            </c:ext>
          </c:extLst>
        </c:ser>
        <c:dLbls>
          <c:showLegendKey val="0"/>
          <c:showVal val="0"/>
          <c:showCatName val="0"/>
          <c:showSerName val="0"/>
          <c:showPercent val="0"/>
          <c:showBubbleSize val="0"/>
        </c:dLbls>
        <c:marker val="1"/>
        <c:smooth val="0"/>
        <c:axId val="95718016"/>
        <c:axId val="95736576"/>
      </c:lineChart>
      <c:dateAx>
        <c:axId val="95718016"/>
        <c:scaling>
          <c:orientation val="minMax"/>
        </c:scaling>
        <c:delete val="1"/>
        <c:axPos val="b"/>
        <c:numFmt formatCode="ge" sourceLinked="1"/>
        <c:majorTickMark val="none"/>
        <c:minorTickMark val="none"/>
        <c:tickLblPos val="none"/>
        <c:crossAx val="95736576"/>
        <c:crosses val="autoZero"/>
        <c:auto val="1"/>
        <c:lblOffset val="100"/>
        <c:baseTimeUnit val="years"/>
      </c:dateAx>
      <c:valAx>
        <c:axId val="957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7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122.34</c:v>
                </c:pt>
                <c:pt idx="1">
                  <c:v>134.71</c:v>
                </c:pt>
                <c:pt idx="2">
                  <c:v>137.66</c:v>
                </c:pt>
                <c:pt idx="3">
                  <c:v>132.56</c:v>
                </c:pt>
                <c:pt idx="4">
                  <c:v>135.25</c:v>
                </c:pt>
              </c:numCache>
            </c:numRef>
          </c:val>
          <c:extLst xmlns:c16r2="http://schemas.microsoft.com/office/drawing/2015/06/chart">
            <c:ext xmlns:c16="http://schemas.microsoft.com/office/drawing/2014/chart" uri="{C3380CC4-5D6E-409C-BE32-E72D297353CC}">
              <c16:uniqueId val="{00000000-1C67-4D7A-AF77-35E610C80CFC}"/>
            </c:ext>
          </c:extLst>
        </c:ser>
        <c:dLbls>
          <c:showLegendKey val="0"/>
          <c:showVal val="0"/>
          <c:showCatName val="0"/>
          <c:showSerName val="0"/>
          <c:showPercent val="0"/>
          <c:showBubbleSize val="0"/>
        </c:dLbls>
        <c:gapWidth val="150"/>
        <c:axId val="95497216"/>
        <c:axId val="9551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1C67-4D7A-AF77-35E610C80CFC}"/>
            </c:ext>
          </c:extLst>
        </c:ser>
        <c:dLbls>
          <c:showLegendKey val="0"/>
          <c:showVal val="0"/>
          <c:showCatName val="0"/>
          <c:showSerName val="0"/>
          <c:showPercent val="0"/>
          <c:showBubbleSize val="0"/>
        </c:dLbls>
        <c:marker val="1"/>
        <c:smooth val="0"/>
        <c:axId val="95497216"/>
        <c:axId val="95511680"/>
      </c:lineChart>
      <c:dateAx>
        <c:axId val="95497216"/>
        <c:scaling>
          <c:orientation val="minMax"/>
        </c:scaling>
        <c:delete val="1"/>
        <c:axPos val="b"/>
        <c:numFmt formatCode="ge" sourceLinked="1"/>
        <c:majorTickMark val="none"/>
        <c:minorTickMark val="none"/>
        <c:tickLblPos val="none"/>
        <c:crossAx val="95511680"/>
        <c:crosses val="autoZero"/>
        <c:auto val="1"/>
        <c:lblOffset val="100"/>
        <c:baseTimeUnit val="years"/>
      </c:dateAx>
      <c:valAx>
        <c:axId val="9551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16" zoomScaleNormal="100" workbookViewId="0">
      <selection activeCell="BJ31" sqref="BJ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熊野市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17422</v>
      </c>
      <c r="AM8" s="59"/>
      <c r="AN8" s="59"/>
      <c r="AO8" s="59"/>
      <c r="AP8" s="59"/>
      <c r="AQ8" s="59"/>
      <c r="AR8" s="59"/>
      <c r="AS8" s="59"/>
      <c r="AT8" s="50">
        <f>データ!$S$6</f>
        <v>373.35</v>
      </c>
      <c r="AU8" s="51"/>
      <c r="AV8" s="51"/>
      <c r="AW8" s="51"/>
      <c r="AX8" s="51"/>
      <c r="AY8" s="51"/>
      <c r="AZ8" s="51"/>
      <c r="BA8" s="51"/>
      <c r="BB8" s="52">
        <f>データ!$T$6</f>
        <v>46.66</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60.18</v>
      </c>
      <c r="J10" s="51"/>
      <c r="K10" s="51"/>
      <c r="L10" s="51"/>
      <c r="M10" s="51"/>
      <c r="N10" s="51"/>
      <c r="O10" s="62"/>
      <c r="P10" s="52">
        <f>データ!$P$6</f>
        <v>92.15</v>
      </c>
      <c r="Q10" s="52"/>
      <c r="R10" s="52"/>
      <c r="S10" s="52"/>
      <c r="T10" s="52"/>
      <c r="U10" s="52"/>
      <c r="V10" s="52"/>
      <c r="W10" s="59">
        <f>データ!$Q$6</f>
        <v>2260</v>
      </c>
      <c r="X10" s="59"/>
      <c r="Y10" s="59"/>
      <c r="Z10" s="59"/>
      <c r="AA10" s="59"/>
      <c r="AB10" s="59"/>
      <c r="AC10" s="59"/>
      <c r="AD10" s="2"/>
      <c r="AE10" s="2"/>
      <c r="AF10" s="2"/>
      <c r="AG10" s="2"/>
      <c r="AH10" s="4"/>
      <c r="AI10" s="4"/>
      <c r="AJ10" s="4"/>
      <c r="AK10" s="4"/>
      <c r="AL10" s="59">
        <f>データ!$U$6</f>
        <v>15837</v>
      </c>
      <c r="AM10" s="59"/>
      <c r="AN10" s="59"/>
      <c r="AO10" s="59"/>
      <c r="AP10" s="59"/>
      <c r="AQ10" s="59"/>
      <c r="AR10" s="59"/>
      <c r="AS10" s="59"/>
      <c r="AT10" s="50">
        <f>データ!$V$6</f>
        <v>18.940000000000001</v>
      </c>
      <c r="AU10" s="51"/>
      <c r="AV10" s="51"/>
      <c r="AW10" s="51"/>
      <c r="AX10" s="51"/>
      <c r="AY10" s="51"/>
      <c r="AZ10" s="51"/>
      <c r="BA10" s="51"/>
      <c r="BB10" s="52">
        <f>データ!$W$6</f>
        <v>836.17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DUQNASYxgwGKqzgNyW1Ob1Mf9wKe11J9xIZwj1BjgQ58XFj1YsjDwapcm+chSOpQioWBm8WDjdygfSI4dgFcQ==" saltValue="9H14pI9F59QhOIxpg51cm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242128</v>
      </c>
      <c r="D6" s="33">
        <f t="shared" si="3"/>
        <v>46</v>
      </c>
      <c r="E6" s="33">
        <f t="shared" si="3"/>
        <v>1</v>
      </c>
      <c r="F6" s="33">
        <f t="shared" si="3"/>
        <v>0</v>
      </c>
      <c r="G6" s="33">
        <f t="shared" si="3"/>
        <v>1</v>
      </c>
      <c r="H6" s="33" t="str">
        <f t="shared" si="3"/>
        <v>三重県　熊野市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60.18</v>
      </c>
      <c r="P6" s="34">
        <f t="shared" si="3"/>
        <v>92.15</v>
      </c>
      <c r="Q6" s="34">
        <f t="shared" si="3"/>
        <v>2260</v>
      </c>
      <c r="R6" s="34">
        <f t="shared" si="3"/>
        <v>17422</v>
      </c>
      <c r="S6" s="34">
        <f t="shared" si="3"/>
        <v>373.35</v>
      </c>
      <c r="T6" s="34">
        <f t="shared" si="3"/>
        <v>46.66</v>
      </c>
      <c r="U6" s="34">
        <f t="shared" si="3"/>
        <v>15837</v>
      </c>
      <c r="V6" s="34">
        <f t="shared" si="3"/>
        <v>18.940000000000001</v>
      </c>
      <c r="W6" s="34">
        <f t="shared" si="3"/>
        <v>836.17</v>
      </c>
      <c r="X6" s="35">
        <f>IF(X7="",NA(),X7)</f>
        <v>109.39</v>
      </c>
      <c r="Y6" s="35">
        <f t="shared" ref="Y6:AG6" si="4">IF(Y7="",NA(),Y7)</f>
        <v>100.23</v>
      </c>
      <c r="Z6" s="35">
        <f t="shared" si="4"/>
        <v>98.31</v>
      </c>
      <c r="AA6" s="35">
        <f t="shared" si="4"/>
        <v>101.8</v>
      </c>
      <c r="AB6" s="35">
        <f t="shared" si="4"/>
        <v>99.63</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3755.21</v>
      </c>
      <c r="AU6" s="35">
        <f t="shared" ref="AU6:BC6" si="6">IF(AU7="",NA(),AU7)</f>
        <v>148.69999999999999</v>
      </c>
      <c r="AV6" s="35">
        <f t="shared" si="6"/>
        <v>131.63999999999999</v>
      </c>
      <c r="AW6" s="35">
        <f t="shared" si="6"/>
        <v>120.24</v>
      </c>
      <c r="AX6" s="35">
        <f t="shared" si="6"/>
        <v>104.53</v>
      </c>
      <c r="AY6" s="35">
        <f t="shared" si="6"/>
        <v>963.24</v>
      </c>
      <c r="AZ6" s="35">
        <f t="shared" si="6"/>
        <v>381.53</v>
      </c>
      <c r="BA6" s="35">
        <f t="shared" si="6"/>
        <v>391.54</v>
      </c>
      <c r="BB6" s="35">
        <f t="shared" si="6"/>
        <v>384.34</v>
      </c>
      <c r="BC6" s="35">
        <f t="shared" si="6"/>
        <v>359.47</v>
      </c>
      <c r="BD6" s="34" t="str">
        <f>IF(BD7="","",IF(BD7="-","【-】","【"&amp;SUBSTITUTE(TEXT(BD7,"#,##0.00"),"-","△")&amp;"】"))</f>
        <v>【264.34】</v>
      </c>
      <c r="BE6" s="35">
        <f>IF(BE7="",NA(),BE7)</f>
        <v>679.05</v>
      </c>
      <c r="BF6" s="35">
        <f t="shared" ref="BF6:BN6" si="7">IF(BF7="",NA(),BF7)</f>
        <v>673.93</v>
      </c>
      <c r="BG6" s="35">
        <f t="shared" si="7"/>
        <v>639.88</v>
      </c>
      <c r="BH6" s="35">
        <f t="shared" si="7"/>
        <v>607.01</v>
      </c>
      <c r="BI6" s="35">
        <f t="shared" si="7"/>
        <v>575.73</v>
      </c>
      <c r="BJ6" s="35">
        <f t="shared" si="7"/>
        <v>400.38</v>
      </c>
      <c r="BK6" s="35">
        <f t="shared" si="7"/>
        <v>393.27</v>
      </c>
      <c r="BL6" s="35">
        <f t="shared" si="7"/>
        <v>386.97</v>
      </c>
      <c r="BM6" s="35">
        <f t="shared" si="7"/>
        <v>380.58</v>
      </c>
      <c r="BN6" s="35">
        <f t="shared" si="7"/>
        <v>401.79</v>
      </c>
      <c r="BO6" s="34" t="str">
        <f>IF(BO7="","",IF(BO7="-","【-】","【"&amp;SUBSTITUTE(TEXT(BO7,"#,##0.00"),"-","△")&amp;"】"))</f>
        <v>【274.27】</v>
      </c>
      <c r="BP6" s="35">
        <f>IF(BP7="",NA(),BP7)</f>
        <v>104.42</v>
      </c>
      <c r="BQ6" s="35">
        <f t="shared" ref="BQ6:BY6" si="8">IF(BQ7="",NA(),BQ7)</f>
        <v>95.63</v>
      </c>
      <c r="BR6" s="35">
        <f t="shared" si="8"/>
        <v>93.85</v>
      </c>
      <c r="BS6" s="35">
        <f t="shared" si="8"/>
        <v>97.88</v>
      </c>
      <c r="BT6" s="35">
        <f t="shared" si="8"/>
        <v>96.05</v>
      </c>
      <c r="BU6" s="35">
        <f t="shared" si="8"/>
        <v>96.56</v>
      </c>
      <c r="BV6" s="35">
        <f t="shared" si="8"/>
        <v>100.47</v>
      </c>
      <c r="BW6" s="35">
        <f t="shared" si="8"/>
        <v>101.72</v>
      </c>
      <c r="BX6" s="35">
        <f t="shared" si="8"/>
        <v>102.38</v>
      </c>
      <c r="BY6" s="35">
        <f t="shared" si="8"/>
        <v>100.12</v>
      </c>
      <c r="BZ6" s="34" t="str">
        <f>IF(BZ7="","",IF(BZ7="-","【-】","【"&amp;SUBSTITUTE(TEXT(BZ7,"#,##0.00"),"-","△")&amp;"】"))</f>
        <v>【104.36】</v>
      </c>
      <c r="CA6" s="35">
        <f>IF(CA7="",NA(),CA7)</f>
        <v>122.34</v>
      </c>
      <c r="CB6" s="35">
        <f t="shared" ref="CB6:CJ6" si="9">IF(CB7="",NA(),CB7)</f>
        <v>134.71</v>
      </c>
      <c r="CC6" s="35">
        <f t="shared" si="9"/>
        <v>137.66</v>
      </c>
      <c r="CD6" s="35">
        <f t="shared" si="9"/>
        <v>132.56</v>
      </c>
      <c r="CE6" s="35">
        <f t="shared" si="9"/>
        <v>135.25</v>
      </c>
      <c r="CF6" s="35">
        <f t="shared" si="9"/>
        <v>177.14</v>
      </c>
      <c r="CG6" s="35">
        <f t="shared" si="9"/>
        <v>169.82</v>
      </c>
      <c r="CH6" s="35">
        <f t="shared" si="9"/>
        <v>168.2</v>
      </c>
      <c r="CI6" s="35">
        <f t="shared" si="9"/>
        <v>168.67</v>
      </c>
      <c r="CJ6" s="35">
        <f t="shared" si="9"/>
        <v>174.97</v>
      </c>
      <c r="CK6" s="34" t="str">
        <f>IF(CK7="","",IF(CK7="-","【-】","【"&amp;SUBSTITUTE(TEXT(CK7,"#,##0.00"),"-","△")&amp;"】"))</f>
        <v>【165.71】</v>
      </c>
      <c r="CL6" s="35">
        <f>IF(CL7="",NA(),CL7)</f>
        <v>71.209999999999994</v>
      </c>
      <c r="CM6" s="35">
        <f t="shared" ref="CM6:CU6" si="10">IF(CM7="",NA(),CM7)</f>
        <v>68.010000000000005</v>
      </c>
      <c r="CN6" s="35">
        <f t="shared" si="10"/>
        <v>71.19</v>
      </c>
      <c r="CO6" s="35">
        <f t="shared" si="10"/>
        <v>72.63</v>
      </c>
      <c r="CP6" s="35">
        <f t="shared" si="10"/>
        <v>71.16</v>
      </c>
      <c r="CQ6" s="35">
        <f t="shared" si="10"/>
        <v>55.64</v>
      </c>
      <c r="CR6" s="35">
        <f t="shared" si="10"/>
        <v>55.13</v>
      </c>
      <c r="CS6" s="35">
        <f t="shared" si="10"/>
        <v>54.77</v>
      </c>
      <c r="CT6" s="35">
        <f t="shared" si="10"/>
        <v>54.92</v>
      </c>
      <c r="CU6" s="35">
        <f t="shared" si="10"/>
        <v>55.63</v>
      </c>
      <c r="CV6" s="34" t="str">
        <f>IF(CV7="","",IF(CV7="-","【-】","【"&amp;SUBSTITUTE(TEXT(CV7,"#,##0.00"),"-","△")&amp;"】"))</f>
        <v>【60.41】</v>
      </c>
      <c r="CW6" s="35">
        <f>IF(CW7="",NA(),CW7)</f>
        <v>77.3</v>
      </c>
      <c r="CX6" s="35">
        <f t="shared" ref="CX6:DF6" si="11">IF(CX7="",NA(),CX7)</f>
        <v>77.3</v>
      </c>
      <c r="CY6" s="35">
        <f t="shared" si="11"/>
        <v>73.8</v>
      </c>
      <c r="CZ6" s="35">
        <f t="shared" si="11"/>
        <v>71.400000000000006</v>
      </c>
      <c r="DA6" s="35">
        <f t="shared" si="11"/>
        <v>72.540000000000006</v>
      </c>
      <c r="DB6" s="35">
        <f t="shared" si="11"/>
        <v>83.09</v>
      </c>
      <c r="DC6" s="35">
        <f t="shared" si="11"/>
        <v>83</v>
      </c>
      <c r="DD6" s="35">
        <f t="shared" si="11"/>
        <v>82.89</v>
      </c>
      <c r="DE6" s="35">
        <f t="shared" si="11"/>
        <v>82.66</v>
      </c>
      <c r="DF6" s="35">
        <f t="shared" si="11"/>
        <v>82.04</v>
      </c>
      <c r="DG6" s="34" t="str">
        <f>IF(DG7="","",IF(DG7="-","【-】","【"&amp;SUBSTITUTE(TEXT(DG7,"#,##0.00"),"-","△")&amp;"】"))</f>
        <v>【89.93】</v>
      </c>
      <c r="DH6" s="35">
        <f>IF(DH7="",NA(),DH7)</f>
        <v>33.299999999999997</v>
      </c>
      <c r="DI6" s="35">
        <f t="shared" ref="DI6:DQ6" si="12">IF(DI7="",NA(),DI7)</f>
        <v>38.020000000000003</v>
      </c>
      <c r="DJ6" s="35">
        <f t="shared" si="12"/>
        <v>39.479999999999997</v>
      </c>
      <c r="DK6" s="35">
        <f t="shared" si="12"/>
        <v>40.43</v>
      </c>
      <c r="DL6" s="35">
        <f t="shared" si="12"/>
        <v>41.4</v>
      </c>
      <c r="DM6" s="35">
        <f t="shared" si="12"/>
        <v>39.06</v>
      </c>
      <c r="DN6" s="35">
        <f t="shared" si="12"/>
        <v>46.66</v>
      </c>
      <c r="DO6" s="35">
        <f t="shared" si="12"/>
        <v>47.46</v>
      </c>
      <c r="DP6" s="35">
        <f t="shared" si="12"/>
        <v>48.49</v>
      </c>
      <c r="DQ6" s="35">
        <f t="shared" si="12"/>
        <v>48.05</v>
      </c>
      <c r="DR6" s="34" t="str">
        <f>IF(DR7="","",IF(DR7="-","【-】","【"&amp;SUBSTITUTE(TEXT(DR7,"#,##0.00"),"-","△")&amp;"】"))</f>
        <v>【48.12】</v>
      </c>
      <c r="DS6" s="35">
        <f>IF(DS7="",NA(),DS7)</f>
        <v>2.87</v>
      </c>
      <c r="DT6" s="35">
        <f t="shared" ref="DT6:EB6" si="13">IF(DT7="",NA(),DT7)</f>
        <v>2.87</v>
      </c>
      <c r="DU6" s="35">
        <f t="shared" si="13"/>
        <v>2.88</v>
      </c>
      <c r="DV6" s="35">
        <f t="shared" si="13"/>
        <v>2.84</v>
      </c>
      <c r="DW6" s="35">
        <f t="shared" si="13"/>
        <v>7.35</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0.44</v>
      </c>
      <c r="EE6" s="35">
        <f t="shared" ref="EE6:EM6" si="14">IF(EE7="",NA(),EE7)</f>
        <v>0.21</v>
      </c>
      <c r="EF6" s="35">
        <f t="shared" si="14"/>
        <v>0.32</v>
      </c>
      <c r="EG6" s="35">
        <f t="shared" si="14"/>
        <v>1.87</v>
      </c>
      <c r="EH6" s="35">
        <f t="shared" si="14"/>
        <v>0.86</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242128</v>
      </c>
      <c r="D7" s="37">
        <v>46</v>
      </c>
      <c r="E7" s="37">
        <v>1</v>
      </c>
      <c r="F7" s="37">
        <v>0</v>
      </c>
      <c r="G7" s="37">
        <v>1</v>
      </c>
      <c r="H7" s="37" t="s">
        <v>105</v>
      </c>
      <c r="I7" s="37" t="s">
        <v>106</v>
      </c>
      <c r="J7" s="37" t="s">
        <v>107</v>
      </c>
      <c r="K7" s="37" t="s">
        <v>108</v>
      </c>
      <c r="L7" s="37" t="s">
        <v>109</v>
      </c>
      <c r="M7" s="37" t="s">
        <v>116</v>
      </c>
      <c r="N7" s="38" t="s">
        <v>110</v>
      </c>
      <c r="O7" s="38">
        <v>60.18</v>
      </c>
      <c r="P7" s="38">
        <v>92.15</v>
      </c>
      <c r="Q7" s="38">
        <v>2260</v>
      </c>
      <c r="R7" s="38">
        <v>17422</v>
      </c>
      <c r="S7" s="38">
        <v>373.35</v>
      </c>
      <c r="T7" s="38">
        <v>46.66</v>
      </c>
      <c r="U7" s="38">
        <v>15837</v>
      </c>
      <c r="V7" s="38">
        <v>18.940000000000001</v>
      </c>
      <c r="W7" s="38">
        <v>836.17</v>
      </c>
      <c r="X7" s="38">
        <v>109.39</v>
      </c>
      <c r="Y7" s="38">
        <v>100.23</v>
      </c>
      <c r="Z7" s="38">
        <v>98.31</v>
      </c>
      <c r="AA7" s="38">
        <v>101.8</v>
      </c>
      <c r="AB7" s="38">
        <v>99.63</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3755.21</v>
      </c>
      <c r="AU7" s="38">
        <v>148.69999999999999</v>
      </c>
      <c r="AV7" s="38">
        <v>131.63999999999999</v>
      </c>
      <c r="AW7" s="38">
        <v>120.24</v>
      </c>
      <c r="AX7" s="38">
        <v>104.53</v>
      </c>
      <c r="AY7" s="38">
        <v>963.24</v>
      </c>
      <c r="AZ7" s="38">
        <v>381.53</v>
      </c>
      <c r="BA7" s="38">
        <v>391.54</v>
      </c>
      <c r="BB7" s="38">
        <v>384.34</v>
      </c>
      <c r="BC7" s="38">
        <v>359.47</v>
      </c>
      <c r="BD7" s="38">
        <v>264.33999999999997</v>
      </c>
      <c r="BE7" s="38">
        <v>679.05</v>
      </c>
      <c r="BF7" s="38">
        <v>673.93</v>
      </c>
      <c r="BG7" s="38">
        <v>639.88</v>
      </c>
      <c r="BH7" s="38">
        <v>607.01</v>
      </c>
      <c r="BI7" s="38">
        <v>575.73</v>
      </c>
      <c r="BJ7" s="38">
        <v>400.38</v>
      </c>
      <c r="BK7" s="38">
        <v>393.27</v>
      </c>
      <c r="BL7" s="38">
        <v>386.97</v>
      </c>
      <c r="BM7" s="38">
        <v>380.58</v>
      </c>
      <c r="BN7" s="38">
        <v>401.79</v>
      </c>
      <c r="BO7" s="38">
        <v>274.27</v>
      </c>
      <c r="BP7" s="38">
        <v>104.42</v>
      </c>
      <c r="BQ7" s="38">
        <v>95.63</v>
      </c>
      <c r="BR7" s="38">
        <v>93.85</v>
      </c>
      <c r="BS7" s="38">
        <v>97.88</v>
      </c>
      <c r="BT7" s="38">
        <v>96.05</v>
      </c>
      <c r="BU7" s="38">
        <v>96.56</v>
      </c>
      <c r="BV7" s="38">
        <v>100.47</v>
      </c>
      <c r="BW7" s="38">
        <v>101.72</v>
      </c>
      <c r="BX7" s="38">
        <v>102.38</v>
      </c>
      <c r="BY7" s="38">
        <v>100.12</v>
      </c>
      <c r="BZ7" s="38">
        <v>104.36</v>
      </c>
      <c r="CA7" s="38">
        <v>122.34</v>
      </c>
      <c r="CB7" s="38">
        <v>134.71</v>
      </c>
      <c r="CC7" s="38">
        <v>137.66</v>
      </c>
      <c r="CD7" s="38">
        <v>132.56</v>
      </c>
      <c r="CE7" s="38">
        <v>135.25</v>
      </c>
      <c r="CF7" s="38">
        <v>177.14</v>
      </c>
      <c r="CG7" s="38">
        <v>169.82</v>
      </c>
      <c r="CH7" s="38">
        <v>168.2</v>
      </c>
      <c r="CI7" s="38">
        <v>168.67</v>
      </c>
      <c r="CJ7" s="38">
        <v>174.97</v>
      </c>
      <c r="CK7" s="38">
        <v>165.71</v>
      </c>
      <c r="CL7" s="38">
        <v>71.209999999999994</v>
      </c>
      <c r="CM7" s="38">
        <v>68.010000000000005</v>
      </c>
      <c r="CN7" s="38">
        <v>71.19</v>
      </c>
      <c r="CO7" s="38">
        <v>72.63</v>
      </c>
      <c r="CP7" s="38">
        <v>71.16</v>
      </c>
      <c r="CQ7" s="38">
        <v>55.64</v>
      </c>
      <c r="CR7" s="38">
        <v>55.13</v>
      </c>
      <c r="CS7" s="38">
        <v>54.77</v>
      </c>
      <c r="CT7" s="38">
        <v>54.92</v>
      </c>
      <c r="CU7" s="38">
        <v>55.63</v>
      </c>
      <c r="CV7" s="38">
        <v>60.41</v>
      </c>
      <c r="CW7" s="38">
        <v>77.3</v>
      </c>
      <c r="CX7" s="38">
        <v>77.3</v>
      </c>
      <c r="CY7" s="38">
        <v>73.8</v>
      </c>
      <c r="CZ7" s="38">
        <v>71.400000000000006</v>
      </c>
      <c r="DA7" s="38">
        <v>72.540000000000006</v>
      </c>
      <c r="DB7" s="38">
        <v>83.09</v>
      </c>
      <c r="DC7" s="38">
        <v>83</v>
      </c>
      <c r="DD7" s="38">
        <v>82.89</v>
      </c>
      <c r="DE7" s="38">
        <v>82.66</v>
      </c>
      <c r="DF7" s="38">
        <v>82.04</v>
      </c>
      <c r="DG7" s="38">
        <v>89.93</v>
      </c>
      <c r="DH7" s="38">
        <v>33.299999999999997</v>
      </c>
      <c r="DI7" s="38">
        <v>38.020000000000003</v>
      </c>
      <c r="DJ7" s="38">
        <v>39.479999999999997</v>
      </c>
      <c r="DK7" s="38">
        <v>40.43</v>
      </c>
      <c r="DL7" s="38">
        <v>41.4</v>
      </c>
      <c r="DM7" s="38">
        <v>39.06</v>
      </c>
      <c r="DN7" s="38">
        <v>46.66</v>
      </c>
      <c r="DO7" s="38">
        <v>47.46</v>
      </c>
      <c r="DP7" s="38">
        <v>48.49</v>
      </c>
      <c r="DQ7" s="38">
        <v>48.05</v>
      </c>
      <c r="DR7" s="38">
        <v>48.12</v>
      </c>
      <c r="DS7" s="38">
        <v>2.87</v>
      </c>
      <c r="DT7" s="38">
        <v>2.87</v>
      </c>
      <c r="DU7" s="38">
        <v>2.88</v>
      </c>
      <c r="DV7" s="38">
        <v>2.84</v>
      </c>
      <c r="DW7" s="38">
        <v>7.35</v>
      </c>
      <c r="DX7" s="38">
        <v>8.8699999999999992</v>
      </c>
      <c r="DY7" s="38">
        <v>9.85</v>
      </c>
      <c r="DZ7" s="38">
        <v>9.7100000000000009</v>
      </c>
      <c r="EA7" s="38">
        <v>12.79</v>
      </c>
      <c r="EB7" s="38">
        <v>13.39</v>
      </c>
      <c r="EC7" s="38">
        <v>15.89</v>
      </c>
      <c r="ED7" s="38">
        <v>0.44</v>
      </c>
      <c r="EE7" s="38">
        <v>0.21</v>
      </c>
      <c r="EF7" s="38">
        <v>0.32</v>
      </c>
      <c r="EG7" s="38">
        <v>1.87</v>
      </c>
      <c r="EH7" s="38">
        <v>0.86</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2019-02-15T06:51:05Z</cp:lastPrinted>
  <dcterms:created xsi:type="dcterms:W3CDTF">2018-12-03T08:33:18Z</dcterms:created>
  <dcterms:modified xsi:type="dcterms:W3CDTF">2019-02-15T06:51:09Z</dcterms:modified>
  <cp:category/>
</cp:coreProperties>
</file>