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11\Desktop\【経営比較分析表】2017_242098_46_010\"/>
    </mc:Choice>
  </mc:AlternateContent>
  <workbookProtection workbookAlgorithmName="SHA-512" workbookHashValue="622JS1E/PjWEnIihRvOXTSveRkue2wzAk5zyUkoNMomlmCMdgI9YsT4hBw6xpVoAfOggXZmNX8A6XpaoamuSOw==" workbookSaltValue="UKDgv4Ezd2An3jK6LkWkV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<sst xmlns="http://schemas.openxmlformats.org/spreadsheetml/2006/main" count="232" uniqueCount="120">
  <si>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</si>
  <si>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</si>
  <si>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</si>
  <si>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</si>
  <si>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</si>
  <si>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</si>
  <si>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</si>
  <si>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</si>
  <si>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</si>
  <si>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</si>
  <si>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</si>
  <si>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</si>
  <si>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</si>
  <si>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</si>
  <si>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</si>
  <si>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</si>
  <si>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</si>
  <si>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</si>
  <si>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</si>
  <si>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</si>
  <si>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</si>
  <si>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</si>
  <si>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</si>
  <si>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</si>
  <si>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</si>
  <si>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</si>
  <si>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</si>
  <si>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</si>
  <si>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</si>
  <si>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</si>
  <si>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</si>
  <si>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</si>
  <si>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</si>
  <si>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</si>
  <si>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</si>
  <si>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</si>
  <si>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</si>
  <si>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</si>
  <si>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</si>
  <si>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</si>
  <si>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</si>
  <si>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</si>
  <si>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</si>
  <si>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</si>
  <si>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</si>
  <si>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</si>
  <si>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</si>
  <si>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</si>
  <si>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</si>
  <si>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</si>
  <si>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</si>
  <si>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</si>
  <si>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</si>
  <si>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</si>
  <si>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</si>
  <si>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</si>
  <si>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</si>
  <si>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</si>
  <si>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</si>
  <si>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</si>
  <si>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</si>
  <si>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</si>
  <si>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</si>
  <si>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</si>
  <si>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</si>
  <si>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</si>
  <si>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</si>
  <si>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</si>
  <si>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</si>
  <si>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</si>
  <si>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</si>
  <si>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</si>
  <si>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</si>
  <si>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</si>
  <si>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</si>
  <si>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</si>
  <si>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</si>
  <si>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</si>
  <si>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</si>
  <si>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</si>
  <si>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</si>
  <si>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</si>
  <si>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</si>
  <si>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</si>
  <si>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</si>
  <si>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</si>
  <si>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</si>
  <si>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</si>
  <si>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</si>
  <si>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</si>
  <si>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</si>
  <si>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</si>
  <si>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</si>
  <si>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</si>
  <si>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</si>
  <si>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</si>
  <si>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</si>
  <si>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</si>
  <si>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</si>
  <si>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</si>
  <si>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</si>
  <si>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</si>
  <si>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</si>
  <si>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</si>
  <si>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</si>
  <si>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</si>
  <si>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</si>
  <si>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</si>
  <si>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</si>
  <si>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</si>
  <si>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</si>
  <si>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</si>
  <si>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</si>
  <si>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</si>
  <si>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</si>
  <si>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</si>
  <si>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</si>
  <si>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現状としては、おおむね良好な経営状態であると判断できるが、人口減少による料金収入の減少と資産の経年化による更新需要の増加など、今後は厳しい経営状況になると考えらえる。
　安定的な経営を続けていくために、中長期的な財政計画を作成し、料金改定や適切な設備投資を行い、より一層の経費削減と漏水調査・修繕による有収率の向上を図りながら、効率的に経営をしていく必要がある。</t>
    <rPh sb="1" eb="3">
      <t>ゲンジョウ</t>
    </rPh>
    <rPh sb="12" eb="14">
      <t>リョウコウ</t>
    </rPh>
    <rPh sb="15" eb="17">
      <t>ケイエイ</t>
    </rPh>
    <rPh sb="17" eb="19">
      <t>ジョウタイ</t>
    </rPh>
    <rPh sb="23" eb="25">
      <t>ハンダン</t>
    </rPh>
    <rPh sb="30" eb="32">
      <t>ジンコウ</t>
    </rPh>
    <rPh sb="32" eb="34">
      <t>ゲンショウ</t>
    </rPh>
    <rPh sb="37" eb="39">
      <t>リョウキン</t>
    </rPh>
    <rPh sb="39" eb="41">
      <t>シュウニュウ</t>
    </rPh>
    <rPh sb="42" eb="44">
      <t>ゲンショウ</t>
    </rPh>
    <rPh sb="45" eb="47">
      <t>シサン</t>
    </rPh>
    <rPh sb="48" eb="51">
      <t>ケイネンカ</t>
    </rPh>
    <rPh sb="54" eb="56">
      <t>コウシン</t>
    </rPh>
    <rPh sb="56" eb="58">
      <t>ジュヨウ</t>
    </rPh>
    <rPh sb="59" eb="61">
      <t>ゾウカ</t>
    </rPh>
    <rPh sb="64" eb="66">
      <t>コンゴ</t>
    </rPh>
    <rPh sb="67" eb="68">
      <t>キビ</t>
    </rPh>
    <rPh sb="70" eb="72">
      <t>ケイエイ</t>
    </rPh>
    <rPh sb="72" eb="74">
      <t>ジョウキョウ</t>
    </rPh>
    <rPh sb="78" eb="79">
      <t>カンガ</t>
    </rPh>
    <rPh sb="86" eb="89">
      <t>アンテイテキ</t>
    </rPh>
    <rPh sb="90" eb="92">
      <t>ケイエイ</t>
    </rPh>
    <rPh sb="93" eb="94">
      <t>ツヅ</t>
    </rPh>
    <rPh sb="102" eb="105">
      <t>チュウチョウキ</t>
    </rPh>
    <rPh sb="105" eb="106">
      <t>テキ</t>
    </rPh>
    <rPh sb="107" eb="109">
      <t>ザイセイ</t>
    </rPh>
    <rPh sb="109" eb="111">
      <t>ケイカク</t>
    </rPh>
    <rPh sb="112" eb="114">
      <t>サクセイ</t>
    </rPh>
    <rPh sb="116" eb="118">
      <t>リョウキン</t>
    </rPh>
    <rPh sb="118" eb="120">
      <t>カイテイ</t>
    </rPh>
    <rPh sb="121" eb="123">
      <t>テキセツ</t>
    </rPh>
    <rPh sb="124" eb="126">
      <t>セツビ</t>
    </rPh>
    <rPh sb="126" eb="128">
      <t>トウシ</t>
    </rPh>
    <rPh sb="129" eb="130">
      <t>オコナ</t>
    </rPh>
    <rPh sb="134" eb="136">
      <t>イッソウ</t>
    </rPh>
    <rPh sb="137" eb="139">
      <t>ケイヒ</t>
    </rPh>
    <rPh sb="139" eb="141">
      <t>サクゲン</t>
    </rPh>
    <rPh sb="142" eb="144">
      <t>ロウスイ</t>
    </rPh>
    <rPh sb="144" eb="146">
      <t>チョウサ</t>
    </rPh>
    <rPh sb="147" eb="149">
      <t>シュウゼン</t>
    </rPh>
    <rPh sb="152" eb="155">
      <t>ユウシュウリツ</t>
    </rPh>
    <rPh sb="156" eb="158">
      <t>コウジョウ</t>
    </rPh>
    <rPh sb="159" eb="160">
      <t>ハカ</t>
    </rPh>
    <rPh sb="165" eb="168">
      <t>コウリツテキ</t>
    </rPh>
    <rPh sb="169" eb="171">
      <t>ケイエイ</t>
    </rPh>
    <rPh sb="176" eb="178">
      <t>ヒツヨウ</t>
    </rPh>
    <phoneticPr fontId="4"/>
  </si>
  <si>
    <t xml:space="preserve"> 経常収支比率は、人口減少による料金収入の減少に伴い、今後も低下が続くと考えられる。また、企業債残高対給水収益比率についても、類似団体より高めで推移しており、今後は厳しい経営状態となっていくと考えられる。しかし、現状としては経営に関する指標は適正な値を示しており、類似団体との比較においてもおおむね良好な経営状況であると判断できる。</t>
    <rPh sb="1" eb="3">
      <t>ケイジョウ</t>
    </rPh>
    <rPh sb="3" eb="5">
      <t>シュウシ</t>
    </rPh>
    <rPh sb="5" eb="7">
      <t>ヒリツ</t>
    </rPh>
    <rPh sb="9" eb="11">
      <t>ジンコウ</t>
    </rPh>
    <rPh sb="11" eb="13">
      <t>ゲンショウ</t>
    </rPh>
    <rPh sb="16" eb="18">
      <t>リョウキン</t>
    </rPh>
    <rPh sb="18" eb="20">
      <t>シュウニュウ</t>
    </rPh>
    <rPh sb="21" eb="23">
      <t>ゲンショウ</t>
    </rPh>
    <rPh sb="24" eb="25">
      <t>トモナ</t>
    </rPh>
    <rPh sb="27" eb="29">
      <t>コンゴ</t>
    </rPh>
    <rPh sb="30" eb="32">
      <t>テイカ</t>
    </rPh>
    <rPh sb="33" eb="34">
      <t>ツヅ</t>
    </rPh>
    <rPh sb="36" eb="37">
      <t>カンガ</t>
    </rPh>
    <rPh sb="45" eb="47">
      <t>キギョウ</t>
    </rPh>
    <rPh sb="47" eb="48">
      <t>サイ</t>
    </rPh>
    <rPh sb="48" eb="50">
      <t>ザンダカ</t>
    </rPh>
    <rPh sb="50" eb="51">
      <t>タイ</t>
    </rPh>
    <rPh sb="51" eb="53">
      <t>キュウスイ</t>
    </rPh>
    <rPh sb="53" eb="55">
      <t>シュウエキ</t>
    </rPh>
    <rPh sb="55" eb="57">
      <t>ヒリツ</t>
    </rPh>
    <rPh sb="63" eb="65">
      <t>ルイジ</t>
    </rPh>
    <rPh sb="65" eb="67">
      <t>ダンタイ</t>
    </rPh>
    <rPh sb="69" eb="70">
      <t>タカ</t>
    </rPh>
    <rPh sb="72" eb="74">
      <t>スイイ</t>
    </rPh>
    <rPh sb="79" eb="81">
      <t>コンゴ</t>
    </rPh>
    <rPh sb="82" eb="83">
      <t>キビ</t>
    </rPh>
    <rPh sb="85" eb="87">
      <t>ケイエイ</t>
    </rPh>
    <rPh sb="87" eb="89">
      <t>ジョウタイ</t>
    </rPh>
    <rPh sb="96" eb="97">
      <t>カンガ</t>
    </rPh>
    <rPh sb="106" eb="108">
      <t>ゲンジョウ</t>
    </rPh>
    <rPh sb="112" eb="114">
      <t>ケイエイ</t>
    </rPh>
    <rPh sb="115" eb="116">
      <t>カン</t>
    </rPh>
    <rPh sb="118" eb="120">
      <t>シヒョウ</t>
    </rPh>
    <rPh sb="121" eb="123">
      <t>テキセイ</t>
    </rPh>
    <rPh sb="124" eb="125">
      <t>アタイ</t>
    </rPh>
    <rPh sb="126" eb="127">
      <t>シメ</t>
    </rPh>
    <rPh sb="132" eb="134">
      <t>ルイジ</t>
    </rPh>
    <rPh sb="134" eb="136">
      <t>ダンタイ</t>
    </rPh>
    <rPh sb="138" eb="140">
      <t>ヒカク</t>
    </rPh>
    <rPh sb="149" eb="151">
      <t>リョウコウ</t>
    </rPh>
    <rPh sb="152" eb="154">
      <t>ケイエイ</t>
    </rPh>
    <rPh sb="154" eb="156">
      <t>ジョウキョウ</t>
    </rPh>
    <rPh sb="160" eb="162">
      <t>ハンダン</t>
    </rPh>
    <phoneticPr fontId="4"/>
  </si>
  <si>
    <t>　管路経年化率が上昇しているが、管路更新率は低めで推移しており、有収率も低下を続けており、今後も、設備・管路更新需要の増加が懸念されるため、中長期的な投資財政計画を作成し、財源を考慮した計画的な更新を行うとともに、管路診断や漏水修繕による有収率向上の対策を行っていく。</t>
    <rPh sb="1" eb="3">
      <t>カンロ</t>
    </rPh>
    <rPh sb="3" eb="6">
      <t>ケイネンカ</t>
    </rPh>
    <rPh sb="6" eb="7">
      <t>リツ</t>
    </rPh>
    <rPh sb="8" eb="10">
      <t>ジョウショウ</t>
    </rPh>
    <rPh sb="16" eb="18">
      <t>カンロ</t>
    </rPh>
    <rPh sb="18" eb="20">
      <t>コウシン</t>
    </rPh>
    <rPh sb="20" eb="21">
      <t>リツ</t>
    </rPh>
    <rPh sb="22" eb="23">
      <t>ヒク</t>
    </rPh>
    <rPh sb="25" eb="27">
      <t>スイイ</t>
    </rPh>
    <rPh sb="32" eb="35">
      <t>ユウシュウリツ</t>
    </rPh>
    <rPh sb="36" eb="38">
      <t>テイカ</t>
    </rPh>
    <rPh sb="39" eb="40">
      <t>ツヅ</t>
    </rPh>
    <rPh sb="45" eb="47">
      <t>コンゴ</t>
    </rPh>
    <rPh sb="49" eb="51">
      <t>セツビ</t>
    </rPh>
    <rPh sb="52" eb="54">
      <t>カンロ</t>
    </rPh>
    <rPh sb="54" eb="56">
      <t>コウシン</t>
    </rPh>
    <rPh sb="56" eb="58">
      <t>ジュヨウ</t>
    </rPh>
    <rPh sb="59" eb="61">
      <t>ゾウカ</t>
    </rPh>
    <rPh sb="62" eb="64">
      <t>ケネン</t>
    </rPh>
    <rPh sb="70" eb="74">
      <t>チュウチョウキテキ</t>
    </rPh>
    <rPh sb="75" eb="77">
      <t>トウシ</t>
    </rPh>
    <rPh sb="77" eb="79">
      <t>ザイセイ</t>
    </rPh>
    <rPh sb="79" eb="81">
      <t>ケイカク</t>
    </rPh>
    <rPh sb="82" eb="84">
      <t>サクセイ</t>
    </rPh>
    <rPh sb="86" eb="88">
      <t>ザイゲン</t>
    </rPh>
    <rPh sb="89" eb="91">
      <t>コウリョ</t>
    </rPh>
    <rPh sb="93" eb="96">
      <t>ケイカクテキ</t>
    </rPh>
    <rPh sb="97" eb="99">
      <t>コウシン</t>
    </rPh>
    <rPh sb="100" eb="101">
      <t>オコナ</t>
    </rPh>
    <rPh sb="107" eb="109">
      <t>カンロ</t>
    </rPh>
    <rPh sb="109" eb="111">
      <t>シンダン</t>
    </rPh>
    <rPh sb="112" eb="114">
      <t>ロウスイ</t>
    </rPh>
    <rPh sb="114" eb="116">
      <t>シュウゼン</t>
    </rPh>
    <rPh sb="119" eb="122">
      <t>ユウシュウリツ</t>
    </rPh>
    <rPh sb="122" eb="124">
      <t>コウジョウ</t>
    </rPh>
    <rPh sb="125" eb="127">
      <t>タイサク</t>
    </rPh>
    <rPh sb="128" eb="12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</si>
</sst>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0.56999999999999995</c:v>
                </c:pt>
                <c:pt idx="1">
                  <c:v>0.32</c:v>
                </c:pt>
                <c:pt idx="2">
                  <c:v>0.34</c:v>
                </c:pt>
                <c:pt idx="3">
                  <c:v>0.36</c:v>
                </c:pt>
                <c:pt idx="4">
                  <c:v>0.33</c:v>
                </c:pt>
              </c:numCache>
            </c:numRef>
          </c:val>
          <c:extLst>
            <c:ext xmlns:c16="http://schemas.microsoft.com/office/drawing/2014/chart" uri="{C3380CC4-5D6E-409C-BE32-E72D297353CC}">
              <c16:uniqueId val="{00000000-F04B-4F40-B438-C0ADB3A8A6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F04B-4F40-B438-C0ADB3A8A6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65.73</c:v>
                </c:pt>
                <c:pt idx="1">
                  <c:v>64.819999999999993</c:v>
                </c:pt>
                <c:pt idx="2">
                  <c:v>60.78</c:v>
                </c:pt>
                <c:pt idx="3">
                  <c:v>62.44</c:v>
                </c:pt>
                <c:pt idx="4">
                  <c:v>60.26</c:v>
                </c:pt>
              </c:numCache>
            </c:numRef>
          </c:val>
          <c:extLst>
            <c:ext xmlns:c16="http://schemas.microsoft.com/office/drawing/2014/chart" uri="{C3380CC4-5D6E-409C-BE32-E72D297353CC}">
              <c16:uniqueId val="{00000000-0892-4B1E-8E9C-D2CDB5D48E3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0892-4B1E-8E9C-D2CDB5D48E3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72.5</c:v>
                </c:pt>
                <c:pt idx="1">
                  <c:v>70.739999999999995</c:v>
                </c:pt>
                <c:pt idx="2">
                  <c:v>71.099999999999994</c:v>
                </c:pt>
                <c:pt idx="3">
                  <c:v>70.34</c:v>
                </c:pt>
                <c:pt idx="4">
                  <c:v>69.25</c:v>
                </c:pt>
              </c:numCache>
            </c:numRef>
          </c:val>
          <c:extLst>
            <c:ext xmlns:c16="http://schemas.microsoft.com/office/drawing/2014/chart" uri="{C3380CC4-5D6E-409C-BE32-E72D297353CC}">
              <c16:uniqueId val="{00000000-D308-4617-AF4D-3CA7D04C31C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D308-4617-AF4D-3CA7D04C31C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115.3</c:v>
                </c:pt>
                <c:pt idx="1">
                  <c:v>111.88</c:v>
                </c:pt>
                <c:pt idx="2">
                  <c:v>109.35</c:v>
                </c:pt>
                <c:pt idx="3">
                  <c:v>117.98</c:v>
                </c:pt>
                <c:pt idx="4">
                  <c:v>110.27</c:v>
                </c:pt>
              </c:numCache>
            </c:numRef>
          </c:val>
          <c:extLst>
            <c:ext xmlns:c16="http://schemas.microsoft.com/office/drawing/2014/chart" uri="{C3380CC4-5D6E-409C-BE32-E72D297353CC}">
              <c16:uniqueId val="{00000000-C2AD-4FF6-8110-F2A8F4E88B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C2AD-4FF6-8110-F2A8F4E88B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39.380000000000003</c:v>
                </c:pt>
                <c:pt idx="1">
                  <c:v>44.82</c:v>
                </c:pt>
                <c:pt idx="2">
                  <c:v>46.77</c:v>
                </c:pt>
                <c:pt idx="3">
                  <c:v>48.62</c:v>
                </c:pt>
                <c:pt idx="4">
                  <c:v>50.17</c:v>
                </c:pt>
              </c:numCache>
            </c:numRef>
          </c:val>
          <c:extLst>
            <c:ext xmlns:c16="http://schemas.microsoft.com/office/drawing/2014/chart" uri="{C3380CC4-5D6E-409C-BE32-E72D297353CC}">
              <c16:uniqueId val="{00000000-B581-4259-B7FD-4B3BFE2BB7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B581-4259-B7FD-4B3BFE2BB7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quot;-&quot;">
                  <c:v>13.94</c:v>
                </c:pt>
              </c:numCache>
            </c:numRef>
          </c:val>
          <c:extLst>
            <c:ext xmlns:c16="http://schemas.microsoft.com/office/drawing/2014/chart" uri="{C3380CC4-5D6E-409C-BE32-E72D297353CC}">
              <c16:uniqueId val="{00000000-56DB-49DD-8509-2472FE040E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56DB-49DD-8509-2472FE040E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54-4965-837B-B49073E9A4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8154-4965-837B-B49073E9A4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184.12</c:v>
                </c:pt>
                <c:pt idx="1">
                  <c:v>277.43</c:v>
                </c:pt>
                <c:pt idx="2">
                  <c:v>324.88</c:v>
                </c:pt>
                <c:pt idx="3">
                  <c:v>331.35</c:v>
                </c:pt>
                <c:pt idx="4">
                  <c:v>300.26</c:v>
                </c:pt>
              </c:numCache>
            </c:numRef>
          </c:val>
          <c:extLst>
            <c:ext xmlns:c16="http://schemas.microsoft.com/office/drawing/2014/chart" uri="{C3380CC4-5D6E-409C-BE32-E72D297353CC}">
              <c16:uniqueId val="{00000000-765E-4115-B08D-83888A8E90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765E-4115-B08D-83888A8E90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677.63</c:v>
                </c:pt>
                <c:pt idx="1">
                  <c:v>672.76</c:v>
                </c:pt>
                <c:pt idx="2">
                  <c:v>675.78</c:v>
                </c:pt>
                <c:pt idx="3">
                  <c:v>627.78</c:v>
                </c:pt>
                <c:pt idx="4">
                  <c:v>626.16999999999996</c:v>
                </c:pt>
              </c:numCache>
            </c:numRef>
          </c:val>
          <c:extLst>
            <c:ext xmlns:c16="http://schemas.microsoft.com/office/drawing/2014/chart" uri="{C3380CC4-5D6E-409C-BE32-E72D297353CC}">
              <c16:uniqueId val="{00000000-5E00-461B-8220-41215CD0D1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5E00-461B-8220-41215CD0D1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112.41</c:v>
                </c:pt>
                <c:pt idx="1">
                  <c:v>107.07</c:v>
                </c:pt>
                <c:pt idx="2">
                  <c:v>104.32</c:v>
                </c:pt>
                <c:pt idx="3">
                  <c:v>113.37</c:v>
                </c:pt>
                <c:pt idx="4">
                  <c:v>105.4</c:v>
                </c:pt>
              </c:numCache>
            </c:numRef>
          </c:val>
          <c:extLst>
            <c:ext xmlns:c16="http://schemas.microsoft.com/office/drawing/2014/chart" uri="{C3380CC4-5D6E-409C-BE32-E72D297353CC}">
              <c16:uniqueId val="{00000000-568C-41C9-8B8D-931E26420A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568C-41C9-8B8D-931E26420A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163.74</c:v>
                </c:pt>
                <c:pt idx="1">
                  <c:v>172.01</c:v>
                </c:pt>
                <c:pt idx="2">
                  <c:v>176.1</c:v>
                </c:pt>
                <c:pt idx="3">
                  <c:v>162.75</c:v>
                </c:pt>
                <c:pt idx="4">
                  <c:v>173.83</c:v>
                </c:pt>
              </c:numCache>
            </c:numRef>
          </c:val>
          <c:extLst>
            <c:ext xmlns:c16="http://schemas.microsoft.com/office/drawing/2014/chart" uri="{C3380CC4-5D6E-409C-BE32-E72D297353CC}">
              <c16:uniqueId val="{00000000-CBC2-4077-9C3E-D750D16C11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CBC2-4077-9C3E-D750D16C11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3"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尾鷲市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18351</v>
      </c>
      <c r="AM8" s="70"/>
      <c r="AN8" s="70"/>
      <c r="AO8" s="70"/>
      <c r="AP8" s="70"/>
      <c r="AQ8" s="70"/>
      <c r="AR8" s="70"/>
      <c r="AS8" s="70"/>
      <c r="AT8" s="66">
        <f>データ!$S$6</f>
        <v>192.71</v>
      </c>
      <c r="AU8" s="67"/>
      <c r="AV8" s="67"/>
      <c r="AW8" s="67"/>
      <c r="AX8" s="67"/>
      <c r="AY8" s="67"/>
      <c r="AZ8" s="67"/>
      <c r="BA8" s="67"/>
      <c r="BB8" s="69">
        <f>データ!$T$6</f>
        <v>95.23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47.79</v>
      </c>
      <c r="J10" s="67"/>
      <c r="K10" s="67"/>
      <c r="L10" s="67"/>
      <c r="M10" s="67"/>
      <c r="N10" s="67"/>
      <c r="O10" s="68"/>
      <c r="P10" s="69">
        <f>データ!$P$6</f>
        <v>99.92</v>
      </c>
      <c r="Q10" s="69"/>
      <c r="R10" s="69"/>
      <c r="S10" s="69"/>
      <c r="T10" s="69"/>
      <c r="U10" s="69"/>
      <c r="V10" s="69"/>
      <c r="W10" s="70">
        <f>データ!$Q$6</f>
        <v>3024</v>
      </c>
      <c r="X10" s="70"/>
      <c r="Y10" s="70"/>
      <c r="Z10" s="70"/>
      <c r="AA10" s="70"/>
      <c r="AB10" s="70"/>
      <c r="AC10" s="70"/>
      <c r="AD10" s="2"/>
      <c r="AE10" s="2"/>
      <c r="AF10" s="2"/>
      <c r="AG10" s="2"/>
      <c r="AH10" s="4"/>
      <c r="AI10" s="4"/>
      <c r="AJ10" s="4"/>
      <c r="AK10" s="4"/>
      <c r="AL10" s="70">
        <f>データ!$U$6</f>
        <v>18153</v>
      </c>
      <c r="AM10" s="70"/>
      <c r="AN10" s="70"/>
      <c r="AO10" s="70"/>
      <c r="AP10" s="70"/>
      <c r="AQ10" s="70"/>
      <c r="AR10" s="70"/>
      <c r="AS10" s="70"/>
      <c r="AT10" s="66">
        <f>データ!$V$6</f>
        <v>7</v>
      </c>
      <c r="AU10" s="67"/>
      <c r="AV10" s="67"/>
      <c r="AW10" s="67"/>
      <c r="AX10" s="67"/>
      <c r="AY10" s="67"/>
      <c r="AZ10" s="67"/>
      <c r="BA10" s="67"/>
      <c r="BB10" s="69">
        <f>データ!$W$6</f>
        <v>2593.29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JBVOm6Fo2idT0Zog9T/4yq4WKAUweCDcw1rlsXVrc1iwX8BdWMQhcgGipchJvdFKsFG8lQyWr8OKkvZDOQNGDQ==" saltValue="6kw2mxhpdGMyVg0zni+2z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242098</v>
      </c>
      <c r="D6" s="33">
        <f t="shared" si="3"/>
        <v>46</v>
      </c>
      <c r="E6" s="33">
        <f t="shared" si="3"/>
        <v>1</v>
      </c>
      <c r="F6" s="33">
        <f t="shared" si="3"/>
        <v>0</v>
      </c>
      <c r="G6" s="33">
        <f t="shared" si="3"/>
        <v>1</v>
      </c>
      <c r="H6" s="33" t="str">
        <f t="shared" si="3"/>
        <v>三重県　尾鷲市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47.79</v>
      </c>
      <c r="P6" s="34">
        <f t="shared" si="3"/>
        <v>99.92</v>
      </c>
      <c r="Q6" s="34">
        <f t="shared" si="3"/>
        <v>3024</v>
      </c>
      <c r="R6" s="34">
        <f t="shared" si="3"/>
        <v>18351</v>
      </c>
      <c r="S6" s="34">
        <f t="shared" si="3"/>
        <v>192.71</v>
      </c>
      <c r="T6" s="34">
        <f t="shared" si="3"/>
        <v>95.23</v>
      </c>
      <c r="U6" s="34">
        <f t="shared" si="3"/>
        <v>18153</v>
      </c>
      <c r="V6" s="34">
        <f t="shared" si="3"/>
        <v>7</v>
      </c>
      <c r="W6" s="34">
        <f t="shared" si="3"/>
        <v>2593.29</v>
      </c>
      <c r="X6" s="35">
        <f>IF(X7="",NA(),X7)</f>
        <v>115.3</v>
      </c>
      <c r="Y6" s="35">
        <f t="shared" ref="Y6:AG6" si="4">IF(Y7="",NA(),Y7)</f>
        <v>111.88</v>
      </c>
      <c r="Z6" s="35">
        <f t="shared" si="4"/>
        <v>109.35</v>
      </c>
      <c r="AA6" s="35">
        <f t="shared" si="4"/>
        <v>117.98</v>
      </c>
      <c r="AB6" s="35">
        <f t="shared" si="4"/>
        <v>110.27</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184.12</v>
      </c>
      <c r="AU6" s="35">
        <f t="shared" ref="AU6:BC6" si="6">IF(AU7="",NA(),AU7)</f>
        <v>277.43</v>
      </c>
      <c r="AV6" s="35">
        <f t="shared" si="6"/>
        <v>324.88</v>
      </c>
      <c r="AW6" s="35">
        <f t="shared" si="6"/>
        <v>331.35</v>
      </c>
      <c r="AX6" s="35">
        <f t="shared" si="6"/>
        <v>300.26</v>
      </c>
      <c r="AY6" s="35">
        <f t="shared" si="6"/>
        <v>963.24</v>
      </c>
      <c r="AZ6" s="35">
        <f t="shared" si="6"/>
        <v>381.53</v>
      </c>
      <c r="BA6" s="35">
        <f t="shared" si="6"/>
        <v>391.54</v>
      </c>
      <c r="BB6" s="35">
        <f t="shared" si="6"/>
        <v>384.34</v>
      </c>
      <c r="BC6" s="35">
        <f t="shared" si="6"/>
        <v>359.47</v>
      </c>
      <c r="BD6" s="34" t="str">
        <f>IF(BD7="","",IF(BD7="-","【-】","【"&amp;SUBSTITUTE(TEXT(BD7,"#,##0.00"),"-","△")&amp;"】"))</f>
        <v>【264.34】</v>
      </c>
      <c r="BE6" s="35">
        <f>IF(BE7="",NA(),BE7)</f>
        <v>677.63</v>
      </c>
      <c r="BF6" s="35">
        <f t="shared" ref="BF6:BN6" si="7">IF(BF7="",NA(),BF7)</f>
        <v>672.76</v>
      </c>
      <c r="BG6" s="35">
        <f t="shared" si="7"/>
        <v>675.78</v>
      </c>
      <c r="BH6" s="35">
        <f t="shared" si="7"/>
        <v>627.78</v>
      </c>
      <c r="BI6" s="35">
        <f t="shared" si="7"/>
        <v>626.16999999999996</v>
      </c>
      <c r="BJ6" s="35">
        <f t="shared" si="7"/>
        <v>400.38</v>
      </c>
      <c r="BK6" s="35">
        <f t="shared" si="7"/>
        <v>393.27</v>
      </c>
      <c r="BL6" s="35">
        <f t="shared" si="7"/>
        <v>386.97</v>
      </c>
      <c r="BM6" s="35">
        <f t="shared" si="7"/>
        <v>380.58</v>
      </c>
      <c r="BN6" s="35">
        <f t="shared" si="7"/>
        <v>401.79</v>
      </c>
      <c r="BO6" s="34" t="str">
        <f>IF(BO7="","",IF(BO7="-","【-】","【"&amp;SUBSTITUTE(TEXT(BO7,"#,##0.00"),"-","△")&amp;"】"))</f>
        <v>【274.27】</v>
      </c>
      <c r="BP6" s="35">
        <f>IF(BP7="",NA(),BP7)</f>
        <v>112.41</v>
      </c>
      <c r="BQ6" s="35">
        <f t="shared" ref="BQ6:BY6" si="8">IF(BQ7="",NA(),BQ7)</f>
        <v>107.07</v>
      </c>
      <c r="BR6" s="35">
        <f t="shared" si="8"/>
        <v>104.32</v>
      </c>
      <c r="BS6" s="35">
        <f t="shared" si="8"/>
        <v>113.37</v>
      </c>
      <c r="BT6" s="35">
        <f t="shared" si="8"/>
        <v>105.4</v>
      </c>
      <c r="BU6" s="35">
        <f t="shared" si="8"/>
        <v>96.56</v>
      </c>
      <c r="BV6" s="35">
        <f t="shared" si="8"/>
        <v>100.47</v>
      </c>
      <c r="BW6" s="35">
        <f t="shared" si="8"/>
        <v>101.72</v>
      </c>
      <c r="BX6" s="35">
        <f t="shared" si="8"/>
        <v>102.38</v>
      </c>
      <c r="BY6" s="35">
        <f t="shared" si="8"/>
        <v>100.12</v>
      </c>
      <c r="BZ6" s="34" t="str">
        <f>IF(BZ7="","",IF(BZ7="-","【-】","【"&amp;SUBSTITUTE(TEXT(BZ7,"#,##0.00"),"-","△")&amp;"】"))</f>
        <v>【104.36】</v>
      </c>
      <c r="CA6" s="35">
        <f>IF(CA7="",NA(),CA7)</f>
        <v>163.74</v>
      </c>
      <c r="CB6" s="35">
        <f t="shared" ref="CB6:CJ6" si="9">IF(CB7="",NA(),CB7)</f>
        <v>172.01</v>
      </c>
      <c r="CC6" s="35">
        <f t="shared" si="9"/>
        <v>176.1</v>
      </c>
      <c r="CD6" s="35">
        <f t="shared" si="9"/>
        <v>162.75</v>
      </c>
      <c r="CE6" s="35">
        <f t="shared" si="9"/>
        <v>173.83</v>
      </c>
      <c r="CF6" s="35">
        <f t="shared" si="9"/>
        <v>177.14</v>
      </c>
      <c r="CG6" s="35">
        <f t="shared" si="9"/>
        <v>169.82</v>
      </c>
      <c r="CH6" s="35">
        <f t="shared" si="9"/>
        <v>168.2</v>
      </c>
      <c r="CI6" s="35">
        <f t="shared" si="9"/>
        <v>168.67</v>
      </c>
      <c r="CJ6" s="35">
        <f t="shared" si="9"/>
        <v>174.97</v>
      </c>
      <c r="CK6" s="34" t="str">
        <f>IF(CK7="","",IF(CK7="-","【-】","【"&amp;SUBSTITUTE(TEXT(CK7,"#,##0.00"),"-","△")&amp;"】"))</f>
        <v>【165.71】</v>
      </c>
      <c r="CL6" s="35">
        <f>IF(CL7="",NA(),CL7)</f>
        <v>65.73</v>
      </c>
      <c r="CM6" s="35">
        <f t="shared" ref="CM6:CU6" si="10">IF(CM7="",NA(),CM7)</f>
        <v>64.819999999999993</v>
      </c>
      <c r="CN6" s="35">
        <f t="shared" si="10"/>
        <v>60.78</v>
      </c>
      <c r="CO6" s="35">
        <f t="shared" si="10"/>
        <v>62.44</v>
      </c>
      <c r="CP6" s="35">
        <f t="shared" si="10"/>
        <v>60.26</v>
      </c>
      <c r="CQ6" s="35">
        <f t="shared" si="10"/>
        <v>55.64</v>
      </c>
      <c r="CR6" s="35">
        <f t="shared" si="10"/>
        <v>55.13</v>
      </c>
      <c r="CS6" s="35">
        <f t="shared" si="10"/>
        <v>54.77</v>
      </c>
      <c r="CT6" s="35">
        <f t="shared" si="10"/>
        <v>54.92</v>
      </c>
      <c r="CU6" s="35">
        <f t="shared" si="10"/>
        <v>55.63</v>
      </c>
      <c r="CV6" s="34" t="str">
        <f>IF(CV7="","",IF(CV7="-","【-】","【"&amp;SUBSTITUTE(TEXT(CV7,"#,##0.00"),"-","△")&amp;"】"))</f>
        <v>【60.41】</v>
      </c>
      <c r="CW6" s="35">
        <f>IF(CW7="",NA(),CW7)</f>
        <v>72.5</v>
      </c>
      <c r="CX6" s="35">
        <f t="shared" ref="CX6:DF6" si="11">IF(CX7="",NA(),CX7)</f>
        <v>70.739999999999995</v>
      </c>
      <c r="CY6" s="35">
        <f t="shared" si="11"/>
        <v>71.099999999999994</v>
      </c>
      <c r="CZ6" s="35">
        <f t="shared" si="11"/>
        <v>70.34</v>
      </c>
      <c r="DA6" s="35">
        <f t="shared" si="11"/>
        <v>69.25</v>
      </c>
      <c r="DB6" s="35">
        <f t="shared" si="11"/>
        <v>83.09</v>
      </c>
      <c r="DC6" s="35">
        <f t="shared" si="11"/>
        <v>83</v>
      </c>
      <c r="DD6" s="35">
        <f t="shared" si="11"/>
        <v>82.89</v>
      </c>
      <c r="DE6" s="35">
        <f t="shared" si="11"/>
        <v>82.66</v>
      </c>
      <c r="DF6" s="35">
        <f t="shared" si="11"/>
        <v>82.04</v>
      </c>
      <c r="DG6" s="34" t="str">
        <f>IF(DG7="","",IF(DG7="-","【-】","【"&amp;SUBSTITUTE(TEXT(DG7,"#,##0.00"),"-","△")&amp;"】"))</f>
        <v>【89.93】</v>
      </c>
      <c r="DH6" s="35">
        <f>IF(DH7="",NA(),DH7)</f>
        <v>39.380000000000003</v>
      </c>
      <c r="DI6" s="35">
        <f t="shared" ref="DI6:DQ6" si="12">IF(DI7="",NA(),DI7)</f>
        <v>44.82</v>
      </c>
      <c r="DJ6" s="35">
        <f t="shared" si="12"/>
        <v>46.77</v>
      </c>
      <c r="DK6" s="35">
        <f t="shared" si="12"/>
        <v>48.62</v>
      </c>
      <c r="DL6" s="35">
        <f t="shared" si="12"/>
        <v>50.17</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4">
        <f t="shared" ref="DT6:EB6" si="13">IF(DT7="",NA(),DT7)</f>
        <v>0</v>
      </c>
      <c r="DU6" s="34">
        <f t="shared" si="13"/>
        <v>0</v>
      </c>
      <c r="DV6" s="34">
        <f t="shared" si="13"/>
        <v>0</v>
      </c>
      <c r="DW6" s="35">
        <f t="shared" si="13"/>
        <v>13.94</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0.56999999999999995</v>
      </c>
      <c r="EE6" s="35">
        <f t="shared" ref="EE6:EM6" si="14">IF(EE7="",NA(),EE7)</f>
        <v>0.32</v>
      </c>
      <c r="EF6" s="35">
        <f t="shared" si="14"/>
        <v>0.34</v>
      </c>
      <c r="EG6" s="35">
        <f t="shared" si="14"/>
        <v>0.36</v>
      </c>
      <c r="EH6" s="35">
        <f t="shared" si="14"/>
        <v>0.33</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242098</v>
      </c>
      <c r="D7" s="37">
        <v>46</v>
      </c>
      <c r="E7" s="37">
        <v>1</v>
      </c>
      <c r="F7" s="37">
        <v>0</v>
      </c>
      <c r="G7" s="37">
        <v>1</v>
      </c>
      <c r="H7" s="37" t="s">
        <v>105</v>
      </c>
      <c r="I7" s="37" t="s">
        <v>106</v>
      </c>
      <c r="J7" s="37" t="s">
        <v>107</v>
      </c>
      <c r="K7" s="37" t="s">
        <v>108</v>
      </c>
      <c r="L7" s="37" t="s">
        <v>109</v>
      </c>
      <c r="M7" s="37" t="s">
        <v>110</v>
      </c>
      <c r="N7" s="38" t="s">
        <v>111</v>
      </c>
      <c r="O7" s="38">
        <v>47.79</v>
      </c>
      <c r="P7" s="38">
        <v>99.92</v>
      </c>
      <c r="Q7" s="38">
        <v>3024</v>
      </c>
      <c r="R7" s="38">
        <v>18351</v>
      </c>
      <c r="S7" s="38">
        <v>192.71</v>
      </c>
      <c r="T7" s="38">
        <v>95.23</v>
      </c>
      <c r="U7" s="38">
        <v>18153</v>
      </c>
      <c r="V7" s="38">
        <v>7</v>
      </c>
      <c r="W7" s="38">
        <v>2593.29</v>
      </c>
      <c r="X7" s="38">
        <v>115.3</v>
      </c>
      <c r="Y7" s="38">
        <v>111.88</v>
      </c>
      <c r="Z7" s="38">
        <v>109.35</v>
      </c>
      <c r="AA7" s="38">
        <v>117.98</v>
      </c>
      <c r="AB7" s="38">
        <v>110.27</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184.12</v>
      </c>
      <c r="AU7" s="38">
        <v>277.43</v>
      </c>
      <c r="AV7" s="38">
        <v>324.88</v>
      </c>
      <c r="AW7" s="38">
        <v>331.35</v>
      </c>
      <c r="AX7" s="38">
        <v>300.26</v>
      </c>
      <c r="AY7" s="38">
        <v>963.24</v>
      </c>
      <c r="AZ7" s="38">
        <v>381.53</v>
      </c>
      <c r="BA7" s="38">
        <v>391.54</v>
      </c>
      <c r="BB7" s="38">
        <v>384.34</v>
      </c>
      <c r="BC7" s="38">
        <v>359.47</v>
      </c>
      <c r="BD7" s="38">
        <v>264.33999999999997</v>
      </c>
      <c r="BE7" s="38">
        <v>677.63</v>
      </c>
      <c r="BF7" s="38">
        <v>672.76</v>
      </c>
      <c r="BG7" s="38">
        <v>675.78</v>
      </c>
      <c r="BH7" s="38">
        <v>627.78</v>
      </c>
      <c r="BI7" s="38">
        <v>626.16999999999996</v>
      </c>
      <c r="BJ7" s="38">
        <v>400.38</v>
      </c>
      <c r="BK7" s="38">
        <v>393.27</v>
      </c>
      <c r="BL7" s="38">
        <v>386.97</v>
      </c>
      <c r="BM7" s="38">
        <v>380.58</v>
      </c>
      <c r="BN7" s="38">
        <v>401.79</v>
      </c>
      <c r="BO7" s="38">
        <v>274.27</v>
      </c>
      <c r="BP7" s="38">
        <v>112.41</v>
      </c>
      <c r="BQ7" s="38">
        <v>107.07</v>
      </c>
      <c r="BR7" s="38">
        <v>104.32</v>
      </c>
      <c r="BS7" s="38">
        <v>113.37</v>
      </c>
      <c r="BT7" s="38">
        <v>105.4</v>
      </c>
      <c r="BU7" s="38">
        <v>96.56</v>
      </c>
      <c r="BV7" s="38">
        <v>100.47</v>
      </c>
      <c r="BW7" s="38">
        <v>101.72</v>
      </c>
      <c r="BX7" s="38">
        <v>102.38</v>
      </c>
      <c r="BY7" s="38">
        <v>100.12</v>
      </c>
      <c r="BZ7" s="38">
        <v>104.36</v>
      </c>
      <c r="CA7" s="38">
        <v>163.74</v>
      </c>
      <c r="CB7" s="38">
        <v>172.01</v>
      </c>
      <c r="CC7" s="38">
        <v>176.1</v>
      </c>
      <c r="CD7" s="38">
        <v>162.75</v>
      </c>
      <c r="CE7" s="38">
        <v>173.83</v>
      </c>
      <c r="CF7" s="38">
        <v>177.14</v>
      </c>
      <c r="CG7" s="38">
        <v>169.82</v>
      </c>
      <c r="CH7" s="38">
        <v>168.2</v>
      </c>
      <c r="CI7" s="38">
        <v>168.67</v>
      </c>
      <c r="CJ7" s="38">
        <v>174.97</v>
      </c>
      <c r="CK7" s="38">
        <v>165.71</v>
      </c>
      <c r="CL7" s="38">
        <v>65.73</v>
      </c>
      <c r="CM7" s="38">
        <v>64.819999999999993</v>
      </c>
      <c r="CN7" s="38">
        <v>60.78</v>
      </c>
      <c r="CO7" s="38">
        <v>62.44</v>
      </c>
      <c r="CP7" s="38">
        <v>60.26</v>
      </c>
      <c r="CQ7" s="38">
        <v>55.64</v>
      </c>
      <c r="CR7" s="38">
        <v>55.13</v>
      </c>
      <c r="CS7" s="38">
        <v>54.77</v>
      </c>
      <c r="CT7" s="38">
        <v>54.92</v>
      </c>
      <c r="CU7" s="38">
        <v>55.63</v>
      </c>
      <c r="CV7" s="38">
        <v>60.41</v>
      </c>
      <c r="CW7" s="38">
        <v>72.5</v>
      </c>
      <c r="CX7" s="38">
        <v>70.739999999999995</v>
      </c>
      <c r="CY7" s="38">
        <v>71.099999999999994</v>
      </c>
      <c r="CZ7" s="38">
        <v>70.34</v>
      </c>
      <c r="DA7" s="38">
        <v>69.25</v>
      </c>
      <c r="DB7" s="38">
        <v>83.09</v>
      </c>
      <c r="DC7" s="38">
        <v>83</v>
      </c>
      <c r="DD7" s="38">
        <v>82.89</v>
      </c>
      <c r="DE7" s="38">
        <v>82.66</v>
      </c>
      <c r="DF7" s="38">
        <v>82.04</v>
      </c>
      <c r="DG7" s="38">
        <v>89.93</v>
      </c>
      <c r="DH7" s="38">
        <v>39.380000000000003</v>
      </c>
      <c r="DI7" s="38">
        <v>44.82</v>
      </c>
      <c r="DJ7" s="38">
        <v>46.77</v>
      </c>
      <c r="DK7" s="38">
        <v>48.62</v>
      </c>
      <c r="DL7" s="38">
        <v>50.17</v>
      </c>
      <c r="DM7" s="38">
        <v>39.06</v>
      </c>
      <c r="DN7" s="38">
        <v>46.66</v>
      </c>
      <c r="DO7" s="38">
        <v>47.46</v>
      </c>
      <c r="DP7" s="38">
        <v>48.49</v>
      </c>
      <c r="DQ7" s="38">
        <v>48.05</v>
      </c>
      <c r="DR7" s="38">
        <v>48.12</v>
      </c>
      <c r="DS7" s="38">
        <v>0</v>
      </c>
      <c r="DT7" s="38">
        <v>0</v>
      </c>
      <c r="DU7" s="38">
        <v>0</v>
      </c>
      <c r="DV7" s="38">
        <v>0</v>
      </c>
      <c r="DW7" s="38">
        <v>13.94</v>
      </c>
      <c r="DX7" s="38">
        <v>8.8699999999999992</v>
      </c>
      <c r="DY7" s="38">
        <v>9.85</v>
      </c>
      <c r="DZ7" s="38">
        <v>9.7100000000000009</v>
      </c>
      <c r="EA7" s="38">
        <v>12.79</v>
      </c>
      <c r="EB7" s="38">
        <v>13.39</v>
      </c>
      <c r="EC7" s="38">
        <v>15.89</v>
      </c>
      <c r="ED7" s="38">
        <v>0.56999999999999995</v>
      </c>
      <c r="EE7" s="38">
        <v>0.32</v>
      </c>
      <c r="EF7" s="38">
        <v>0.34</v>
      </c>
      <c r="EG7" s="38">
        <v>0.36</v>
      </c>
      <c r="EH7" s="38">
        <v>0.33</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suidou11</cp:lastModifiedBy>
  <cp:lastPrinted>2019-01-17T07:22:33Z</cp:lastPrinted>
  <dcterms:created xsi:type="dcterms:W3CDTF">2018-12-03T08:33:16Z</dcterms:created>
  <dcterms:modified xsi:type="dcterms:W3CDTF">2019-01-17T07:25:30Z</dcterms:modified>
  <cp:category/>
</cp:coreProperties>
</file>