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20上下水道事業管理室\所属専用\015_経営計画\003_共通\001_経営比較分析表\2017年（平成29年）度\20190204_提出用\"/>
    </mc:Choice>
  </mc:AlternateContent>
  <workbookProtection workbookAlgorithmName="SHA-512" workbookHashValue="+7UxDFw1Znb2X4vfrOy4/gQKjUIXWbXnJYMY6ep9138nVbOSMU0Pkn0CrnGt7yQYfdm/F1fUdgyWpAJ3HPBDlA==" workbookSaltValue="OdV1LckB7mag+rJg5Wzdcw=="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BB10" i="4"/>
  <c r="AD10" i="4"/>
  <c r="W10" i="4"/>
  <c r="P10" i="4"/>
  <c r="B10" i="4"/>
  <c r="BB8" i="4"/>
  <c r="AT8" i="4"/>
  <c r="AD8" i="4"/>
  <c r="W8" i="4"/>
  <c r="B8" i="4"/>
  <c r="B6" i="4"/>
  <c r="C10" i="5" l="1"/>
  <c r="D10" i="5"/>
  <c r="E10" i="5"/>
  <c r="B10" i="5"/>
</calcChain>
</file>

<file path=xl/sharedStrings.xml><?xml version="1.0" encoding="utf-8"?>
<sst xmlns="http://schemas.openxmlformats.org/spreadsheetml/2006/main" count="279" uniqueCount="122">
  <si>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</si>
  <si>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</si>
  <si>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</si>
  <si>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</si>
  <si>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</si>
  <si>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</si>
  <si>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</si>
  <si>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</si>
  <si>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</si>
  <si>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</si>
  <si>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</si>
  <si>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</si>
  <si>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</si>
  <si>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</si>
  <si>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</si>
  <si>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</si>
  <si>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</si>
  <si>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</si>
  <si>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</si>
  <si>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</si>
  <si>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</si>
  <si>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</si>
  <si>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</si>
  <si>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</si>
  <si>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</si>
  <si>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</si>
  <si>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</si>
  <si>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</si>
  <si>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</si>
  <si>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</si>
  <si>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</si>
  <si>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</si>
  <si>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</si>
  <si>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</si>
  <si>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</si>
  <si>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</si>
  <si>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</si>
  <si>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</si>
  <si>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</si>
  <si>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</si>
  <si>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</si>
  <si>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</si>
  <si>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</si>
  <si>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</si>
  <si>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</si>
  <si>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</si>
  <si>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</si>
  <si>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</si>
  <si>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</si>
  <si>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</si>
  <si>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</si>
  <si>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</si>
  <si>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</si>
  <si>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</si>
  <si>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</si>
  <si>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</si>
  <si>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</si>
  <si>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</si>
  <si>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</si>
  <si>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</si>
  <si>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</si>
  <si>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</si>
  <si>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</si>
  <si>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</si>
  <si>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</si>
  <si>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</si>
  <si>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</si>
  <si>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</si>
  <si>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</si>
  <si>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</si>
  <si>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</si>
  <si>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</si>
  <si>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</si>
  <si>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</si>
  <si>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</si>
  <si>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</si>
  <si>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</si>
  <si>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</si>
  <si>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</si>
  <si>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</si>
  <si>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</si>
  <si>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</si>
  <si>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</si>
  <si>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</si>
  <si>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</si>
  <si>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</si>
  <si>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</si>
  <si>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</si>
  <si>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</si>
  <si>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</si>
  <si>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</si>
  <si>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</si>
  <si>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</si>
  <si>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</si>
  <si>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</si>
  <si>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</si>
  <si>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</si>
  <si>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</si>
  <si>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</si>
  <si>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</si>
  <si>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</si>
  <si>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</si>
  <si>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</si>
  <si>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</si>
  <si>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</si>
  <si>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</si>
  <si>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</si>
  <si>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</si>
  <si>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</si>
  <si>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</si>
  <si>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</si>
  <si>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</si>
  <si>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</si>
  <si>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</si>
  <si>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</si>
  <si>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</si>
  <si>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</si>
  <si>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</si>
  <si>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</si>
  <si>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経常収支比率、経費回収率の指標を見ると改善傾向にあるが、下水道使用料で汚水処理費が賄えていないため他会計補助金約30億円の繰入に依存している状況である。
　流動比率についても数値基準は100％以上が望ましいが、100％未満であり類似団体平均値も下回っていることから1年以内に支払うべき債務に対して現金等が確保されていない経営となっている。
　企業債残高対事業規模比率については類似団体平均値を1,980ポイント上回っており、類似団体よりも安価な下水道使用料が影響している。
　施設利用率、水洗化率で類似団体平均値を下回ることから接続率向上を行うとともに施設の統合やダウンサイジングの可否について検討を行う必要がある。
　各指標において志登川処理区の供用開始がされていないことも影響するが、市町村合併から今日まで下水道使用料の改定を行っていないため、三重県下でも安価な下水道使用料の設定であり、下水道使用料を基礎に算定する経営指標において悪い値となる要因である。</t>
    <phoneticPr fontId="4"/>
  </si>
  <si>
    <t>　下水道計画区域内の整備の遅れから拡張を優先している状況と長寿命化計画により管更正を実施しているため、管渠老朽化率が類似団体平均値を上回っており、管渠の経年化が進行している。
　一方で管渠改善率は類似団体平均値を下回っており、本市の管渠改善率0.04%で所有する管渠を更新する場合2,500年の時間を要することになる。
　今後、合併前の旧市町村で一斉に整備に着手した管渠の老朽化が進むことを考慮すると、計画的な管渠更新が必要である。</t>
    <phoneticPr fontId="4"/>
  </si>
  <si>
    <t>　平成29年度の公共下水道における汚水処理原価（1㎥当たりの汚水処理に要する費用）170.17円に対して、下水道使用料単価（1㎥当たりの下水道使用料）は118円で1㎥当たり52円が不足している。
　この不足する部分を他会計補助金による繰入に依存した経営となっていることから、適正な下水道使用料の見直しが必要である。
　整備が完了した区域においては、できるだけ早く下水道へ接続されるよう働きかけ収益の確保に努める。
　また、下水道整備の遅れから拡張を重視し事業を進めてきたところであるが、継続的な事業を実施するため、老朽化した施設や管渠について計画的に更新する必要がある。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</si>
</sst>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0.04</c:v>
                </c:pt>
                <c:pt idx="3">
                  <c:v>0.06</c:v>
                </c:pt>
                <c:pt idx="4">
                  <c:v>0.04</c:v>
                </c:pt>
              </c:numCache>
            </c:numRef>
          </c:val>
          <c:extLst xmlns:c16r2="http://schemas.microsoft.com/office/drawing/2015/06/chart">
            <c:ext xmlns:c16="http://schemas.microsoft.com/office/drawing/2014/chart" uri="{C3380CC4-5D6E-409C-BE32-E72D297353CC}">
              <c16:uniqueId val="{00000000-E7AB-4CA1-BD3C-A8676160BECF}"/>
            </c:ext>
          </c:extLst>
        </c:ser>
        <c:dLbls>
          <c:showLegendKey val="0"/>
          <c:showVal val="0"/>
          <c:showCatName val="0"/>
          <c:showSerName val="0"/>
          <c:showPercent val="0"/>
          <c:showBubbleSize val="0"/>
        </c:dLbls>
        <c:gapWidth val="150"/>
        <c:axId val="363822880"/>
        <c:axId val="363823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0.22</c:v>
                </c:pt>
                <c:pt idx="3">
                  <c:v>0.28000000000000003</c:v>
                </c:pt>
                <c:pt idx="4">
                  <c:v>0.21</c:v>
                </c:pt>
              </c:numCache>
            </c:numRef>
          </c:val>
          <c:smooth val="0"/>
          <c:extLst xmlns:c16r2="http://schemas.microsoft.com/office/drawing/2015/06/chart">
            <c:ext xmlns:c16="http://schemas.microsoft.com/office/drawing/2014/chart" uri="{C3380CC4-5D6E-409C-BE32-E72D297353CC}">
              <c16:uniqueId val="{00000001-E7AB-4CA1-BD3C-A8676160BECF}"/>
            </c:ext>
          </c:extLst>
        </c:ser>
        <c:dLbls>
          <c:showLegendKey val="0"/>
          <c:showVal val="0"/>
          <c:showCatName val="0"/>
          <c:showSerName val="0"/>
          <c:showPercent val="0"/>
          <c:showBubbleSize val="0"/>
        </c:dLbls>
        <c:marker val="1"/>
        <c:smooth val="0"/>
        <c:axId val="363822880"/>
        <c:axId val="363823272"/>
      </c:lineChart>
      <c:dateAx>
        <c:axId val="363822880"/>
        <c:scaling>
          <c:orientation val="minMax"/>
        </c:scaling>
        <c:delete val="1"/>
        <c:axPos val="b"/>
        <c:numFmt formatCode="ge" sourceLinked="1"/>
        <c:majorTickMark val="none"/>
        <c:minorTickMark val="none"/>
        <c:tickLblPos val="none"/>
        <c:crossAx val="363823272"/>
        <c:crosses val="autoZero"/>
        <c:auto val="1"/>
        <c:lblOffset val="100"/>
        <c:baseTimeUnit val="years"/>
      </c:dateAx>
      <c:valAx>
        <c:axId val="363823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82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36.33</c:v>
                </c:pt>
                <c:pt idx="3">
                  <c:v>36.85</c:v>
                </c:pt>
                <c:pt idx="4">
                  <c:v>36.17</c:v>
                </c:pt>
              </c:numCache>
            </c:numRef>
          </c:val>
          <c:extLst xmlns:c16r2="http://schemas.microsoft.com/office/drawing/2015/06/chart">
            <c:ext xmlns:c16="http://schemas.microsoft.com/office/drawing/2014/chart" uri="{C3380CC4-5D6E-409C-BE32-E72D297353CC}">
              <c16:uniqueId val="{00000000-5AF7-47A9-BCB8-319A5A7C0861}"/>
            </c:ext>
          </c:extLst>
        </c:ser>
        <c:dLbls>
          <c:showLegendKey val="0"/>
          <c:showVal val="0"/>
          <c:showCatName val="0"/>
          <c:showSerName val="0"/>
          <c:showPercent val="0"/>
          <c:showBubbleSize val="0"/>
        </c:dLbls>
        <c:gapWidth val="150"/>
        <c:axId val="365310368"/>
        <c:axId val="36530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66.63</c:v>
                </c:pt>
                <c:pt idx="3">
                  <c:v>67.040000000000006</c:v>
                </c:pt>
                <c:pt idx="4">
                  <c:v>66.34</c:v>
                </c:pt>
              </c:numCache>
            </c:numRef>
          </c:val>
          <c:smooth val="0"/>
          <c:extLst xmlns:c16r2="http://schemas.microsoft.com/office/drawing/2015/06/chart">
            <c:ext xmlns:c16="http://schemas.microsoft.com/office/drawing/2014/chart" uri="{C3380CC4-5D6E-409C-BE32-E72D297353CC}">
              <c16:uniqueId val="{00000001-5AF7-47A9-BCB8-319A5A7C0861}"/>
            </c:ext>
          </c:extLst>
        </c:ser>
        <c:dLbls>
          <c:showLegendKey val="0"/>
          <c:showVal val="0"/>
          <c:showCatName val="0"/>
          <c:showSerName val="0"/>
          <c:showPercent val="0"/>
          <c:showBubbleSize val="0"/>
        </c:dLbls>
        <c:marker val="1"/>
        <c:smooth val="0"/>
        <c:axId val="365310368"/>
        <c:axId val="365308800"/>
      </c:lineChart>
      <c:dateAx>
        <c:axId val="365310368"/>
        <c:scaling>
          <c:orientation val="minMax"/>
        </c:scaling>
        <c:delete val="1"/>
        <c:axPos val="b"/>
        <c:numFmt formatCode="ge" sourceLinked="1"/>
        <c:majorTickMark val="none"/>
        <c:minorTickMark val="none"/>
        <c:tickLblPos val="none"/>
        <c:crossAx val="365308800"/>
        <c:crosses val="autoZero"/>
        <c:auto val="1"/>
        <c:lblOffset val="100"/>
        <c:baseTimeUnit val="years"/>
      </c:dateAx>
      <c:valAx>
        <c:axId val="36530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31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86.9</c:v>
                </c:pt>
                <c:pt idx="3">
                  <c:v>86.94</c:v>
                </c:pt>
                <c:pt idx="4">
                  <c:v>88.19</c:v>
                </c:pt>
              </c:numCache>
            </c:numRef>
          </c:val>
          <c:extLst xmlns:c16r2="http://schemas.microsoft.com/office/drawing/2015/06/chart">
            <c:ext xmlns:c16="http://schemas.microsoft.com/office/drawing/2014/chart" uri="{C3380CC4-5D6E-409C-BE32-E72D297353CC}">
              <c16:uniqueId val="{00000000-4BA4-4278-9D6D-515AE95B59AB}"/>
            </c:ext>
          </c:extLst>
        </c:ser>
        <c:dLbls>
          <c:showLegendKey val="0"/>
          <c:showVal val="0"/>
          <c:showCatName val="0"/>
          <c:showSerName val="0"/>
          <c:showPercent val="0"/>
          <c:showBubbleSize val="0"/>
        </c:dLbls>
        <c:gapWidth val="150"/>
        <c:axId val="365309192"/>
        <c:axId val="365028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93.38</c:v>
                </c:pt>
                <c:pt idx="3">
                  <c:v>93.5</c:v>
                </c:pt>
                <c:pt idx="4">
                  <c:v>93.86</c:v>
                </c:pt>
              </c:numCache>
            </c:numRef>
          </c:val>
          <c:smooth val="0"/>
          <c:extLst xmlns:c16r2="http://schemas.microsoft.com/office/drawing/2015/06/chart">
            <c:ext xmlns:c16="http://schemas.microsoft.com/office/drawing/2014/chart" uri="{C3380CC4-5D6E-409C-BE32-E72D297353CC}">
              <c16:uniqueId val="{00000001-4BA4-4278-9D6D-515AE95B59AB}"/>
            </c:ext>
          </c:extLst>
        </c:ser>
        <c:dLbls>
          <c:showLegendKey val="0"/>
          <c:showVal val="0"/>
          <c:showCatName val="0"/>
          <c:showSerName val="0"/>
          <c:showPercent val="0"/>
          <c:showBubbleSize val="0"/>
        </c:dLbls>
        <c:marker val="1"/>
        <c:smooth val="0"/>
        <c:axId val="365309192"/>
        <c:axId val="365028136"/>
      </c:lineChart>
      <c:dateAx>
        <c:axId val="365309192"/>
        <c:scaling>
          <c:orientation val="minMax"/>
        </c:scaling>
        <c:delete val="1"/>
        <c:axPos val="b"/>
        <c:numFmt formatCode="ge" sourceLinked="1"/>
        <c:majorTickMark val="none"/>
        <c:minorTickMark val="none"/>
        <c:tickLblPos val="none"/>
        <c:crossAx val="365028136"/>
        <c:crosses val="autoZero"/>
        <c:auto val="1"/>
        <c:lblOffset val="100"/>
        <c:baseTimeUnit val="years"/>
      </c:dateAx>
      <c:valAx>
        <c:axId val="365028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30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90.27</c:v>
                </c:pt>
                <c:pt idx="3">
                  <c:v>96.92</c:v>
                </c:pt>
                <c:pt idx="4">
                  <c:v>110.9</c:v>
                </c:pt>
              </c:numCache>
            </c:numRef>
          </c:val>
          <c:extLst xmlns:c16r2="http://schemas.microsoft.com/office/drawing/2015/06/chart">
            <c:ext xmlns:c16="http://schemas.microsoft.com/office/drawing/2014/chart" uri="{C3380CC4-5D6E-409C-BE32-E72D297353CC}">
              <c16:uniqueId val="{00000000-8F0F-4152-8A23-DB35EFC70F37}"/>
            </c:ext>
          </c:extLst>
        </c:ser>
        <c:dLbls>
          <c:showLegendKey val="0"/>
          <c:showVal val="0"/>
          <c:showCatName val="0"/>
          <c:showSerName val="0"/>
          <c:showPercent val="0"/>
          <c:showBubbleSize val="0"/>
        </c:dLbls>
        <c:gapWidth val="150"/>
        <c:axId val="363821704"/>
        <c:axId val="36382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108.52</c:v>
                </c:pt>
                <c:pt idx="3">
                  <c:v>109.12</c:v>
                </c:pt>
                <c:pt idx="4">
                  <c:v>110.22</c:v>
                </c:pt>
              </c:numCache>
            </c:numRef>
          </c:val>
          <c:smooth val="0"/>
          <c:extLst xmlns:c16r2="http://schemas.microsoft.com/office/drawing/2015/06/chart">
            <c:ext xmlns:c16="http://schemas.microsoft.com/office/drawing/2014/chart" uri="{C3380CC4-5D6E-409C-BE32-E72D297353CC}">
              <c16:uniqueId val="{00000001-8F0F-4152-8A23-DB35EFC70F37}"/>
            </c:ext>
          </c:extLst>
        </c:ser>
        <c:dLbls>
          <c:showLegendKey val="0"/>
          <c:showVal val="0"/>
          <c:showCatName val="0"/>
          <c:showSerName val="0"/>
          <c:showPercent val="0"/>
          <c:showBubbleSize val="0"/>
        </c:dLbls>
        <c:marker val="1"/>
        <c:smooth val="0"/>
        <c:axId val="363821704"/>
        <c:axId val="363822096"/>
      </c:lineChart>
      <c:dateAx>
        <c:axId val="363821704"/>
        <c:scaling>
          <c:orientation val="minMax"/>
        </c:scaling>
        <c:delete val="1"/>
        <c:axPos val="b"/>
        <c:numFmt formatCode="ge" sourceLinked="1"/>
        <c:majorTickMark val="none"/>
        <c:minorTickMark val="none"/>
        <c:tickLblPos val="none"/>
        <c:crossAx val="363822096"/>
        <c:crosses val="autoZero"/>
        <c:auto val="1"/>
        <c:lblOffset val="100"/>
        <c:baseTimeUnit val="years"/>
      </c:dateAx>
      <c:valAx>
        <c:axId val="36382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821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3.47</c:v>
                </c:pt>
                <c:pt idx="3">
                  <c:v>6.46</c:v>
                </c:pt>
                <c:pt idx="4">
                  <c:v>8.61</c:v>
                </c:pt>
              </c:numCache>
            </c:numRef>
          </c:val>
          <c:extLst xmlns:c16r2="http://schemas.microsoft.com/office/drawing/2015/06/chart">
            <c:ext xmlns:c16="http://schemas.microsoft.com/office/drawing/2014/chart" uri="{C3380CC4-5D6E-409C-BE32-E72D297353CC}">
              <c16:uniqueId val="{00000000-9D3B-4913-A6AA-3A3782C1254C}"/>
            </c:ext>
          </c:extLst>
        </c:ser>
        <c:dLbls>
          <c:showLegendKey val="0"/>
          <c:showVal val="0"/>
          <c:showCatName val="0"/>
          <c:showSerName val="0"/>
          <c:showPercent val="0"/>
          <c:showBubbleSize val="0"/>
        </c:dLbls>
        <c:gapWidth val="150"/>
        <c:axId val="365024608"/>
        <c:axId val="365032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27.96</c:v>
                </c:pt>
                <c:pt idx="3">
                  <c:v>28.81</c:v>
                </c:pt>
                <c:pt idx="4">
                  <c:v>31.19</c:v>
                </c:pt>
              </c:numCache>
            </c:numRef>
          </c:val>
          <c:smooth val="0"/>
          <c:extLst xmlns:c16r2="http://schemas.microsoft.com/office/drawing/2015/06/chart">
            <c:ext xmlns:c16="http://schemas.microsoft.com/office/drawing/2014/chart" uri="{C3380CC4-5D6E-409C-BE32-E72D297353CC}">
              <c16:uniqueId val="{00000001-9D3B-4913-A6AA-3A3782C1254C}"/>
            </c:ext>
          </c:extLst>
        </c:ser>
        <c:dLbls>
          <c:showLegendKey val="0"/>
          <c:showVal val="0"/>
          <c:showCatName val="0"/>
          <c:showSerName val="0"/>
          <c:showPercent val="0"/>
          <c:showBubbleSize val="0"/>
        </c:dLbls>
        <c:marker val="1"/>
        <c:smooth val="0"/>
        <c:axId val="365024608"/>
        <c:axId val="365032056"/>
      </c:lineChart>
      <c:dateAx>
        <c:axId val="365024608"/>
        <c:scaling>
          <c:orientation val="minMax"/>
        </c:scaling>
        <c:delete val="1"/>
        <c:axPos val="b"/>
        <c:numFmt formatCode="ge" sourceLinked="1"/>
        <c:majorTickMark val="none"/>
        <c:minorTickMark val="none"/>
        <c:tickLblPos val="none"/>
        <c:crossAx val="365032056"/>
        <c:crosses val="autoZero"/>
        <c:auto val="1"/>
        <c:lblOffset val="100"/>
        <c:baseTimeUnit val="years"/>
      </c:dateAx>
      <c:valAx>
        <c:axId val="365032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02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5.49</c:v>
                </c:pt>
                <c:pt idx="3">
                  <c:v>5.17</c:v>
                </c:pt>
                <c:pt idx="4">
                  <c:v>8.26</c:v>
                </c:pt>
              </c:numCache>
            </c:numRef>
          </c:val>
          <c:extLst xmlns:c16r2="http://schemas.microsoft.com/office/drawing/2015/06/chart">
            <c:ext xmlns:c16="http://schemas.microsoft.com/office/drawing/2014/chart" uri="{C3380CC4-5D6E-409C-BE32-E72D297353CC}">
              <c16:uniqueId val="{00000000-7E42-45EF-9D7C-C08DDF01C6C6}"/>
            </c:ext>
          </c:extLst>
        </c:ser>
        <c:dLbls>
          <c:showLegendKey val="0"/>
          <c:showVal val="0"/>
          <c:showCatName val="0"/>
          <c:showSerName val="0"/>
          <c:showPercent val="0"/>
          <c:showBubbleSize val="0"/>
        </c:dLbls>
        <c:gapWidth val="150"/>
        <c:axId val="365025392"/>
        <c:axId val="365027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3.4</c:v>
                </c:pt>
                <c:pt idx="3">
                  <c:v>3.84</c:v>
                </c:pt>
                <c:pt idx="4">
                  <c:v>4.3099999999999996</c:v>
                </c:pt>
              </c:numCache>
            </c:numRef>
          </c:val>
          <c:smooth val="0"/>
          <c:extLst xmlns:c16r2="http://schemas.microsoft.com/office/drawing/2015/06/chart">
            <c:ext xmlns:c16="http://schemas.microsoft.com/office/drawing/2014/chart" uri="{C3380CC4-5D6E-409C-BE32-E72D297353CC}">
              <c16:uniqueId val="{00000001-7E42-45EF-9D7C-C08DDF01C6C6}"/>
            </c:ext>
          </c:extLst>
        </c:ser>
        <c:dLbls>
          <c:showLegendKey val="0"/>
          <c:showVal val="0"/>
          <c:showCatName val="0"/>
          <c:showSerName val="0"/>
          <c:showPercent val="0"/>
          <c:showBubbleSize val="0"/>
        </c:dLbls>
        <c:marker val="1"/>
        <c:smooth val="0"/>
        <c:axId val="365025392"/>
        <c:axId val="365027352"/>
      </c:lineChart>
      <c:dateAx>
        <c:axId val="365025392"/>
        <c:scaling>
          <c:orientation val="minMax"/>
        </c:scaling>
        <c:delete val="1"/>
        <c:axPos val="b"/>
        <c:numFmt formatCode="ge" sourceLinked="1"/>
        <c:majorTickMark val="none"/>
        <c:minorTickMark val="none"/>
        <c:tickLblPos val="none"/>
        <c:crossAx val="365027352"/>
        <c:crosses val="autoZero"/>
        <c:auto val="1"/>
        <c:lblOffset val="100"/>
        <c:baseTimeUnit val="years"/>
      </c:dateAx>
      <c:valAx>
        <c:axId val="365027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02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74.650000000000006</c:v>
                </c:pt>
                <c:pt idx="3">
                  <c:v>14.38</c:v>
                </c:pt>
                <c:pt idx="4" formatCode="#,##0.00;&quot;△&quot;#,##0.00">
                  <c:v>0</c:v>
                </c:pt>
              </c:numCache>
            </c:numRef>
          </c:val>
          <c:extLst xmlns:c16r2="http://schemas.microsoft.com/office/drawing/2015/06/chart">
            <c:ext xmlns:c16="http://schemas.microsoft.com/office/drawing/2014/chart" uri="{C3380CC4-5D6E-409C-BE32-E72D297353CC}">
              <c16:uniqueId val="{00000000-21BA-4FE0-A80B-3F772D980F69}"/>
            </c:ext>
          </c:extLst>
        </c:ser>
        <c:dLbls>
          <c:showLegendKey val="0"/>
          <c:showVal val="0"/>
          <c:showCatName val="0"/>
          <c:showSerName val="0"/>
          <c:showPercent val="0"/>
          <c:showBubbleSize val="0"/>
        </c:dLbls>
        <c:gapWidth val="150"/>
        <c:axId val="365026568"/>
        <c:axId val="365027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4.87</c:v>
                </c:pt>
                <c:pt idx="3">
                  <c:v>3.8</c:v>
                </c:pt>
                <c:pt idx="4">
                  <c:v>3.21</c:v>
                </c:pt>
              </c:numCache>
            </c:numRef>
          </c:val>
          <c:smooth val="0"/>
          <c:extLst xmlns:c16r2="http://schemas.microsoft.com/office/drawing/2015/06/chart">
            <c:ext xmlns:c16="http://schemas.microsoft.com/office/drawing/2014/chart" uri="{C3380CC4-5D6E-409C-BE32-E72D297353CC}">
              <c16:uniqueId val="{00000001-21BA-4FE0-A80B-3F772D980F69}"/>
            </c:ext>
          </c:extLst>
        </c:ser>
        <c:dLbls>
          <c:showLegendKey val="0"/>
          <c:showVal val="0"/>
          <c:showCatName val="0"/>
          <c:showSerName val="0"/>
          <c:showPercent val="0"/>
          <c:showBubbleSize val="0"/>
        </c:dLbls>
        <c:marker val="1"/>
        <c:smooth val="0"/>
        <c:axId val="365026568"/>
        <c:axId val="365027744"/>
      </c:lineChart>
      <c:dateAx>
        <c:axId val="365026568"/>
        <c:scaling>
          <c:orientation val="minMax"/>
        </c:scaling>
        <c:delete val="1"/>
        <c:axPos val="b"/>
        <c:numFmt formatCode="ge" sourceLinked="1"/>
        <c:majorTickMark val="none"/>
        <c:minorTickMark val="none"/>
        <c:tickLblPos val="none"/>
        <c:crossAx val="365027744"/>
        <c:crosses val="autoZero"/>
        <c:auto val="1"/>
        <c:lblOffset val="100"/>
        <c:baseTimeUnit val="years"/>
      </c:dateAx>
      <c:valAx>
        <c:axId val="36502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02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13.75</c:v>
                </c:pt>
                <c:pt idx="3">
                  <c:v>23.07</c:v>
                </c:pt>
                <c:pt idx="4">
                  <c:v>29.74</c:v>
                </c:pt>
              </c:numCache>
            </c:numRef>
          </c:val>
          <c:extLst xmlns:c16r2="http://schemas.microsoft.com/office/drawing/2015/06/chart">
            <c:ext xmlns:c16="http://schemas.microsoft.com/office/drawing/2014/chart" uri="{C3380CC4-5D6E-409C-BE32-E72D297353CC}">
              <c16:uniqueId val="{00000000-C003-499C-8DA8-09C9C29A3F6F}"/>
            </c:ext>
          </c:extLst>
        </c:ser>
        <c:dLbls>
          <c:showLegendKey val="0"/>
          <c:showVal val="0"/>
          <c:showCatName val="0"/>
          <c:showSerName val="0"/>
          <c:showPercent val="0"/>
          <c:showBubbleSize val="0"/>
        </c:dLbls>
        <c:gapWidth val="150"/>
        <c:axId val="365030880"/>
        <c:axId val="36530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47.32</c:v>
                </c:pt>
                <c:pt idx="3">
                  <c:v>49.96</c:v>
                </c:pt>
                <c:pt idx="4">
                  <c:v>58.04</c:v>
                </c:pt>
              </c:numCache>
            </c:numRef>
          </c:val>
          <c:smooth val="0"/>
          <c:extLst xmlns:c16r2="http://schemas.microsoft.com/office/drawing/2015/06/chart">
            <c:ext xmlns:c16="http://schemas.microsoft.com/office/drawing/2014/chart" uri="{C3380CC4-5D6E-409C-BE32-E72D297353CC}">
              <c16:uniqueId val="{00000001-C003-499C-8DA8-09C9C29A3F6F}"/>
            </c:ext>
          </c:extLst>
        </c:ser>
        <c:dLbls>
          <c:showLegendKey val="0"/>
          <c:showVal val="0"/>
          <c:showCatName val="0"/>
          <c:showSerName val="0"/>
          <c:showPercent val="0"/>
          <c:showBubbleSize val="0"/>
        </c:dLbls>
        <c:marker val="1"/>
        <c:smooth val="0"/>
        <c:axId val="365030880"/>
        <c:axId val="365307232"/>
      </c:lineChart>
      <c:dateAx>
        <c:axId val="365030880"/>
        <c:scaling>
          <c:orientation val="minMax"/>
        </c:scaling>
        <c:delete val="1"/>
        <c:axPos val="b"/>
        <c:numFmt formatCode="ge" sourceLinked="1"/>
        <c:majorTickMark val="none"/>
        <c:minorTickMark val="none"/>
        <c:tickLblPos val="none"/>
        <c:crossAx val="365307232"/>
        <c:crosses val="autoZero"/>
        <c:auto val="1"/>
        <c:lblOffset val="100"/>
        <c:baseTimeUnit val="years"/>
      </c:dateAx>
      <c:valAx>
        <c:axId val="36530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03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4881.5</c:v>
                </c:pt>
                <c:pt idx="3">
                  <c:v>4331</c:v>
                </c:pt>
                <c:pt idx="4">
                  <c:v>2897.35</c:v>
                </c:pt>
              </c:numCache>
            </c:numRef>
          </c:val>
          <c:extLst xmlns:c16r2="http://schemas.microsoft.com/office/drawing/2015/06/chart">
            <c:ext xmlns:c16="http://schemas.microsoft.com/office/drawing/2014/chart" uri="{C3380CC4-5D6E-409C-BE32-E72D297353CC}">
              <c16:uniqueId val="{00000000-9784-47A1-A8C0-DD2DCA2C44F1}"/>
            </c:ext>
          </c:extLst>
        </c:ser>
        <c:dLbls>
          <c:showLegendKey val="0"/>
          <c:showVal val="0"/>
          <c:showCatName val="0"/>
          <c:showSerName val="0"/>
          <c:showPercent val="0"/>
          <c:showBubbleSize val="0"/>
        </c:dLbls>
        <c:gapWidth val="150"/>
        <c:axId val="365304880"/>
        <c:axId val="365306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1017.47</c:v>
                </c:pt>
                <c:pt idx="3">
                  <c:v>970.35</c:v>
                </c:pt>
                <c:pt idx="4">
                  <c:v>917.29</c:v>
                </c:pt>
              </c:numCache>
            </c:numRef>
          </c:val>
          <c:smooth val="0"/>
          <c:extLst xmlns:c16r2="http://schemas.microsoft.com/office/drawing/2015/06/chart">
            <c:ext xmlns:c16="http://schemas.microsoft.com/office/drawing/2014/chart" uri="{C3380CC4-5D6E-409C-BE32-E72D297353CC}">
              <c16:uniqueId val="{00000001-9784-47A1-A8C0-DD2DCA2C44F1}"/>
            </c:ext>
          </c:extLst>
        </c:ser>
        <c:dLbls>
          <c:showLegendKey val="0"/>
          <c:showVal val="0"/>
          <c:showCatName val="0"/>
          <c:showSerName val="0"/>
          <c:showPercent val="0"/>
          <c:showBubbleSize val="0"/>
        </c:dLbls>
        <c:marker val="1"/>
        <c:smooth val="0"/>
        <c:axId val="365304880"/>
        <c:axId val="365306448"/>
      </c:lineChart>
      <c:dateAx>
        <c:axId val="365304880"/>
        <c:scaling>
          <c:orientation val="minMax"/>
        </c:scaling>
        <c:delete val="1"/>
        <c:axPos val="b"/>
        <c:numFmt formatCode="ge" sourceLinked="1"/>
        <c:majorTickMark val="none"/>
        <c:minorTickMark val="none"/>
        <c:tickLblPos val="none"/>
        <c:crossAx val="365306448"/>
        <c:crosses val="autoZero"/>
        <c:auto val="1"/>
        <c:lblOffset val="100"/>
        <c:baseTimeUnit val="years"/>
      </c:dateAx>
      <c:valAx>
        <c:axId val="36530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30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61.99</c:v>
                </c:pt>
                <c:pt idx="3">
                  <c:v>68.650000000000006</c:v>
                </c:pt>
                <c:pt idx="4">
                  <c:v>69.349999999999994</c:v>
                </c:pt>
              </c:numCache>
            </c:numRef>
          </c:val>
          <c:extLst xmlns:c16r2="http://schemas.microsoft.com/office/drawing/2015/06/chart">
            <c:ext xmlns:c16="http://schemas.microsoft.com/office/drawing/2014/chart" uri="{C3380CC4-5D6E-409C-BE32-E72D297353CC}">
              <c16:uniqueId val="{00000000-E8C0-4381-87FE-25864D718096}"/>
            </c:ext>
          </c:extLst>
        </c:ser>
        <c:dLbls>
          <c:showLegendKey val="0"/>
          <c:showVal val="0"/>
          <c:showCatName val="0"/>
          <c:showSerName val="0"/>
          <c:showPercent val="0"/>
          <c:showBubbleSize val="0"/>
        </c:dLbls>
        <c:gapWidth val="150"/>
        <c:axId val="365303704"/>
        <c:axId val="365309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96.37</c:v>
                </c:pt>
                <c:pt idx="3">
                  <c:v>99.26</c:v>
                </c:pt>
                <c:pt idx="4">
                  <c:v>99.67</c:v>
                </c:pt>
              </c:numCache>
            </c:numRef>
          </c:val>
          <c:smooth val="0"/>
          <c:extLst xmlns:c16r2="http://schemas.microsoft.com/office/drawing/2015/06/chart">
            <c:ext xmlns:c16="http://schemas.microsoft.com/office/drawing/2014/chart" uri="{C3380CC4-5D6E-409C-BE32-E72D297353CC}">
              <c16:uniqueId val="{00000001-E8C0-4381-87FE-25864D718096}"/>
            </c:ext>
          </c:extLst>
        </c:ser>
        <c:dLbls>
          <c:showLegendKey val="0"/>
          <c:showVal val="0"/>
          <c:showCatName val="0"/>
          <c:showSerName val="0"/>
          <c:showPercent val="0"/>
          <c:showBubbleSize val="0"/>
        </c:dLbls>
        <c:marker val="1"/>
        <c:smooth val="0"/>
        <c:axId val="365303704"/>
        <c:axId val="365309976"/>
      </c:lineChart>
      <c:dateAx>
        <c:axId val="365303704"/>
        <c:scaling>
          <c:orientation val="minMax"/>
        </c:scaling>
        <c:delete val="1"/>
        <c:axPos val="b"/>
        <c:numFmt formatCode="ge" sourceLinked="1"/>
        <c:majorTickMark val="none"/>
        <c:minorTickMark val="none"/>
        <c:tickLblPos val="none"/>
        <c:crossAx val="365309976"/>
        <c:crosses val="autoZero"/>
        <c:auto val="1"/>
        <c:lblOffset val="100"/>
        <c:baseTimeUnit val="years"/>
      </c:dateAx>
      <c:valAx>
        <c:axId val="365309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303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178.55</c:v>
                </c:pt>
                <c:pt idx="3">
                  <c:v>176.79</c:v>
                </c:pt>
                <c:pt idx="4">
                  <c:v>170.17</c:v>
                </c:pt>
              </c:numCache>
            </c:numRef>
          </c:val>
          <c:extLst xmlns:c16r2="http://schemas.microsoft.com/office/drawing/2015/06/chart">
            <c:ext xmlns:c16="http://schemas.microsoft.com/office/drawing/2014/chart" uri="{C3380CC4-5D6E-409C-BE32-E72D297353CC}">
              <c16:uniqueId val="{00000000-5C2D-41B8-8551-03EABC9AB551}"/>
            </c:ext>
          </c:extLst>
        </c:ser>
        <c:dLbls>
          <c:showLegendKey val="0"/>
          <c:showVal val="0"/>
          <c:showCatName val="0"/>
          <c:showSerName val="0"/>
          <c:showPercent val="0"/>
          <c:showBubbleSize val="0"/>
        </c:dLbls>
        <c:gapWidth val="150"/>
        <c:axId val="365302920"/>
        <c:axId val="365307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162.65</c:v>
                </c:pt>
                <c:pt idx="3">
                  <c:v>159.53</c:v>
                </c:pt>
                <c:pt idx="4">
                  <c:v>159.6</c:v>
                </c:pt>
              </c:numCache>
            </c:numRef>
          </c:val>
          <c:smooth val="0"/>
          <c:extLst xmlns:c16r2="http://schemas.microsoft.com/office/drawing/2015/06/chart">
            <c:ext xmlns:c16="http://schemas.microsoft.com/office/drawing/2014/chart" uri="{C3380CC4-5D6E-409C-BE32-E72D297353CC}">
              <c16:uniqueId val="{00000001-5C2D-41B8-8551-03EABC9AB551}"/>
            </c:ext>
          </c:extLst>
        </c:ser>
        <c:dLbls>
          <c:showLegendKey val="0"/>
          <c:showVal val="0"/>
          <c:showCatName val="0"/>
          <c:showSerName val="0"/>
          <c:showPercent val="0"/>
          <c:showBubbleSize val="0"/>
        </c:dLbls>
        <c:marker val="1"/>
        <c:smooth val="0"/>
        <c:axId val="365302920"/>
        <c:axId val="365307624"/>
      </c:lineChart>
      <c:dateAx>
        <c:axId val="365302920"/>
        <c:scaling>
          <c:orientation val="minMax"/>
        </c:scaling>
        <c:delete val="1"/>
        <c:axPos val="b"/>
        <c:numFmt formatCode="ge" sourceLinked="1"/>
        <c:majorTickMark val="none"/>
        <c:minorTickMark val="none"/>
        <c:tickLblPos val="none"/>
        <c:crossAx val="365307624"/>
        <c:crosses val="autoZero"/>
        <c:auto val="1"/>
        <c:lblOffset val="100"/>
        <c:baseTimeUnit val="years"/>
      </c:dateAx>
      <c:valAx>
        <c:axId val="365307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302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55"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津市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Ad</v>
      </c>
      <c r="X8" s="48"/>
      <c r="Y8" s="48"/>
      <c r="Z8" s="48"/>
      <c r="AA8" s="48"/>
      <c r="AB8" s="48"/>
      <c r="AC8" s="48"/>
      <c r="AD8" s="49" t="str">
        <f>データ!$M$6</f>
        <v>自治体職員</v>
      </c>
      <c r="AE8" s="49"/>
      <c r="AF8" s="49"/>
      <c r="AG8" s="49"/>
      <c r="AH8" s="49"/>
      <c r="AI8" s="49"/>
      <c r="AJ8" s="49"/>
      <c r="AK8" s="3"/>
      <c r="AL8" s="50">
        <f>データ!S6</f>
        <v>281127</v>
      </c>
      <c r="AM8" s="50"/>
      <c r="AN8" s="50"/>
      <c r="AO8" s="50"/>
      <c r="AP8" s="50"/>
      <c r="AQ8" s="50"/>
      <c r="AR8" s="50"/>
      <c r="AS8" s="50"/>
      <c r="AT8" s="45">
        <f>データ!T6</f>
        <v>711.19</v>
      </c>
      <c r="AU8" s="45"/>
      <c r="AV8" s="45"/>
      <c r="AW8" s="45"/>
      <c r="AX8" s="45"/>
      <c r="AY8" s="45"/>
      <c r="AZ8" s="45"/>
      <c r="BA8" s="45"/>
      <c r="BB8" s="45">
        <f>データ!U6</f>
        <v>395.29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59.7</v>
      </c>
      <c r="J10" s="45"/>
      <c r="K10" s="45"/>
      <c r="L10" s="45"/>
      <c r="M10" s="45"/>
      <c r="N10" s="45"/>
      <c r="O10" s="45"/>
      <c r="P10" s="45">
        <f>データ!P6</f>
        <v>40.01</v>
      </c>
      <c r="Q10" s="45"/>
      <c r="R10" s="45"/>
      <c r="S10" s="45"/>
      <c r="T10" s="45"/>
      <c r="U10" s="45"/>
      <c r="V10" s="45"/>
      <c r="W10" s="45">
        <f>データ!Q6</f>
        <v>77.87</v>
      </c>
      <c r="X10" s="45"/>
      <c r="Y10" s="45"/>
      <c r="Z10" s="45"/>
      <c r="AA10" s="45"/>
      <c r="AB10" s="45"/>
      <c r="AC10" s="45"/>
      <c r="AD10" s="50">
        <f>データ!R6</f>
        <v>1944</v>
      </c>
      <c r="AE10" s="50"/>
      <c r="AF10" s="50"/>
      <c r="AG10" s="50"/>
      <c r="AH10" s="50"/>
      <c r="AI10" s="50"/>
      <c r="AJ10" s="50"/>
      <c r="AK10" s="2"/>
      <c r="AL10" s="50">
        <f>データ!V6</f>
        <v>111967</v>
      </c>
      <c r="AM10" s="50"/>
      <c r="AN10" s="50"/>
      <c r="AO10" s="50"/>
      <c r="AP10" s="50"/>
      <c r="AQ10" s="50"/>
      <c r="AR10" s="50"/>
      <c r="AS10" s="50"/>
      <c r="AT10" s="45">
        <f>データ!W6</f>
        <v>24.92</v>
      </c>
      <c r="AU10" s="45"/>
      <c r="AV10" s="45"/>
      <c r="AW10" s="45"/>
      <c r="AX10" s="45"/>
      <c r="AY10" s="45"/>
      <c r="AZ10" s="45"/>
      <c r="BA10" s="45"/>
      <c r="BB10" s="45">
        <f>データ!X6</f>
        <v>4493.0600000000004</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119</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WUxJYxzep1wRR4f8w6d4KV/kCGc2E+nIH/Gx6M9h3WiIwIx3braQjfdOuxmbprB9j869aIa276cZrCQF1qLpNA==" saltValue="3UrUAuJJCJn3LWka8KTzb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66</v>
      </c>
      <c r="B4" s="30"/>
      <c r="C4" s="30"/>
      <c r="D4" s="30"/>
      <c r="E4" s="30"/>
      <c r="F4" s="30"/>
      <c r="G4" s="30"/>
      <c r="H4" s="80"/>
      <c r="I4" s="81"/>
      <c r="J4" s="81"/>
      <c r="K4" s="81"/>
      <c r="L4" s="81"/>
      <c r="M4" s="81"/>
      <c r="N4" s="81"/>
      <c r="O4" s="81"/>
      <c r="P4" s="81"/>
      <c r="Q4" s="81"/>
      <c r="R4" s="81"/>
      <c r="S4" s="81"/>
      <c r="T4" s="81"/>
      <c r="U4" s="81"/>
      <c r="V4" s="81"/>
      <c r="W4" s="81"/>
      <c r="X4" s="82"/>
      <c r="Y4" s="76" t="s">
        <v>67</v>
      </c>
      <c r="Z4" s="76"/>
      <c r="AA4" s="76"/>
      <c r="AB4" s="76"/>
      <c r="AC4" s="76"/>
      <c r="AD4" s="76"/>
      <c r="AE4" s="76"/>
      <c r="AF4" s="76"/>
      <c r="AG4" s="76"/>
      <c r="AH4" s="76"/>
      <c r="AI4" s="76"/>
      <c r="AJ4" s="76" t="s">
        <v>68</v>
      </c>
      <c r="AK4" s="76"/>
      <c r="AL4" s="76"/>
      <c r="AM4" s="76"/>
      <c r="AN4" s="76"/>
      <c r="AO4" s="76"/>
      <c r="AP4" s="76"/>
      <c r="AQ4" s="76"/>
      <c r="AR4" s="76"/>
      <c r="AS4" s="76"/>
      <c r="AT4" s="76"/>
      <c r="AU4" s="76" t="s">
        <v>69</v>
      </c>
      <c r="AV4" s="76"/>
      <c r="AW4" s="76"/>
      <c r="AX4" s="76"/>
      <c r="AY4" s="76"/>
      <c r="AZ4" s="76"/>
      <c r="BA4" s="76"/>
      <c r="BB4" s="76"/>
      <c r="BC4" s="76"/>
      <c r="BD4" s="76"/>
      <c r="BE4" s="76"/>
      <c r="BF4" s="76" t="s">
        <v>70</v>
      </c>
      <c r="BG4" s="76"/>
      <c r="BH4" s="76"/>
      <c r="BI4" s="76"/>
      <c r="BJ4" s="76"/>
      <c r="BK4" s="76"/>
      <c r="BL4" s="76"/>
      <c r="BM4" s="76"/>
      <c r="BN4" s="76"/>
      <c r="BO4" s="76"/>
      <c r="BP4" s="76"/>
      <c r="BQ4" s="76" t="s">
        <v>71</v>
      </c>
      <c r="BR4" s="76"/>
      <c r="BS4" s="76"/>
      <c r="BT4" s="76"/>
      <c r="BU4" s="76"/>
      <c r="BV4" s="76"/>
      <c r="BW4" s="76"/>
      <c r="BX4" s="76"/>
      <c r="BY4" s="76"/>
      <c r="BZ4" s="76"/>
      <c r="CA4" s="76"/>
      <c r="CB4" s="76" t="s">
        <v>72</v>
      </c>
      <c r="CC4" s="76"/>
      <c r="CD4" s="76"/>
      <c r="CE4" s="76"/>
      <c r="CF4" s="76"/>
      <c r="CG4" s="76"/>
      <c r="CH4" s="76"/>
      <c r="CI4" s="76"/>
      <c r="CJ4" s="76"/>
      <c r="CK4" s="76"/>
      <c r="CL4" s="76"/>
      <c r="CM4" s="76" t="s">
        <v>73</v>
      </c>
      <c r="CN4" s="76"/>
      <c r="CO4" s="76"/>
      <c r="CP4" s="76"/>
      <c r="CQ4" s="76"/>
      <c r="CR4" s="76"/>
      <c r="CS4" s="76"/>
      <c r="CT4" s="76"/>
      <c r="CU4" s="76"/>
      <c r="CV4" s="76"/>
      <c r="CW4" s="76"/>
      <c r="CX4" s="76" t="s">
        <v>74</v>
      </c>
      <c r="CY4" s="76"/>
      <c r="CZ4" s="76"/>
      <c r="DA4" s="76"/>
      <c r="DB4" s="76"/>
      <c r="DC4" s="76"/>
      <c r="DD4" s="76"/>
      <c r="DE4" s="76"/>
      <c r="DF4" s="76"/>
      <c r="DG4" s="76"/>
      <c r="DH4" s="76"/>
      <c r="DI4" s="76" t="s">
        <v>75</v>
      </c>
      <c r="DJ4" s="76"/>
      <c r="DK4" s="76"/>
      <c r="DL4" s="76"/>
      <c r="DM4" s="76"/>
      <c r="DN4" s="76"/>
      <c r="DO4" s="76"/>
      <c r="DP4" s="76"/>
      <c r="DQ4" s="76"/>
      <c r="DR4" s="76"/>
      <c r="DS4" s="76"/>
      <c r="DT4" s="76" t="s">
        <v>76</v>
      </c>
      <c r="DU4" s="76"/>
      <c r="DV4" s="76"/>
      <c r="DW4" s="76"/>
      <c r="DX4" s="76"/>
      <c r="DY4" s="76"/>
      <c r="DZ4" s="76"/>
      <c r="EA4" s="76"/>
      <c r="EB4" s="76"/>
      <c r="EC4" s="76"/>
      <c r="ED4" s="76"/>
      <c r="EE4" s="76" t="s">
        <v>77</v>
      </c>
      <c r="EF4" s="76"/>
      <c r="EG4" s="76"/>
      <c r="EH4" s="76"/>
      <c r="EI4" s="76"/>
      <c r="EJ4" s="76"/>
      <c r="EK4" s="76"/>
      <c r="EL4" s="76"/>
      <c r="EM4" s="76"/>
      <c r="EN4" s="76"/>
      <c r="EO4" s="76"/>
    </row>
    <row r="5" spans="1:148" x14ac:dyDescent="0.15">
      <c r="A5" s="28" t="s">
        <v>78</v>
      </c>
      <c r="B5" s="31"/>
      <c r="C5" s="31"/>
      <c r="D5" s="31"/>
      <c r="E5" s="31"/>
      <c r="F5" s="31"/>
      <c r="G5" s="31"/>
      <c r="H5" s="32" t="s">
        <v>79</v>
      </c>
      <c r="I5" s="32" t="s">
        <v>80</v>
      </c>
      <c r="J5" s="32" t="s">
        <v>81</v>
      </c>
      <c r="K5" s="32" t="s">
        <v>82</v>
      </c>
      <c r="L5" s="32" t="s">
        <v>83</v>
      </c>
      <c r="M5" s="32" t="s">
        <v>5</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104</v>
      </c>
      <c r="AI5" s="32" t="s">
        <v>43</v>
      </c>
      <c r="AJ5" s="32" t="s">
        <v>95</v>
      </c>
      <c r="AK5" s="32" t="s">
        <v>96</v>
      </c>
      <c r="AL5" s="32" t="s">
        <v>97</v>
      </c>
      <c r="AM5" s="32" t="s">
        <v>98</v>
      </c>
      <c r="AN5" s="32" t="s">
        <v>99</v>
      </c>
      <c r="AO5" s="32" t="s">
        <v>100</v>
      </c>
      <c r="AP5" s="32" t="s">
        <v>101</v>
      </c>
      <c r="AQ5" s="32" t="s">
        <v>102</v>
      </c>
      <c r="AR5" s="32" t="s">
        <v>103</v>
      </c>
      <c r="AS5" s="32" t="s">
        <v>104</v>
      </c>
      <c r="AT5" s="32" t="s">
        <v>105</v>
      </c>
      <c r="AU5" s="32" t="s">
        <v>95</v>
      </c>
      <c r="AV5" s="32" t="s">
        <v>96</v>
      </c>
      <c r="AW5" s="32" t="s">
        <v>97</v>
      </c>
      <c r="AX5" s="32" t="s">
        <v>98</v>
      </c>
      <c r="AY5" s="32" t="s">
        <v>99</v>
      </c>
      <c r="AZ5" s="32" t="s">
        <v>100</v>
      </c>
      <c r="BA5" s="32" t="s">
        <v>101</v>
      </c>
      <c r="BB5" s="32" t="s">
        <v>102</v>
      </c>
      <c r="BC5" s="32" t="s">
        <v>103</v>
      </c>
      <c r="BD5" s="32" t="s">
        <v>104</v>
      </c>
      <c r="BE5" s="32" t="s">
        <v>105</v>
      </c>
      <c r="BF5" s="32" t="s">
        <v>95</v>
      </c>
      <c r="BG5" s="32" t="s">
        <v>96</v>
      </c>
      <c r="BH5" s="32" t="s">
        <v>97</v>
      </c>
      <c r="BI5" s="32" t="s">
        <v>98</v>
      </c>
      <c r="BJ5" s="32" t="s">
        <v>99</v>
      </c>
      <c r="BK5" s="32" t="s">
        <v>100</v>
      </c>
      <c r="BL5" s="32" t="s">
        <v>101</v>
      </c>
      <c r="BM5" s="32" t="s">
        <v>102</v>
      </c>
      <c r="BN5" s="32" t="s">
        <v>103</v>
      </c>
      <c r="BO5" s="32" t="s">
        <v>104</v>
      </c>
      <c r="BP5" s="32" t="s">
        <v>105</v>
      </c>
      <c r="BQ5" s="32" t="s">
        <v>95</v>
      </c>
      <c r="BR5" s="32" t="s">
        <v>96</v>
      </c>
      <c r="BS5" s="32" t="s">
        <v>97</v>
      </c>
      <c r="BT5" s="32" t="s">
        <v>98</v>
      </c>
      <c r="BU5" s="32" t="s">
        <v>99</v>
      </c>
      <c r="BV5" s="32" t="s">
        <v>100</v>
      </c>
      <c r="BW5" s="32" t="s">
        <v>101</v>
      </c>
      <c r="BX5" s="32" t="s">
        <v>102</v>
      </c>
      <c r="BY5" s="32" t="s">
        <v>103</v>
      </c>
      <c r="BZ5" s="32" t="s">
        <v>104</v>
      </c>
      <c r="CA5" s="32" t="s">
        <v>105</v>
      </c>
      <c r="CB5" s="32" t="s">
        <v>95</v>
      </c>
      <c r="CC5" s="32" t="s">
        <v>96</v>
      </c>
      <c r="CD5" s="32" t="s">
        <v>97</v>
      </c>
      <c r="CE5" s="32" t="s">
        <v>98</v>
      </c>
      <c r="CF5" s="32" t="s">
        <v>99</v>
      </c>
      <c r="CG5" s="32" t="s">
        <v>100</v>
      </c>
      <c r="CH5" s="32" t="s">
        <v>101</v>
      </c>
      <c r="CI5" s="32" t="s">
        <v>102</v>
      </c>
      <c r="CJ5" s="32" t="s">
        <v>103</v>
      </c>
      <c r="CK5" s="32" t="s">
        <v>104</v>
      </c>
      <c r="CL5" s="32" t="s">
        <v>105</v>
      </c>
      <c r="CM5" s="32" t="s">
        <v>95</v>
      </c>
      <c r="CN5" s="32" t="s">
        <v>96</v>
      </c>
      <c r="CO5" s="32" t="s">
        <v>97</v>
      </c>
      <c r="CP5" s="32" t="s">
        <v>98</v>
      </c>
      <c r="CQ5" s="32" t="s">
        <v>99</v>
      </c>
      <c r="CR5" s="32" t="s">
        <v>100</v>
      </c>
      <c r="CS5" s="32" t="s">
        <v>101</v>
      </c>
      <c r="CT5" s="32" t="s">
        <v>102</v>
      </c>
      <c r="CU5" s="32" t="s">
        <v>103</v>
      </c>
      <c r="CV5" s="32" t="s">
        <v>104</v>
      </c>
      <c r="CW5" s="32" t="s">
        <v>105</v>
      </c>
      <c r="CX5" s="32" t="s">
        <v>95</v>
      </c>
      <c r="CY5" s="32" t="s">
        <v>96</v>
      </c>
      <c r="CZ5" s="32" t="s">
        <v>97</v>
      </c>
      <c r="DA5" s="32" t="s">
        <v>98</v>
      </c>
      <c r="DB5" s="32" t="s">
        <v>99</v>
      </c>
      <c r="DC5" s="32" t="s">
        <v>100</v>
      </c>
      <c r="DD5" s="32" t="s">
        <v>101</v>
      </c>
      <c r="DE5" s="32" t="s">
        <v>102</v>
      </c>
      <c r="DF5" s="32" t="s">
        <v>103</v>
      </c>
      <c r="DG5" s="32" t="s">
        <v>104</v>
      </c>
      <c r="DH5" s="32" t="s">
        <v>105</v>
      </c>
      <c r="DI5" s="32" t="s">
        <v>95</v>
      </c>
      <c r="DJ5" s="32" t="s">
        <v>96</v>
      </c>
      <c r="DK5" s="32" t="s">
        <v>97</v>
      </c>
      <c r="DL5" s="32" t="s">
        <v>98</v>
      </c>
      <c r="DM5" s="32" t="s">
        <v>99</v>
      </c>
      <c r="DN5" s="32" t="s">
        <v>100</v>
      </c>
      <c r="DO5" s="32" t="s">
        <v>101</v>
      </c>
      <c r="DP5" s="32" t="s">
        <v>102</v>
      </c>
      <c r="DQ5" s="32" t="s">
        <v>103</v>
      </c>
      <c r="DR5" s="32" t="s">
        <v>104</v>
      </c>
      <c r="DS5" s="32" t="s">
        <v>105</v>
      </c>
      <c r="DT5" s="32" t="s">
        <v>95</v>
      </c>
      <c r="DU5" s="32" t="s">
        <v>96</v>
      </c>
      <c r="DV5" s="32" t="s">
        <v>97</v>
      </c>
      <c r="DW5" s="32" t="s">
        <v>98</v>
      </c>
      <c r="DX5" s="32" t="s">
        <v>99</v>
      </c>
      <c r="DY5" s="32" t="s">
        <v>100</v>
      </c>
      <c r="DZ5" s="32" t="s">
        <v>101</v>
      </c>
      <c r="EA5" s="32" t="s">
        <v>102</v>
      </c>
      <c r="EB5" s="32" t="s">
        <v>103</v>
      </c>
      <c r="EC5" s="32" t="s">
        <v>104</v>
      </c>
      <c r="ED5" s="32" t="s">
        <v>105</v>
      </c>
      <c r="EE5" s="32" t="s">
        <v>95</v>
      </c>
      <c r="EF5" s="32" t="s">
        <v>96</v>
      </c>
      <c r="EG5" s="32" t="s">
        <v>97</v>
      </c>
      <c r="EH5" s="32" t="s">
        <v>98</v>
      </c>
      <c r="EI5" s="32" t="s">
        <v>99</v>
      </c>
      <c r="EJ5" s="32" t="s">
        <v>100</v>
      </c>
      <c r="EK5" s="32" t="s">
        <v>101</v>
      </c>
      <c r="EL5" s="32" t="s">
        <v>102</v>
      </c>
      <c r="EM5" s="32" t="s">
        <v>103</v>
      </c>
      <c r="EN5" s="32" t="s">
        <v>104</v>
      </c>
      <c r="EO5" s="32" t="s">
        <v>105</v>
      </c>
    </row>
    <row r="6" spans="1:148" s="36" customFormat="1" x14ac:dyDescent="0.15">
      <c r="A6" s="28" t="s">
        <v>106</v>
      </c>
      <c r="B6" s="33">
        <f>B7</f>
        <v>2017</v>
      </c>
      <c r="C6" s="33">
        <f t="shared" ref="C6:X6" si="3">C7</f>
        <v>242012</v>
      </c>
      <c r="D6" s="33">
        <f t="shared" si="3"/>
        <v>46</v>
      </c>
      <c r="E6" s="33">
        <f t="shared" si="3"/>
        <v>17</v>
      </c>
      <c r="F6" s="33">
        <f t="shared" si="3"/>
        <v>1</v>
      </c>
      <c r="G6" s="33">
        <f t="shared" si="3"/>
        <v>0</v>
      </c>
      <c r="H6" s="33" t="str">
        <f t="shared" si="3"/>
        <v>三重県　津市</v>
      </c>
      <c r="I6" s="33" t="str">
        <f t="shared" si="3"/>
        <v>法適用</v>
      </c>
      <c r="J6" s="33" t="str">
        <f t="shared" si="3"/>
        <v>下水道事業</v>
      </c>
      <c r="K6" s="33" t="str">
        <f t="shared" si="3"/>
        <v>公共下水道</v>
      </c>
      <c r="L6" s="33" t="str">
        <f t="shared" si="3"/>
        <v>Ad</v>
      </c>
      <c r="M6" s="33" t="str">
        <f t="shared" si="3"/>
        <v>自治体職員</v>
      </c>
      <c r="N6" s="34" t="str">
        <f t="shared" si="3"/>
        <v>-</v>
      </c>
      <c r="O6" s="34">
        <f t="shared" si="3"/>
        <v>59.7</v>
      </c>
      <c r="P6" s="34">
        <f t="shared" si="3"/>
        <v>40.01</v>
      </c>
      <c r="Q6" s="34">
        <f t="shared" si="3"/>
        <v>77.87</v>
      </c>
      <c r="R6" s="34">
        <f t="shared" si="3"/>
        <v>1944</v>
      </c>
      <c r="S6" s="34">
        <f t="shared" si="3"/>
        <v>281127</v>
      </c>
      <c r="T6" s="34">
        <f t="shared" si="3"/>
        <v>711.19</v>
      </c>
      <c r="U6" s="34">
        <f t="shared" si="3"/>
        <v>395.29</v>
      </c>
      <c r="V6" s="34">
        <f t="shared" si="3"/>
        <v>111967</v>
      </c>
      <c r="W6" s="34">
        <f t="shared" si="3"/>
        <v>24.92</v>
      </c>
      <c r="X6" s="34">
        <f t="shared" si="3"/>
        <v>4493.0600000000004</v>
      </c>
      <c r="Y6" s="35" t="str">
        <f>IF(Y7="",NA(),Y7)</f>
        <v>-</v>
      </c>
      <c r="Z6" s="35" t="str">
        <f t="shared" ref="Z6:AH6" si="4">IF(Z7="",NA(),Z7)</f>
        <v>-</v>
      </c>
      <c r="AA6" s="35">
        <f t="shared" si="4"/>
        <v>90.27</v>
      </c>
      <c r="AB6" s="35">
        <f t="shared" si="4"/>
        <v>96.92</v>
      </c>
      <c r="AC6" s="35">
        <f t="shared" si="4"/>
        <v>110.9</v>
      </c>
      <c r="AD6" s="35" t="str">
        <f t="shared" si="4"/>
        <v>-</v>
      </c>
      <c r="AE6" s="35" t="str">
        <f t="shared" si="4"/>
        <v>-</v>
      </c>
      <c r="AF6" s="35">
        <f t="shared" si="4"/>
        <v>108.52</v>
      </c>
      <c r="AG6" s="35">
        <f t="shared" si="4"/>
        <v>109.12</v>
      </c>
      <c r="AH6" s="35">
        <f t="shared" si="4"/>
        <v>110.22</v>
      </c>
      <c r="AI6" s="34" t="str">
        <f>IF(AI7="","",IF(AI7="-","【-】","【"&amp;SUBSTITUTE(TEXT(AI7,"#,##0.00"),"-","△")&amp;"】"))</f>
        <v>【108.80】</v>
      </c>
      <c r="AJ6" s="35" t="str">
        <f>IF(AJ7="",NA(),AJ7)</f>
        <v>-</v>
      </c>
      <c r="AK6" s="35" t="str">
        <f t="shared" ref="AK6:AS6" si="5">IF(AK7="",NA(),AK7)</f>
        <v>-</v>
      </c>
      <c r="AL6" s="35">
        <f t="shared" si="5"/>
        <v>74.650000000000006</v>
      </c>
      <c r="AM6" s="35">
        <f t="shared" si="5"/>
        <v>14.38</v>
      </c>
      <c r="AN6" s="34">
        <f t="shared" si="5"/>
        <v>0</v>
      </c>
      <c r="AO6" s="35" t="str">
        <f t="shared" si="5"/>
        <v>-</v>
      </c>
      <c r="AP6" s="35" t="str">
        <f t="shared" si="5"/>
        <v>-</v>
      </c>
      <c r="AQ6" s="35">
        <f t="shared" si="5"/>
        <v>4.87</v>
      </c>
      <c r="AR6" s="35">
        <f t="shared" si="5"/>
        <v>3.8</v>
      </c>
      <c r="AS6" s="35">
        <f t="shared" si="5"/>
        <v>3.21</v>
      </c>
      <c r="AT6" s="34" t="str">
        <f>IF(AT7="","",IF(AT7="-","【-】","【"&amp;SUBSTITUTE(TEXT(AT7,"#,##0.00"),"-","△")&amp;"】"))</f>
        <v>【4.27】</v>
      </c>
      <c r="AU6" s="35" t="str">
        <f>IF(AU7="",NA(),AU7)</f>
        <v>-</v>
      </c>
      <c r="AV6" s="35" t="str">
        <f t="shared" ref="AV6:BD6" si="6">IF(AV7="",NA(),AV7)</f>
        <v>-</v>
      </c>
      <c r="AW6" s="35">
        <f t="shared" si="6"/>
        <v>13.75</v>
      </c>
      <c r="AX6" s="35">
        <f t="shared" si="6"/>
        <v>23.07</v>
      </c>
      <c r="AY6" s="35">
        <f t="shared" si="6"/>
        <v>29.74</v>
      </c>
      <c r="AZ6" s="35" t="str">
        <f t="shared" si="6"/>
        <v>-</v>
      </c>
      <c r="BA6" s="35" t="str">
        <f t="shared" si="6"/>
        <v>-</v>
      </c>
      <c r="BB6" s="35">
        <f t="shared" si="6"/>
        <v>47.32</v>
      </c>
      <c r="BC6" s="35">
        <f t="shared" si="6"/>
        <v>49.96</v>
      </c>
      <c r="BD6" s="35">
        <f t="shared" si="6"/>
        <v>58.04</v>
      </c>
      <c r="BE6" s="34" t="str">
        <f>IF(BE7="","",IF(BE7="-","【-】","【"&amp;SUBSTITUTE(TEXT(BE7,"#,##0.00"),"-","△")&amp;"】"))</f>
        <v>【66.41】</v>
      </c>
      <c r="BF6" s="35" t="str">
        <f>IF(BF7="",NA(),BF7)</f>
        <v>-</v>
      </c>
      <c r="BG6" s="35" t="str">
        <f t="shared" ref="BG6:BO6" si="7">IF(BG7="",NA(),BG7)</f>
        <v>-</v>
      </c>
      <c r="BH6" s="35">
        <f t="shared" si="7"/>
        <v>4881.5</v>
      </c>
      <c r="BI6" s="35">
        <f t="shared" si="7"/>
        <v>4331</v>
      </c>
      <c r="BJ6" s="35">
        <f t="shared" si="7"/>
        <v>2897.35</v>
      </c>
      <c r="BK6" s="35" t="str">
        <f t="shared" si="7"/>
        <v>-</v>
      </c>
      <c r="BL6" s="35" t="str">
        <f t="shared" si="7"/>
        <v>-</v>
      </c>
      <c r="BM6" s="35">
        <f t="shared" si="7"/>
        <v>1017.47</v>
      </c>
      <c r="BN6" s="35">
        <f t="shared" si="7"/>
        <v>970.35</v>
      </c>
      <c r="BO6" s="35">
        <f t="shared" si="7"/>
        <v>917.29</v>
      </c>
      <c r="BP6" s="34" t="str">
        <f>IF(BP7="","",IF(BP7="-","【-】","【"&amp;SUBSTITUTE(TEXT(BP7,"#,##0.00"),"-","△")&amp;"】"))</f>
        <v>【707.33】</v>
      </c>
      <c r="BQ6" s="35" t="str">
        <f>IF(BQ7="",NA(),BQ7)</f>
        <v>-</v>
      </c>
      <c r="BR6" s="35" t="str">
        <f t="shared" ref="BR6:BZ6" si="8">IF(BR7="",NA(),BR7)</f>
        <v>-</v>
      </c>
      <c r="BS6" s="35">
        <f t="shared" si="8"/>
        <v>61.99</v>
      </c>
      <c r="BT6" s="35">
        <f t="shared" si="8"/>
        <v>68.650000000000006</v>
      </c>
      <c r="BU6" s="35">
        <f t="shared" si="8"/>
        <v>69.349999999999994</v>
      </c>
      <c r="BV6" s="35" t="str">
        <f t="shared" si="8"/>
        <v>-</v>
      </c>
      <c r="BW6" s="35" t="str">
        <f t="shared" si="8"/>
        <v>-</v>
      </c>
      <c r="BX6" s="35">
        <f t="shared" si="8"/>
        <v>96.37</v>
      </c>
      <c r="BY6" s="35">
        <f t="shared" si="8"/>
        <v>99.26</v>
      </c>
      <c r="BZ6" s="35">
        <f t="shared" si="8"/>
        <v>99.67</v>
      </c>
      <c r="CA6" s="34" t="str">
        <f>IF(CA7="","",IF(CA7="-","【-】","【"&amp;SUBSTITUTE(TEXT(CA7,"#,##0.00"),"-","△")&amp;"】"))</f>
        <v>【101.26】</v>
      </c>
      <c r="CB6" s="35" t="str">
        <f>IF(CB7="",NA(),CB7)</f>
        <v>-</v>
      </c>
      <c r="CC6" s="35" t="str">
        <f t="shared" ref="CC6:CK6" si="9">IF(CC7="",NA(),CC7)</f>
        <v>-</v>
      </c>
      <c r="CD6" s="35">
        <f t="shared" si="9"/>
        <v>178.55</v>
      </c>
      <c r="CE6" s="35">
        <f t="shared" si="9"/>
        <v>176.79</v>
      </c>
      <c r="CF6" s="35">
        <f t="shared" si="9"/>
        <v>170.17</v>
      </c>
      <c r="CG6" s="35" t="str">
        <f t="shared" si="9"/>
        <v>-</v>
      </c>
      <c r="CH6" s="35" t="str">
        <f t="shared" si="9"/>
        <v>-</v>
      </c>
      <c r="CI6" s="35">
        <f t="shared" si="9"/>
        <v>162.65</v>
      </c>
      <c r="CJ6" s="35">
        <f t="shared" si="9"/>
        <v>159.53</v>
      </c>
      <c r="CK6" s="35">
        <f t="shared" si="9"/>
        <v>159.6</v>
      </c>
      <c r="CL6" s="34" t="str">
        <f>IF(CL7="","",IF(CL7="-","【-】","【"&amp;SUBSTITUTE(TEXT(CL7,"#,##0.00"),"-","△")&amp;"】"))</f>
        <v>【136.39】</v>
      </c>
      <c r="CM6" s="35" t="str">
        <f>IF(CM7="",NA(),CM7)</f>
        <v>-</v>
      </c>
      <c r="CN6" s="35" t="str">
        <f t="shared" ref="CN6:CV6" si="10">IF(CN7="",NA(),CN7)</f>
        <v>-</v>
      </c>
      <c r="CO6" s="35">
        <f t="shared" si="10"/>
        <v>36.33</v>
      </c>
      <c r="CP6" s="35">
        <f t="shared" si="10"/>
        <v>36.85</v>
      </c>
      <c r="CQ6" s="35">
        <f t="shared" si="10"/>
        <v>36.17</v>
      </c>
      <c r="CR6" s="35" t="str">
        <f t="shared" si="10"/>
        <v>-</v>
      </c>
      <c r="CS6" s="35" t="str">
        <f t="shared" si="10"/>
        <v>-</v>
      </c>
      <c r="CT6" s="35">
        <f t="shared" si="10"/>
        <v>66.63</v>
      </c>
      <c r="CU6" s="35">
        <f t="shared" si="10"/>
        <v>67.040000000000006</v>
      </c>
      <c r="CV6" s="35">
        <f t="shared" si="10"/>
        <v>66.34</v>
      </c>
      <c r="CW6" s="34" t="str">
        <f>IF(CW7="","",IF(CW7="-","【-】","【"&amp;SUBSTITUTE(TEXT(CW7,"#,##0.00"),"-","△")&amp;"】"))</f>
        <v>【60.13】</v>
      </c>
      <c r="CX6" s="35" t="str">
        <f>IF(CX7="",NA(),CX7)</f>
        <v>-</v>
      </c>
      <c r="CY6" s="35" t="str">
        <f t="shared" ref="CY6:DG6" si="11">IF(CY7="",NA(),CY7)</f>
        <v>-</v>
      </c>
      <c r="CZ6" s="35">
        <f t="shared" si="11"/>
        <v>86.9</v>
      </c>
      <c r="DA6" s="35">
        <f t="shared" si="11"/>
        <v>86.94</v>
      </c>
      <c r="DB6" s="35">
        <f t="shared" si="11"/>
        <v>88.19</v>
      </c>
      <c r="DC6" s="35" t="str">
        <f t="shared" si="11"/>
        <v>-</v>
      </c>
      <c r="DD6" s="35" t="str">
        <f t="shared" si="11"/>
        <v>-</v>
      </c>
      <c r="DE6" s="35">
        <f t="shared" si="11"/>
        <v>93.38</v>
      </c>
      <c r="DF6" s="35">
        <f t="shared" si="11"/>
        <v>93.5</v>
      </c>
      <c r="DG6" s="35">
        <f t="shared" si="11"/>
        <v>93.86</v>
      </c>
      <c r="DH6" s="34" t="str">
        <f>IF(DH7="","",IF(DH7="-","【-】","【"&amp;SUBSTITUTE(TEXT(DH7,"#,##0.00"),"-","△")&amp;"】"))</f>
        <v>【95.06】</v>
      </c>
      <c r="DI6" s="35" t="str">
        <f>IF(DI7="",NA(),DI7)</f>
        <v>-</v>
      </c>
      <c r="DJ6" s="35" t="str">
        <f t="shared" ref="DJ6:DR6" si="12">IF(DJ7="",NA(),DJ7)</f>
        <v>-</v>
      </c>
      <c r="DK6" s="35">
        <f t="shared" si="12"/>
        <v>3.47</v>
      </c>
      <c r="DL6" s="35">
        <f t="shared" si="12"/>
        <v>6.46</v>
      </c>
      <c r="DM6" s="35">
        <f t="shared" si="12"/>
        <v>8.61</v>
      </c>
      <c r="DN6" s="35" t="str">
        <f t="shared" si="12"/>
        <v>-</v>
      </c>
      <c r="DO6" s="35" t="str">
        <f t="shared" si="12"/>
        <v>-</v>
      </c>
      <c r="DP6" s="35">
        <f t="shared" si="12"/>
        <v>27.96</v>
      </c>
      <c r="DQ6" s="35">
        <f t="shared" si="12"/>
        <v>28.81</v>
      </c>
      <c r="DR6" s="35">
        <f t="shared" si="12"/>
        <v>31.19</v>
      </c>
      <c r="DS6" s="34" t="str">
        <f>IF(DS7="","",IF(DS7="-","【-】","【"&amp;SUBSTITUTE(TEXT(DS7,"#,##0.00"),"-","△")&amp;"】"))</f>
        <v>【38.13】</v>
      </c>
      <c r="DT6" s="35" t="str">
        <f>IF(DT7="",NA(),DT7)</f>
        <v>-</v>
      </c>
      <c r="DU6" s="35" t="str">
        <f t="shared" ref="DU6:EC6" si="13">IF(DU7="",NA(),DU7)</f>
        <v>-</v>
      </c>
      <c r="DV6" s="35">
        <f t="shared" si="13"/>
        <v>5.49</v>
      </c>
      <c r="DW6" s="35">
        <f t="shared" si="13"/>
        <v>5.17</v>
      </c>
      <c r="DX6" s="35">
        <f t="shared" si="13"/>
        <v>8.26</v>
      </c>
      <c r="DY6" s="35" t="str">
        <f t="shared" si="13"/>
        <v>-</v>
      </c>
      <c r="DZ6" s="35" t="str">
        <f t="shared" si="13"/>
        <v>-</v>
      </c>
      <c r="EA6" s="35">
        <f t="shared" si="13"/>
        <v>3.4</v>
      </c>
      <c r="EB6" s="35">
        <f t="shared" si="13"/>
        <v>3.84</v>
      </c>
      <c r="EC6" s="35">
        <f t="shared" si="13"/>
        <v>4.3099999999999996</v>
      </c>
      <c r="ED6" s="34" t="str">
        <f>IF(ED7="","",IF(ED7="-","【-】","【"&amp;SUBSTITUTE(TEXT(ED7,"#,##0.00"),"-","△")&amp;"】"))</f>
        <v>【5.37】</v>
      </c>
      <c r="EE6" s="35" t="str">
        <f>IF(EE7="",NA(),EE7)</f>
        <v>-</v>
      </c>
      <c r="EF6" s="35" t="str">
        <f t="shared" ref="EF6:EN6" si="14">IF(EF7="",NA(),EF7)</f>
        <v>-</v>
      </c>
      <c r="EG6" s="35">
        <f t="shared" si="14"/>
        <v>0.04</v>
      </c>
      <c r="EH6" s="35">
        <f t="shared" si="14"/>
        <v>0.06</v>
      </c>
      <c r="EI6" s="35">
        <f t="shared" si="14"/>
        <v>0.04</v>
      </c>
      <c r="EJ6" s="35" t="str">
        <f t="shared" si="14"/>
        <v>-</v>
      </c>
      <c r="EK6" s="35" t="str">
        <f t="shared" si="14"/>
        <v>-</v>
      </c>
      <c r="EL6" s="35">
        <f t="shared" si="14"/>
        <v>0.22</v>
      </c>
      <c r="EM6" s="35">
        <f t="shared" si="14"/>
        <v>0.28000000000000003</v>
      </c>
      <c r="EN6" s="35">
        <f t="shared" si="14"/>
        <v>0.21</v>
      </c>
      <c r="EO6" s="34" t="str">
        <f>IF(EO7="","",IF(EO7="-","【-】","【"&amp;SUBSTITUTE(TEXT(EO7,"#,##0.00"),"-","△")&amp;"】"))</f>
        <v>【0.23】</v>
      </c>
    </row>
    <row r="7" spans="1:148" s="36" customFormat="1" x14ac:dyDescent="0.15">
      <c r="A7" s="28"/>
      <c r="B7" s="37">
        <v>2017</v>
      </c>
      <c r="C7" s="37">
        <v>242012</v>
      </c>
      <c r="D7" s="37">
        <v>46</v>
      </c>
      <c r="E7" s="37">
        <v>17</v>
      </c>
      <c r="F7" s="37">
        <v>1</v>
      </c>
      <c r="G7" s="37">
        <v>0</v>
      </c>
      <c r="H7" s="37" t="s">
        <v>107</v>
      </c>
      <c r="I7" s="37" t="s">
        <v>108</v>
      </c>
      <c r="J7" s="37" t="s">
        <v>109</v>
      </c>
      <c r="K7" s="37" t="s">
        <v>110</v>
      </c>
      <c r="L7" s="37" t="s">
        <v>111</v>
      </c>
      <c r="M7" s="37" t="s">
        <v>112</v>
      </c>
      <c r="N7" s="38" t="s">
        <v>113</v>
      </c>
      <c r="O7" s="38">
        <v>59.7</v>
      </c>
      <c r="P7" s="38">
        <v>40.01</v>
      </c>
      <c r="Q7" s="38">
        <v>77.87</v>
      </c>
      <c r="R7" s="38">
        <v>1944</v>
      </c>
      <c r="S7" s="38">
        <v>281127</v>
      </c>
      <c r="T7" s="38">
        <v>711.19</v>
      </c>
      <c r="U7" s="38">
        <v>395.29</v>
      </c>
      <c r="V7" s="38">
        <v>111967</v>
      </c>
      <c r="W7" s="38">
        <v>24.92</v>
      </c>
      <c r="X7" s="38">
        <v>4493.0600000000004</v>
      </c>
      <c r="Y7" s="38" t="s">
        <v>113</v>
      </c>
      <c r="Z7" s="38" t="s">
        <v>113</v>
      </c>
      <c r="AA7" s="38">
        <v>90.27</v>
      </c>
      <c r="AB7" s="38">
        <v>96.92</v>
      </c>
      <c r="AC7" s="38">
        <v>110.9</v>
      </c>
      <c r="AD7" s="38" t="s">
        <v>113</v>
      </c>
      <c r="AE7" s="38" t="s">
        <v>113</v>
      </c>
      <c r="AF7" s="38">
        <v>108.52</v>
      </c>
      <c r="AG7" s="38">
        <v>109.12</v>
      </c>
      <c r="AH7" s="38">
        <v>110.22</v>
      </c>
      <c r="AI7" s="38">
        <v>108.8</v>
      </c>
      <c r="AJ7" s="38" t="s">
        <v>113</v>
      </c>
      <c r="AK7" s="38" t="s">
        <v>113</v>
      </c>
      <c r="AL7" s="38">
        <v>74.650000000000006</v>
      </c>
      <c r="AM7" s="38">
        <v>14.38</v>
      </c>
      <c r="AN7" s="38">
        <v>0</v>
      </c>
      <c r="AO7" s="38" t="s">
        <v>113</v>
      </c>
      <c r="AP7" s="38" t="s">
        <v>113</v>
      </c>
      <c r="AQ7" s="38">
        <v>4.87</v>
      </c>
      <c r="AR7" s="38">
        <v>3.8</v>
      </c>
      <c r="AS7" s="38">
        <v>3.21</v>
      </c>
      <c r="AT7" s="38">
        <v>4.2699999999999996</v>
      </c>
      <c r="AU7" s="38" t="s">
        <v>113</v>
      </c>
      <c r="AV7" s="38" t="s">
        <v>113</v>
      </c>
      <c r="AW7" s="38">
        <v>13.75</v>
      </c>
      <c r="AX7" s="38">
        <v>23.07</v>
      </c>
      <c r="AY7" s="38">
        <v>29.74</v>
      </c>
      <c r="AZ7" s="38" t="s">
        <v>113</v>
      </c>
      <c r="BA7" s="38" t="s">
        <v>113</v>
      </c>
      <c r="BB7" s="38">
        <v>47.32</v>
      </c>
      <c r="BC7" s="38">
        <v>49.96</v>
      </c>
      <c r="BD7" s="38">
        <v>58.04</v>
      </c>
      <c r="BE7" s="38">
        <v>66.41</v>
      </c>
      <c r="BF7" s="38" t="s">
        <v>113</v>
      </c>
      <c r="BG7" s="38" t="s">
        <v>113</v>
      </c>
      <c r="BH7" s="38">
        <v>4881.5</v>
      </c>
      <c r="BI7" s="38">
        <v>4331</v>
      </c>
      <c r="BJ7" s="38">
        <v>2897.35</v>
      </c>
      <c r="BK7" s="38" t="s">
        <v>113</v>
      </c>
      <c r="BL7" s="38" t="s">
        <v>113</v>
      </c>
      <c r="BM7" s="38">
        <v>1017.47</v>
      </c>
      <c r="BN7" s="38">
        <v>970.35</v>
      </c>
      <c r="BO7" s="38">
        <v>917.29</v>
      </c>
      <c r="BP7" s="38">
        <v>707.33</v>
      </c>
      <c r="BQ7" s="38" t="s">
        <v>113</v>
      </c>
      <c r="BR7" s="38" t="s">
        <v>113</v>
      </c>
      <c r="BS7" s="38">
        <v>61.99</v>
      </c>
      <c r="BT7" s="38">
        <v>68.650000000000006</v>
      </c>
      <c r="BU7" s="38">
        <v>69.349999999999994</v>
      </c>
      <c r="BV7" s="38" t="s">
        <v>113</v>
      </c>
      <c r="BW7" s="38" t="s">
        <v>113</v>
      </c>
      <c r="BX7" s="38">
        <v>96.37</v>
      </c>
      <c r="BY7" s="38">
        <v>99.26</v>
      </c>
      <c r="BZ7" s="38">
        <v>99.67</v>
      </c>
      <c r="CA7" s="38">
        <v>101.26</v>
      </c>
      <c r="CB7" s="38" t="s">
        <v>113</v>
      </c>
      <c r="CC7" s="38" t="s">
        <v>113</v>
      </c>
      <c r="CD7" s="38">
        <v>178.55</v>
      </c>
      <c r="CE7" s="38">
        <v>176.79</v>
      </c>
      <c r="CF7" s="38">
        <v>170.17</v>
      </c>
      <c r="CG7" s="38" t="s">
        <v>113</v>
      </c>
      <c r="CH7" s="38" t="s">
        <v>113</v>
      </c>
      <c r="CI7" s="38">
        <v>162.65</v>
      </c>
      <c r="CJ7" s="38">
        <v>159.53</v>
      </c>
      <c r="CK7" s="38">
        <v>159.6</v>
      </c>
      <c r="CL7" s="38">
        <v>136.38999999999999</v>
      </c>
      <c r="CM7" s="38" t="s">
        <v>113</v>
      </c>
      <c r="CN7" s="38" t="s">
        <v>113</v>
      </c>
      <c r="CO7" s="38">
        <v>36.33</v>
      </c>
      <c r="CP7" s="38">
        <v>36.85</v>
      </c>
      <c r="CQ7" s="38">
        <v>36.17</v>
      </c>
      <c r="CR7" s="38" t="s">
        <v>113</v>
      </c>
      <c r="CS7" s="38" t="s">
        <v>113</v>
      </c>
      <c r="CT7" s="38">
        <v>66.63</v>
      </c>
      <c r="CU7" s="38">
        <v>67.040000000000006</v>
      </c>
      <c r="CV7" s="38">
        <v>66.34</v>
      </c>
      <c r="CW7" s="38">
        <v>60.13</v>
      </c>
      <c r="CX7" s="38" t="s">
        <v>113</v>
      </c>
      <c r="CY7" s="38" t="s">
        <v>113</v>
      </c>
      <c r="CZ7" s="38">
        <v>86.9</v>
      </c>
      <c r="DA7" s="38">
        <v>86.94</v>
      </c>
      <c r="DB7" s="38">
        <v>88.19</v>
      </c>
      <c r="DC7" s="38" t="s">
        <v>113</v>
      </c>
      <c r="DD7" s="38" t="s">
        <v>113</v>
      </c>
      <c r="DE7" s="38">
        <v>93.38</v>
      </c>
      <c r="DF7" s="38">
        <v>93.5</v>
      </c>
      <c r="DG7" s="38">
        <v>93.86</v>
      </c>
      <c r="DH7" s="38">
        <v>95.06</v>
      </c>
      <c r="DI7" s="38" t="s">
        <v>113</v>
      </c>
      <c r="DJ7" s="38" t="s">
        <v>113</v>
      </c>
      <c r="DK7" s="38">
        <v>3.47</v>
      </c>
      <c r="DL7" s="38">
        <v>6.46</v>
      </c>
      <c r="DM7" s="38">
        <v>8.61</v>
      </c>
      <c r="DN7" s="38" t="s">
        <v>113</v>
      </c>
      <c r="DO7" s="38" t="s">
        <v>113</v>
      </c>
      <c r="DP7" s="38">
        <v>27.96</v>
      </c>
      <c r="DQ7" s="38">
        <v>28.81</v>
      </c>
      <c r="DR7" s="38">
        <v>31.19</v>
      </c>
      <c r="DS7" s="38">
        <v>38.130000000000003</v>
      </c>
      <c r="DT7" s="38" t="s">
        <v>113</v>
      </c>
      <c r="DU7" s="38" t="s">
        <v>113</v>
      </c>
      <c r="DV7" s="38">
        <v>5.49</v>
      </c>
      <c r="DW7" s="38">
        <v>5.17</v>
      </c>
      <c r="DX7" s="38">
        <v>8.26</v>
      </c>
      <c r="DY7" s="38" t="s">
        <v>113</v>
      </c>
      <c r="DZ7" s="38" t="s">
        <v>113</v>
      </c>
      <c r="EA7" s="38">
        <v>3.4</v>
      </c>
      <c r="EB7" s="38">
        <v>3.84</v>
      </c>
      <c r="EC7" s="38">
        <v>4.3099999999999996</v>
      </c>
      <c r="ED7" s="38">
        <v>5.37</v>
      </c>
      <c r="EE7" s="38" t="s">
        <v>113</v>
      </c>
      <c r="EF7" s="38" t="s">
        <v>113</v>
      </c>
      <c r="EG7" s="38">
        <v>0.04</v>
      </c>
      <c r="EH7" s="38">
        <v>0.06</v>
      </c>
      <c r="EI7" s="38">
        <v>0.04</v>
      </c>
      <c r="EJ7" s="38" t="s">
        <v>113</v>
      </c>
      <c r="EK7" s="38" t="s">
        <v>113</v>
      </c>
      <c r="EL7" s="38">
        <v>0.22</v>
      </c>
      <c r="EM7" s="38">
        <v>0.28000000000000003</v>
      </c>
      <c r="EN7" s="38">
        <v>0.21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114</v>
      </c>
      <c r="C9" s="40" t="s">
        <v>115</v>
      </c>
      <c r="D9" s="40" t="s">
        <v>116</v>
      </c>
      <c r="E9" s="40" t="s">
        <v>117</v>
      </c>
      <c r="F9" s="40"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稲森　文彦(A2746)</cp:lastModifiedBy>
  <cp:lastPrinted>2019-01-24T02:12:40Z</cp:lastPrinted>
  <dcterms:created xsi:type="dcterms:W3CDTF">2018-12-03T08:49:30Z</dcterms:created>
  <dcterms:modified xsi:type="dcterms:W3CDTF">2019-01-24T02:12:45Z</dcterms:modified>
  <cp:category/>
</cp:coreProperties>
</file>