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d3299\Desktop\津市駐車場事業\"/>
    </mc:Choice>
  </mc:AlternateContent>
  <workbookProtection workbookAlgorithmName="SHA-512" workbookHashValue="GysYWyhXxaB5Cvu14FascD6UmaJf9FADQ69WxOqq1Nf71bzWC+9Dvzi74Z0WHz2QrWx4cPq34RzlbruBXOb7DA==" workbookSaltValue="JMDjUg4MojkQXYw8Sd1Q6w=="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FX52" i="4" s="1"/>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G30" i="4" l="1"/>
  <c r="HP76" i="4"/>
  <c r="AV76" i="4"/>
  <c r="KO51" i="4"/>
  <c r="BG51" i="4"/>
  <c r="LE76" i="4"/>
  <c r="FX51" i="4"/>
  <c r="KO30" i="4"/>
  <c r="FX30" i="4"/>
  <c r="HA76" i="4"/>
  <c r="AN51" i="4"/>
  <c r="FE30" i="4"/>
  <c r="AN30" i="4"/>
  <c r="JV51" i="4"/>
  <c r="JV30" i="4"/>
  <c r="AG76" i="4"/>
  <c r="KP76" i="4"/>
  <c r="FE51" i="4"/>
  <c r="BK76" i="4"/>
  <c r="LH51" i="4"/>
  <c r="LT76" i="4"/>
  <c r="GQ51" i="4"/>
  <c r="LH30" i="4"/>
  <c r="IE76" i="4"/>
  <c r="BZ51" i="4"/>
  <c r="GQ30" i="4"/>
  <c r="BZ30" i="4"/>
  <c r="KA76" i="4"/>
  <c r="EL51" i="4"/>
  <c r="JC30" i="4"/>
  <c r="GL76" i="4"/>
  <c r="U51" i="4"/>
  <c r="EL30" i="4"/>
  <c r="R76" i="4"/>
  <c r="U30" i="4"/>
  <c r="JC51" i="4"/>
</calcChain>
</file>

<file path=xl/sharedStrings.xml><?xml version="1.0" encoding="utf-8"?>
<sst xmlns="http://schemas.openxmlformats.org/spreadsheetml/2006/main" count="242" uniqueCount="135">
  <si>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</si>
  <si>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</si>
  <si>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</si>
  <si>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</si>
  <si>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</si>
  <si>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</si>
  <si>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</si>
  <si>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</si>
  <si>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</si>
  <si>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</si>
  <si>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</si>
  <si>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</si>
  <si>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</si>
  <si>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</si>
  <si>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</si>
  <si>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</si>
  <si>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</si>
  <si>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</si>
  <si>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</si>
  <si>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</si>
  <si>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</si>
  <si>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</si>
  <si>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</si>
  <si>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</si>
  <si>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</si>
  <si>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</si>
  <si>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</si>
  <si>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</si>
  <si>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</si>
  <si>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</si>
  <si>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</si>
  <si>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</si>
  <si>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</si>
  <si>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</si>
  <si>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</si>
  <si>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</si>
  <si>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</si>
  <si>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</si>
  <si>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</si>
  <si>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</si>
  <si>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</si>
  <si>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</si>
  <si>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</si>
  <si>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</si>
  <si>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</si>
  <si>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</si>
  <si>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</si>
  <si>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</si>
  <si>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</si>
  <si>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</si>
  <si>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</si>
  <si>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</si>
  <si>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</si>
  <si>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</si>
  <si>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</si>
  <si>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</si>
  <si>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</si>
  <si>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</si>
  <si>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</si>
  <si>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</si>
  <si>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</si>
  <si>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</si>
  <si>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</si>
  <si>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</si>
  <si>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</si>
  <si>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</si>
  <si>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</si>
  <si>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</si>
  <si>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</si>
  <si>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</si>
  <si>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</si>
  <si>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</si>
  <si>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</si>
  <si>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</si>
  <si>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</si>
  <si>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</si>
  <si>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</si>
  <si>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</si>
  <si>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</si>
  <si>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</si>
  <si>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</si>
  <si>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</si>
  <si>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</si>
  <si>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</si>
  <si>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</si>
  <si>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</si>
  <si>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</si>
  <si>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</si>
  <si>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</si>
  <si>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</si>
  <si>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</si>
  <si>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</si>
  <si>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</si>
  <si>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</si>
  <si>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</si>
  <si>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</si>
  <si>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</si>
  <si>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</si>
  <si>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</si>
  <si>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</si>
  <si>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</si>
  <si>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</si>
  <si>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</si>
  <si>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</si>
  <si>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</si>
  <si>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</si>
  <si>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</si>
  <si>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</si>
  <si>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</si>
  <si>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</si>
  <si>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</si>
  <si>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</si>
  <si>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</si>
  <si>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</si>
  <si>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</si>
  <si>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ポルタひさい駐車場</t>
  </si>
  <si>
    <t>法適用</t>
  </si>
  <si>
    <t>駐車場整備事業</t>
  </si>
  <si>
    <t>-</t>
  </si>
  <si>
    <t>Ａ１Ｂ１</t>
  </si>
  <si>
    <t>非設置</t>
  </si>
  <si>
    <t>その他駐車場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</si>
  <si>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</si>
  <si>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</si>
  <si>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</si>
  <si>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</si>
  <si>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</si>
  <si>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</si>
  <si>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</si>
  <si>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</si>
  <si>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</si>
  <si>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平成９年の建設から２０年以上が経過しており、当初設置の設備の老朽化が進んでいる。
各設備の現況を把握し、計画的な更新を進めていくことが必要となる。</t>
    <phoneticPr fontId="5"/>
  </si>
  <si>
    <t>近隣駐車場の一時的な縮小の影響のより収益は増加傾向にあり、今年度については経常収支比率も100％を超えている。
しかし、近隣駐車場の状況により今後収益が減少する可能性があり、収益に関する経営指標が類似施設の平均を大きく下回る状況も続いているのが現状である。</t>
    <rPh sb="0" eb="2">
      <t>キンリン</t>
    </rPh>
    <rPh sb="2" eb="5">
      <t>チュウシャジョウ</t>
    </rPh>
    <rPh sb="6" eb="9">
      <t>イチジテキ</t>
    </rPh>
    <rPh sb="10" eb="12">
      <t>シュクショウ</t>
    </rPh>
    <rPh sb="13" eb="15">
      <t>エイキョウ</t>
    </rPh>
    <rPh sb="18" eb="20">
      <t>シュウエキ</t>
    </rPh>
    <rPh sb="29" eb="32">
      <t>コンネンド</t>
    </rPh>
    <rPh sb="49" eb="50">
      <t>コ</t>
    </rPh>
    <rPh sb="60" eb="62">
      <t>キンリン</t>
    </rPh>
    <rPh sb="62" eb="65">
      <t>チュウシャジョウ</t>
    </rPh>
    <rPh sb="66" eb="68">
      <t>ジョウキョウ</t>
    </rPh>
    <rPh sb="71" eb="73">
      <t>コンゴ</t>
    </rPh>
    <rPh sb="73" eb="75">
      <t>シュウエキ</t>
    </rPh>
    <rPh sb="76" eb="78">
      <t>ゲンショウ</t>
    </rPh>
    <rPh sb="80" eb="83">
      <t>カノウセイ</t>
    </rPh>
    <rPh sb="87" eb="89">
      <t>シュウエキ</t>
    </rPh>
    <rPh sb="90" eb="91">
      <t>カン</t>
    </rPh>
    <rPh sb="93" eb="95">
      <t>ケイエイ</t>
    </rPh>
    <rPh sb="95" eb="97">
      <t>シヒョウ</t>
    </rPh>
    <rPh sb="98" eb="100">
      <t>ルイジ</t>
    </rPh>
    <rPh sb="100" eb="102">
      <t>シセツ</t>
    </rPh>
    <rPh sb="103" eb="105">
      <t>ヘイキン</t>
    </rPh>
    <rPh sb="106" eb="107">
      <t>オオ</t>
    </rPh>
    <rPh sb="109" eb="111">
      <t>シタマワ</t>
    </rPh>
    <rPh sb="112" eb="114">
      <t>ジョウキョウ</t>
    </rPh>
    <rPh sb="115" eb="116">
      <t>ツヅ</t>
    </rPh>
    <rPh sb="122" eb="124">
      <t>ゲンジョウ</t>
    </rPh>
    <phoneticPr fontId="5"/>
  </si>
  <si>
    <t>稼働率は増加傾向にあるが、隣接の公共施設の利用者が大半のため、料金が無料となっている30分以内を含めた短時間の利用者がほとんどである。
駐車料金の高い長時間駐車を促すための取組が必要となる。</t>
    <rPh sb="31" eb="33">
      <t>リョウキン</t>
    </rPh>
    <rPh sb="34" eb="36">
      <t>ムリョウ</t>
    </rPh>
    <rPh sb="44" eb="45">
      <t>フン</t>
    </rPh>
    <rPh sb="45" eb="47">
      <t>イナイ</t>
    </rPh>
    <rPh sb="48" eb="49">
      <t>フク</t>
    </rPh>
    <rPh sb="68" eb="70">
      <t>チュウシャ</t>
    </rPh>
    <rPh sb="70" eb="72">
      <t>リョウキン</t>
    </rPh>
    <rPh sb="73" eb="74">
      <t>タカ</t>
    </rPh>
    <rPh sb="75" eb="78">
      <t>チョウジカン</t>
    </rPh>
    <rPh sb="78" eb="80">
      <t>チュウシャ</t>
    </rPh>
    <phoneticPr fontId="5"/>
  </si>
  <si>
    <t>一体の施設となっているポルタひさいビルと密接な関係にあることから、経営方式の抜本的な見直しは困難である。今後も償却が継続するなかで、老朽化した設備の更新費用も必要となることから、収益確保のための取組を進めていく必要がある。</t>
    <rPh sb="0" eb="2">
      <t>イッタイ</t>
    </rPh>
    <rPh sb="3" eb="5">
      <t>シセツ</t>
    </rPh>
    <rPh sb="20" eb="22">
      <t>ミッセツ</t>
    </rPh>
    <rPh sb="23" eb="25">
      <t>カンケイ</t>
    </rPh>
    <rPh sb="52" eb="54">
      <t>コンゴ</t>
    </rPh>
    <rPh sb="55" eb="57">
      <t>ショウキャク</t>
    </rPh>
    <rPh sb="58" eb="60">
      <t>ケイゾク</t>
    </rPh>
    <rPh sb="66" eb="69">
      <t>ロウキュウカ</t>
    </rPh>
    <rPh sb="79" eb="8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</si>
</sst>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85.1</c:v>
                </c:pt>
                <c:pt idx="1">
                  <c:v>75.5</c:v>
                </c:pt>
                <c:pt idx="2">
                  <c:v>80.7</c:v>
                </c:pt>
                <c:pt idx="3">
                  <c:v>95.4</c:v>
                </c:pt>
                <c:pt idx="4">
                  <c:v>129</c:v>
                </c:pt>
              </c:numCache>
            </c:numRef>
          </c:val>
          <c:extLst xmlns:c16r2="http://schemas.microsoft.com/office/drawing/2015/06/chart">
            <c:ext xmlns:c16="http://schemas.microsoft.com/office/drawing/2014/chart" uri="{C3380CC4-5D6E-409C-BE32-E72D297353CC}">
              <c16:uniqueId val="{00000000-2334-41E3-A557-8606EE5670EE}"/>
            </c:ext>
          </c:extLst>
        </c:ser>
        <c:dLbls>
          <c:showLegendKey val="0"/>
          <c:showVal val="0"/>
          <c:showCatName val="0"/>
          <c:showSerName val="0"/>
          <c:showPercent val="0"/>
          <c:showBubbleSize val="0"/>
        </c:dLbls>
        <c:gapWidth val="150"/>
        <c:axId val="504774440"/>
        <c:axId val="50478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146.9</c:v>
                </c:pt>
                <c:pt idx="1">
                  <c:v>140.80000000000001</c:v>
                </c:pt>
                <c:pt idx="2">
                  <c:v>141.69999999999999</c:v>
                </c:pt>
                <c:pt idx="3">
                  <c:v>146</c:v>
                </c:pt>
                <c:pt idx="4">
                  <c:v>200.3</c:v>
                </c:pt>
              </c:numCache>
            </c:numRef>
          </c:val>
          <c:smooth val="0"/>
          <c:extLst xmlns:c16r2="http://schemas.microsoft.com/office/drawing/2015/06/chart">
            <c:ext xmlns:c16="http://schemas.microsoft.com/office/drawing/2014/chart" uri="{C3380CC4-5D6E-409C-BE32-E72D297353CC}">
              <c16:uniqueId val="{00000001-2334-41E3-A557-8606EE5670EE}"/>
            </c:ext>
          </c:extLst>
        </c:ser>
        <c:dLbls>
          <c:showLegendKey val="0"/>
          <c:showVal val="0"/>
          <c:showCatName val="0"/>
          <c:showSerName val="0"/>
          <c:showPercent val="0"/>
          <c:showBubbleSize val="0"/>
        </c:dLbls>
        <c:marker val="1"/>
        <c:smooth val="0"/>
        <c:axId val="504774440"/>
        <c:axId val="504784632"/>
      </c:lineChart>
      <c:dateAx>
        <c:axId val="504774440"/>
        <c:scaling>
          <c:orientation val="minMax"/>
        </c:scaling>
        <c:delete val="1"/>
        <c:axPos val="b"/>
        <c:numFmt formatCode="ge" sourceLinked="1"/>
        <c:majorTickMark val="none"/>
        <c:minorTickMark val="none"/>
        <c:tickLblPos val="none"/>
        <c:crossAx val="504784632"/>
        <c:crosses val="autoZero"/>
        <c:auto val="1"/>
        <c:lblOffset val="100"/>
        <c:baseTimeUnit val="years"/>
      </c:dateAx>
      <c:valAx>
        <c:axId val="504784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74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976-48CA-95A4-2BF3F4CA885E}"/>
            </c:ext>
          </c:extLst>
        </c:ser>
        <c:dLbls>
          <c:showLegendKey val="0"/>
          <c:showVal val="0"/>
          <c:showCatName val="0"/>
          <c:showSerName val="0"/>
          <c:showPercent val="0"/>
          <c:showBubbleSize val="0"/>
        </c:dLbls>
        <c:gapWidth val="150"/>
        <c:axId val="504776400"/>
        <c:axId val="50477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61.4</c:v>
                </c:pt>
                <c:pt idx="1">
                  <c:v>54.2</c:v>
                </c:pt>
                <c:pt idx="2">
                  <c:v>49.6</c:v>
                </c:pt>
                <c:pt idx="3">
                  <c:v>42.8</c:v>
                </c:pt>
                <c:pt idx="4">
                  <c:v>33.6</c:v>
                </c:pt>
              </c:numCache>
            </c:numRef>
          </c:val>
          <c:smooth val="0"/>
          <c:extLst xmlns:c16r2="http://schemas.microsoft.com/office/drawing/2015/06/chart">
            <c:ext xmlns:c16="http://schemas.microsoft.com/office/drawing/2014/chart" uri="{C3380CC4-5D6E-409C-BE32-E72D297353CC}">
              <c16:uniqueId val="{00000001-1976-48CA-95A4-2BF3F4CA885E}"/>
            </c:ext>
          </c:extLst>
        </c:ser>
        <c:dLbls>
          <c:showLegendKey val="0"/>
          <c:showVal val="0"/>
          <c:showCatName val="0"/>
          <c:showSerName val="0"/>
          <c:showPercent val="0"/>
          <c:showBubbleSize val="0"/>
        </c:dLbls>
        <c:marker val="1"/>
        <c:smooth val="0"/>
        <c:axId val="504776400"/>
        <c:axId val="504772872"/>
      </c:lineChart>
      <c:dateAx>
        <c:axId val="504776400"/>
        <c:scaling>
          <c:orientation val="minMax"/>
        </c:scaling>
        <c:delete val="1"/>
        <c:axPos val="b"/>
        <c:numFmt formatCode="ge" sourceLinked="1"/>
        <c:majorTickMark val="none"/>
        <c:minorTickMark val="none"/>
        <c:tickLblPos val="none"/>
        <c:crossAx val="504772872"/>
        <c:crosses val="autoZero"/>
        <c:auto val="1"/>
        <c:lblOffset val="100"/>
        <c:baseTimeUnit val="years"/>
      </c:dateAx>
      <c:valAx>
        <c:axId val="504772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7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981-4B9C-9B65-008CBE02F225}"/>
            </c:ext>
          </c:extLst>
        </c:ser>
        <c:dLbls>
          <c:showLegendKey val="0"/>
          <c:showVal val="0"/>
          <c:showCatName val="0"/>
          <c:showSerName val="0"/>
          <c:showPercent val="0"/>
          <c:showBubbleSize val="0"/>
        </c:dLbls>
        <c:gapWidth val="150"/>
        <c:axId val="504773656"/>
        <c:axId val="504777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981-4B9C-9B65-008CBE02F225}"/>
            </c:ext>
          </c:extLst>
        </c:ser>
        <c:dLbls>
          <c:showLegendKey val="0"/>
          <c:showVal val="0"/>
          <c:showCatName val="0"/>
          <c:showSerName val="0"/>
          <c:showPercent val="0"/>
          <c:showBubbleSize val="0"/>
        </c:dLbls>
        <c:marker val="1"/>
        <c:smooth val="0"/>
        <c:axId val="504773656"/>
        <c:axId val="504777576"/>
      </c:lineChart>
      <c:dateAx>
        <c:axId val="504773656"/>
        <c:scaling>
          <c:orientation val="minMax"/>
        </c:scaling>
        <c:delete val="1"/>
        <c:axPos val="b"/>
        <c:numFmt formatCode="ge" sourceLinked="1"/>
        <c:majorTickMark val="none"/>
        <c:minorTickMark val="none"/>
        <c:tickLblPos val="none"/>
        <c:crossAx val="504777576"/>
        <c:crosses val="autoZero"/>
        <c:auto val="1"/>
        <c:lblOffset val="100"/>
        <c:baseTimeUnit val="years"/>
      </c:dateAx>
      <c:valAx>
        <c:axId val="504777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73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2</c:v>
                </c:pt>
                <c:pt idx="1">
                  <c:v>4.7</c:v>
                </c:pt>
                <c:pt idx="2">
                  <c:v>7.3</c:v>
                </c:pt>
                <c:pt idx="3">
                  <c:v>9.5</c:v>
                </c:pt>
                <c:pt idx="4">
                  <c:v>12.2</c:v>
                </c:pt>
              </c:numCache>
            </c:numRef>
          </c:val>
          <c:extLst xmlns:c16r2="http://schemas.microsoft.com/office/drawing/2015/06/chart">
            <c:ext xmlns:c16="http://schemas.microsoft.com/office/drawing/2014/chart" uri="{C3380CC4-5D6E-409C-BE32-E72D297353CC}">
              <c16:uniqueId val="{00000000-A0BB-4B02-A6B1-BFE48704DB6F}"/>
            </c:ext>
          </c:extLst>
        </c:ser>
        <c:dLbls>
          <c:showLegendKey val="0"/>
          <c:showVal val="0"/>
          <c:showCatName val="0"/>
          <c:showSerName val="0"/>
          <c:showPercent val="0"/>
          <c:showBubbleSize val="0"/>
        </c:dLbls>
        <c:gapWidth val="150"/>
        <c:axId val="504779928"/>
        <c:axId val="50477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37.1</c:v>
                </c:pt>
                <c:pt idx="1">
                  <c:v>41.1</c:v>
                </c:pt>
                <c:pt idx="2">
                  <c:v>39.299999999999997</c:v>
                </c:pt>
                <c:pt idx="3">
                  <c:v>41.2</c:v>
                </c:pt>
                <c:pt idx="4">
                  <c:v>43</c:v>
                </c:pt>
              </c:numCache>
            </c:numRef>
          </c:val>
          <c:smooth val="0"/>
          <c:extLst xmlns:c16r2="http://schemas.microsoft.com/office/drawing/2015/06/chart">
            <c:ext xmlns:c16="http://schemas.microsoft.com/office/drawing/2014/chart" uri="{C3380CC4-5D6E-409C-BE32-E72D297353CC}">
              <c16:uniqueId val="{00000001-A0BB-4B02-A6B1-BFE48704DB6F}"/>
            </c:ext>
          </c:extLst>
        </c:ser>
        <c:dLbls>
          <c:showLegendKey val="0"/>
          <c:showVal val="0"/>
          <c:showCatName val="0"/>
          <c:showSerName val="0"/>
          <c:showPercent val="0"/>
          <c:showBubbleSize val="0"/>
        </c:dLbls>
        <c:marker val="1"/>
        <c:smooth val="0"/>
        <c:axId val="504779928"/>
        <c:axId val="504772480"/>
      </c:lineChart>
      <c:dateAx>
        <c:axId val="504779928"/>
        <c:scaling>
          <c:orientation val="minMax"/>
        </c:scaling>
        <c:delete val="1"/>
        <c:axPos val="b"/>
        <c:numFmt formatCode="ge" sourceLinked="1"/>
        <c:majorTickMark val="none"/>
        <c:minorTickMark val="none"/>
        <c:tickLblPos val="none"/>
        <c:crossAx val="504772480"/>
        <c:crosses val="autoZero"/>
        <c:auto val="1"/>
        <c:lblOffset val="100"/>
        <c:baseTimeUnit val="years"/>
      </c:dateAx>
      <c:valAx>
        <c:axId val="50477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79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1DC-486B-A6CC-17C49CECE6B7}"/>
            </c:ext>
          </c:extLst>
        </c:ser>
        <c:dLbls>
          <c:showLegendKey val="0"/>
          <c:showVal val="0"/>
          <c:showCatName val="0"/>
          <c:showSerName val="0"/>
          <c:showPercent val="0"/>
          <c:showBubbleSize val="0"/>
        </c:dLbls>
        <c:gapWidth val="150"/>
        <c:axId val="504782280"/>
        <c:axId val="50478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1DC-486B-A6CC-17C49CECE6B7}"/>
            </c:ext>
          </c:extLst>
        </c:ser>
        <c:dLbls>
          <c:showLegendKey val="0"/>
          <c:showVal val="0"/>
          <c:showCatName val="0"/>
          <c:showSerName val="0"/>
          <c:showPercent val="0"/>
          <c:showBubbleSize val="0"/>
        </c:dLbls>
        <c:marker val="1"/>
        <c:smooth val="0"/>
        <c:axId val="504782280"/>
        <c:axId val="504780320"/>
      </c:lineChart>
      <c:dateAx>
        <c:axId val="504782280"/>
        <c:scaling>
          <c:orientation val="minMax"/>
        </c:scaling>
        <c:delete val="1"/>
        <c:axPos val="b"/>
        <c:numFmt formatCode="ge" sourceLinked="1"/>
        <c:majorTickMark val="none"/>
        <c:minorTickMark val="none"/>
        <c:tickLblPos val="none"/>
        <c:crossAx val="504780320"/>
        <c:crosses val="autoZero"/>
        <c:auto val="1"/>
        <c:lblOffset val="100"/>
        <c:baseTimeUnit val="years"/>
      </c:dateAx>
      <c:valAx>
        <c:axId val="504780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82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342-4EBB-B38E-5C82C460B888}"/>
            </c:ext>
          </c:extLst>
        </c:ser>
        <c:dLbls>
          <c:showLegendKey val="0"/>
          <c:showVal val="0"/>
          <c:showCatName val="0"/>
          <c:showSerName val="0"/>
          <c:showPercent val="0"/>
          <c:showBubbleSize val="0"/>
        </c:dLbls>
        <c:gapWidth val="150"/>
        <c:axId val="504777184"/>
        <c:axId val="504779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342-4EBB-B38E-5C82C460B888}"/>
            </c:ext>
          </c:extLst>
        </c:ser>
        <c:dLbls>
          <c:showLegendKey val="0"/>
          <c:showVal val="0"/>
          <c:showCatName val="0"/>
          <c:showSerName val="0"/>
          <c:showPercent val="0"/>
          <c:showBubbleSize val="0"/>
        </c:dLbls>
        <c:marker val="1"/>
        <c:smooth val="0"/>
        <c:axId val="504777184"/>
        <c:axId val="504779144"/>
      </c:lineChart>
      <c:dateAx>
        <c:axId val="504777184"/>
        <c:scaling>
          <c:orientation val="minMax"/>
        </c:scaling>
        <c:delete val="1"/>
        <c:axPos val="b"/>
        <c:numFmt formatCode="ge" sourceLinked="1"/>
        <c:majorTickMark val="none"/>
        <c:minorTickMark val="none"/>
        <c:tickLblPos val="none"/>
        <c:crossAx val="504779144"/>
        <c:crosses val="autoZero"/>
        <c:auto val="1"/>
        <c:lblOffset val="100"/>
        <c:baseTimeUnit val="years"/>
      </c:dateAx>
      <c:valAx>
        <c:axId val="504779144"/>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477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137.30000000000001</c:v>
                </c:pt>
                <c:pt idx="1">
                  <c:v>138.30000000000001</c:v>
                </c:pt>
                <c:pt idx="2">
                  <c:v>195.3</c:v>
                </c:pt>
                <c:pt idx="3">
                  <c:v>195</c:v>
                </c:pt>
                <c:pt idx="4">
                  <c:v>206</c:v>
                </c:pt>
              </c:numCache>
            </c:numRef>
          </c:val>
          <c:extLst xmlns:c16r2="http://schemas.microsoft.com/office/drawing/2015/06/chart">
            <c:ext xmlns:c16="http://schemas.microsoft.com/office/drawing/2014/chart" uri="{C3380CC4-5D6E-409C-BE32-E72D297353CC}">
              <c16:uniqueId val="{00000000-E70E-4763-9260-F124FDF52441}"/>
            </c:ext>
          </c:extLst>
        </c:ser>
        <c:dLbls>
          <c:showLegendKey val="0"/>
          <c:showVal val="0"/>
          <c:showCatName val="0"/>
          <c:showSerName val="0"/>
          <c:showPercent val="0"/>
          <c:showBubbleSize val="0"/>
        </c:dLbls>
        <c:gapWidth val="150"/>
        <c:axId val="504781496"/>
        <c:axId val="50477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186.1</c:v>
                </c:pt>
                <c:pt idx="1">
                  <c:v>192.2</c:v>
                </c:pt>
                <c:pt idx="2">
                  <c:v>208.8</c:v>
                </c:pt>
                <c:pt idx="3">
                  <c:v>198.7</c:v>
                </c:pt>
                <c:pt idx="4">
                  <c:v>219.1</c:v>
                </c:pt>
              </c:numCache>
            </c:numRef>
          </c:val>
          <c:smooth val="0"/>
          <c:extLst xmlns:c16r2="http://schemas.microsoft.com/office/drawing/2015/06/chart">
            <c:ext xmlns:c16="http://schemas.microsoft.com/office/drawing/2014/chart" uri="{C3380CC4-5D6E-409C-BE32-E72D297353CC}">
              <c16:uniqueId val="{00000001-E70E-4763-9260-F124FDF52441}"/>
            </c:ext>
          </c:extLst>
        </c:ser>
        <c:dLbls>
          <c:showLegendKey val="0"/>
          <c:showVal val="0"/>
          <c:showCatName val="0"/>
          <c:showSerName val="0"/>
          <c:showPercent val="0"/>
          <c:showBubbleSize val="0"/>
        </c:dLbls>
        <c:marker val="1"/>
        <c:smooth val="0"/>
        <c:axId val="504781496"/>
        <c:axId val="504774832"/>
      </c:lineChart>
      <c:dateAx>
        <c:axId val="504781496"/>
        <c:scaling>
          <c:orientation val="minMax"/>
        </c:scaling>
        <c:delete val="1"/>
        <c:axPos val="b"/>
        <c:numFmt formatCode="ge" sourceLinked="1"/>
        <c:majorTickMark val="none"/>
        <c:minorTickMark val="none"/>
        <c:tickLblPos val="none"/>
        <c:crossAx val="504774832"/>
        <c:crosses val="autoZero"/>
        <c:auto val="1"/>
        <c:lblOffset val="100"/>
        <c:baseTimeUnit val="years"/>
      </c:dateAx>
      <c:valAx>
        <c:axId val="50477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81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-20.9</c:v>
                </c:pt>
                <c:pt idx="1">
                  <c:v>-0.8</c:v>
                </c:pt>
                <c:pt idx="2">
                  <c:v>1.8</c:v>
                </c:pt>
                <c:pt idx="3">
                  <c:v>17.7</c:v>
                </c:pt>
                <c:pt idx="4">
                  <c:v>37.200000000000003</c:v>
                </c:pt>
              </c:numCache>
            </c:numRef>
          </c:val>
          <c:extLst xmlns:c16r2="http://schemas.microsoft.com/office/drawing/2015/06/chart">
            <c:ext xmlns:c16="http://schemas.microsoft.com/office/drawing/2014/chart" uri="{C3380CC4-5D6E-409C-BE32-E72D297353CC}">
              <c16:uniqueId val="{00000000-25A5-44D3-BCE0-AA437706BE22}"/>
            </c:ext>
          </c:extLst>
        </c:ser>
        <c:dLbls>
          <c:showLegendKey val="0"/>
          <c:showVal val="0"/>
          <c:showCatName val="0"/>
          <c:showSerName val="0"/>
          <c:showPercent val="0"/>
          <c:showBubbleSize val="0"/>
        </c:dLbls>
        <c:gapWidth val="150"/>
        <c:axId val="504776008"/>
        <c:axId val="50478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34.1</c:v>
                </c:pt>
                <c:pt idx="1">
                  <c:v>40.1</c:v>
                </c:pt>
                <c:pt idx="2">
                  <c:v>47.7</c:v>
                </c:pt>
                <c:pt idx="3">
                  <c:v>54.2</c:v>
                </c:pt>
                <c:pt idx="4">
                  <c:v>62.3</c:v>
                </c:pt>
              </c:numCache>
            </c:numRef>
          </c:val>
          <c:smooth val="0"/>
          <c:extLst xmlns:c16r2="http://schemas.microsoft.com/office/drawing/2015/06/chart">
            <c:ext xmlns:c16="http://schemas.microsoft.com/office/drawing/2014/chart" uri="{C3380CC4-5D6E-409C-BE32-E72D297353CC}">
              <c16:uniqueId val="{00000001-25A5-44D3-BCE0-AA437706BE22}"/>
            </c:ext>
          </c:extLst>
        </c:ser>
        <c:dLbls>
          <c:showLegendKey val="0"/>
          <c:showVal val="0"/>
          <c:showCatName val="0"/>
          <c:showSerName val="0"/>
          <c:showPercent val="0"/>
          <c:showBubbleSize val="0"/>
        </c:dLbls>
        <c:marker val="1"/>
        <c:smooth val="0"/>
        <c:axId val="504776008"/>
        <c:axId val="504785808"/>
      </c:lineChart>
      <c:dateAx>
        <c:axId val="504776008"/>
        <c:scaling>
          <c:orientation val="minMax"/>
        </c:scaling>
        <c:delete val="1"/>
        <c:axPos val="b"/>
        <c:numFmt formatCode="ge" sourceLinked="1"/>
        <c:majorTickMark val="none"/>
        <c:minorTickMark val="none"/>
        <c:tickLblPos val="none"/>
        <c:crossAx val="504785808"/>
        <c:crosses val="autoZero"/>
        <c:auto val="1"/>
        <c:lblOffset val="100"/>
        <c:baseTimeUnit val="years"/>
      </c:dateAx>
      <c:valAx>
        <c:axId val="504785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76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801</c:v>
                </c:pt>
                <c:pt idx="1">
                  <c:v>509</c:v>
                </c:pt>
                <c:pt idx="2">
                  <c:v>1782</c:v>
                </c:pt>
                <c:pt idx="3">
                  <c:v>6848</c:v>
                </c:pt>
                <c:pt idx="4">
                  <c:v>15760</c:v>
                </c:pt>
              </c:numCache>
            </c:numRef>
          </c:val>
          <c:extLst xmlns:c16r2="http://schemas.microsoft.com/office/drawing/2015/06/chart">
            <c:ext xmlns:c16="http://schemas.microsoft.com/office/drawing/2014/chart" uri="{C3380CC4-5D6E-409C-BE32-E72D297353CC}">
              <c16:uniqueId val="{00000000-7247-4ABD-8951-A90ADCC752F7}"/>
            </c:ext>
          </c:extLst>
        </c:ser>
        <c:dLbls>
          <c:showLegendKey val="0"/>
          <c:showVal val="0"/>
          <c:showCatName val="0"/>
          <c:showSerName val="0"/>
          <c:showPercent val="0"/>
          <c:showBubbleSize val="0"/>
        </c:dLbls>
        <c:gapWidth val="150"/>
        <c:axId val="455722176"/>
        <c:axId val="45571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50877</c:v>
                </c:pt>
                <c:pt idx="1">
                  <c:v>48496</c:v>
                </c:pt>
                <c:pt idx="2">
                  <c:v>48069</c:v>
                </c:pt>
                <c:pt idx="3">
                  <c:v>46735</c:v>
                </c:pt>
                <c:pt idx="4">
                  <c:v>64649</c:v>
                </c:pt>
              </c:numCache>
            </c:numRef>
          </c:val>
          <c:smooth val="0"/>
          <c:extLst xmlns:c16r2="http://schemas.microsoft.com/office/drawing/2015/06/chart">
            <c:ext xmlns:c16="http://schemas.microsoft.com/office/drawing/2014/chart" uri="{C3380CC4-5D6E-409C-BE32-E72D297353CC}">
              <c16:uniqueId val="{00000001-7247-4ABD-8951-A90ADCC752F7}"/>
            </c:ext>
          </c:extLst>
        </c:ser>
        <c:dLbls>
          <c:showLegendKey val="0"/>
          <c:showVal val="0"/>
          <c:showCatName val="0"/>
          <c:showSerName val="0"/>
          <c:showPercent val="0"/>
          <c:showBubbleSize val="0"/>
        </c:dLbls>
        <c:marker val="1"/>
        <c:smooth val="0"/>
        <c:axId val="455722176"/>
        <c:axId val="455719040"/>
      </c:lineChart>
      <c:dateAx>
        <c:axId val="455722176"/>
        <c:scaling>
          <c:orientation val="minMax"/>
        </c:scaling>
        <c:delete val="1"/>
        <c:axPos val="b"/>
        <c:numFmt formatCode="ge" sourceLinked="1"/>
        <c:majorTickMark val="none"/>
        <c:minorTickMark val="none"/>
        <c:tickLblPos val="none"/>
        <c:crossAx val="455719040"/>
        <c:crosses val="autoZero"/>
        <c:auto val="1"/>
        <c:lblOffset val="100"/>
        <c:baseTimeUnit val="years"/>
      </c:dateAx>
      <c:valAx>
        <c:axId val="455719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572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K20" zoomScale="85" zoomScaleNormal="85"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三重県津市　ポルタひさい駐車場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Ａ１Ｂ１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駅</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13972</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f>データ!O7</f>
        <v>93.2</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121</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立体式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20</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300</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導入なし</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132</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85.1</v>
      </c>
      <c r="V31" s="110"/>
      <c r="W31" s="110"/>
      <c r="X31" s="110"/>
      <c r="Y31" s="110"/>
      <c r="Z31" s="110"/>
      <c r="AA31" s="110"/>
      <c r="AB31" s="110"/>
      <c r="AC31" s="110"/>
      <c r="AD31" s="110"/>
      <c r="AE31" s="110"/>
      <c r="AF31" s="110"/>
      <c r="AG31" s="110"/>
      <c r="AH31" s="110"/>
      <c r="AI31" s="110"/>
      <c r="AJ31" s="110"/>
      <c r="AK31" s="110"/>
      <c r="AL31" s="110"/>
      <c r="AM31" s="110"/>
      <c r="AN31" s="110">
        <f>データ!Z7</f>
        <v>75.5</v>
      </c>
      <c r="AO31" s="110"/>
      <c r="AP31" s="110"/>
      <c r="AQ31" s="110"/>
      <c r="AR31" s="110"/>
      <c r="AS31" s="110"/>
      <c r="AT31" s="110"/>
      <c r="AU31" s="110"/>
      <c r="AV31" s="110"/>
      <c r="AW31" s="110"/>
      <c r="AX31" s="110"/>
      <c r="AY31" s="110"/>
      <c r="AZ31" s="110"/>
      <c r="BA31" s="110"/>
      <c r="BB31" s="110"/>
      <c r="BC31" s="110"/>
      <c r="BD31" s="110"/>
      <c r="BE31" s="110"/>
      <c r="BF31" s="110"/>
      <c r="BG31" s="110">
        <f>データ!AA7</f>
        <v>80.7</v>
      </c>
      <c r="BH31" s="110"/>
      <c r="BI31" s="110"/>
      <c r="BJ31" s="110"/>
      <c r="BK31" s="110"/>
      <c r="BL31" s="110"/>
      <c r="BM31" s="110"/>
      <c r="BN31" s="110"/>
      <c r="BO31" s="110"/>
      <c r="BP31" s="110"/>
      <c r="BQ31" s="110"/>
      <c r="BR31" s="110"/>
      <c r="BS31" s="110"/>
      <c r="BT31" s="110"/>
      <c r="BU31" s="110"/>
      <c r="BV31" s="110"/>
      <c r="BW31" s="110"/>
      <c r="BX31" s="110"/>
      <c r="BY31" s="110"/>
      <c r="BZ31" s="110">
        <f>データ!AB7</f>
        <v>95.4</v>
      </c>
      <c r="CA31" s="110"/>
      <c r="CB31" s="110"/>
      <c r="CC31" s="110"/>
      <c r="CD31" s="110"/>
      <c r="CE31" s="110"/>
      <c r="CF31" s="110"/>
      <c r="CG31" s="110"/>
      <c r="CH31" s="110"/>
      <c r="CI31" s="110"/>
      <c r="CJ31" s="110"/>
      <c r="CK31" s="110"/>
      <c r="CL31" s="110"/>
      <c r="CM31" s="110"/>
      <c r="CN31" s="110"/>
      <c r="CO31" s="110"/>
      <c r="CP31" s="110"/>
      <c r="CQ31" s="110"/>
      <c r="CR31" s="110"/>
      <c r="CS31" s="110">
        <f>データ!AC7</f>
        <v>129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137.30000000000001</v>
      </c>
      <c r="JD31" s="81"/>
      <c r="JE31" s="81"/>
      <c r="JF31" s="81"/>
      <c r="JG31" s="81"/>
      <c r="JH31" s="81"/>
      <c r="JI31" s="81"/>
      <c r="JJ31" s="81"/>
      <c r="JK31" s="81"/>
      <c r="JL31" s="81"/>
      <c r="JM31" s="81"/>
      <c r="JN31" s="81"/>
      <c r="JO31" s="81"/>
      <c r="JP31" s="81"/>
      <c r="JQ31" s="81"/>
      <c r="JR31" s="81"/>
      <c r="JS31" s="81"/>
      <c r="JT31" s="81"/>
      <c r="JU31" s="82"/>
      <c r="JV31" s="80">
        <f>データ!DL7</f>
        <v>138.30000000000001</v>
      </c>
      <c r="JW31" s="81"/>
      <c r="JX31" s="81"/>
      <c r="JY31" s="81"/>
      <c r="JZ31" s="81"/>
      <c r="KA31" s="81"/>
      <c r="KB31" s="81"/>
      <c r="KC31" s="81"/>
      <c r="KD31" s="81"/>
      <c r="KE31" s="81"/>
      <c r="KF31" s="81"/>
      <c r="KG31" s="81"/>
      <c r="KH31" s="81"/>
      <c r="KI31" s="81"/>
      <c r="KJ31" s="81"/>
      <c r="KK31" s="81"/>
      <c r="KL31" s="81"/>
      <c r="KM31" s="81"/>
      <c r="KN31" s="82"/>
      <c r="KO31" s="80">
        <f>データ!DM7</f>
        <v>195.3</v>
      </c>
      <c r="KP31" s="81"/>
      <c r="KQ31" s="81"/>
      <c r="KR31" s="81"/>
      <c r="KS31" s="81"/>
      <c r="KT31" s="81"/>
      <c r="KU31" s="81"/>
      <c r="KV31" s="81"/>
      <c r="KW31" s="81"/>
      <c r="KX31" s="81"/>
      <c r="KY31" s="81"/>
      <c r="KZ31" s="81"/>
      <c r="LA31" s="81"/>
      <c r="LB31" s="81"/>
      <c r="LC31" s="81"/>
      <c r="LD31" s="81"/>
      <c r="LE31" s="81"/>
      <c r="LF31" s="81"/>
      <c r="LG31" s="82"/>
      <c r="LH31" s="80">
        <f>データ!DN7</f>
        <v>195</v>
      </c>
      <c r="LI31" s="81"/>
      <c r="LJ31" s="81"/>
      <c r="LK31" s="81"/>
      <c r="LL31" s="81"/>
      <c r="LM31" s="81"/>
      <c r="LN31" s="81"/>
      <c r="LO31" s="81"/>
      <c r="LP31" s="81"/>
      <c r="LQ31" s="81"/>
      <c r="LR31" s="81"/>
      <c r="LS31" s="81"/>
      <c r="LT31" s="81"/>
      <c r="LU31" s="81"/>
      <c r="LV31" s="81"/>
      <c r="LW31" s="81"/>
      <c r="LX31" s="81"/>
      <c r="LY31" s="81"/>
      <c r="LZ31" s="82"/>
      <c r="MA31" s="80">
        <f>データ!DO7</f>
        <v>206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146.9</v>
      </c>
      <c r="V32" s="110"/>
      <c r="W32" s="110"/>
      <c r="X32" s="110"/>
      <c r="Y32" s="110"/>
      <c r="Z32" s="110"/>
      <c r="AA32" s="110"/>
      <c r="AB32" s="110"/>
      <c r="AC32" s="110"/>
      <c r="AD32" s="110"/>
      <c r="AE32" s="110"/>
      <c r="AF32" s="110"/>
      <c r="AG32" s="110"/>
      <c r="AH32" s="110"/>
      <c r="AI32" s="110"/>
      <c r="AJ32" s="110"/>
      <c r="AK32" s="110"/>
      <c r="AL32" s="110"/>
      <c r="AM32" s="110"/>
      <c r="AN32" s="110">
        <f>データ!AE7</f>
        <v>140.80000000000001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141.69999999999999</v>
      </c>
      <c r="BH32" s="110"/>
      <c r="BI32" s="110"/>
      <c r="BJ32" s="110"/>
      <c r="BK32" s="110"/>
      <c r="BL32" s="110"/>
      <c r="BM32" s="110"/>
      <c r="BN32" s="110"/>
      <c r="BO32" s="110"/>
      <c r="BP32" s="110"/>
      <c r="BQ32" s="110"/>
      <c r="BR32" s="110"/>
      <c r="BS32" s="110"/>
      <c r="BT32" s="110"/>
      <c r="BU32" s="110"/>
      <c r="BV32" s="110"/>
      <c r="BW32" s="110"/>
      <c r="BX32" s="110"/>
      <c r="BY32" s="110"/>
      <c r="BZ32" s="110">
        <f>データ!AG7</f>
        <v>146</v>
      </c>
      <c r="CA32" s="110"/>
      <c r="CB32" s="110"/>
      <c r="CC32" s="110"/>
      <c r="CD32" s="110"/>
      <c r="CE32" s="110"/>
      <c r="CF32" s="110"/>
      <c r="CG32" s="110"/>
      <c r="CH32" s="110"/>
      <c r="CI32" s="110"/>
      <c r="CJ32" s="110"/>
      <c r="CK32" s="110"/>
      <c r="CL32" s="110"/>
      <c r="CM32" s="110"/>
      <c r="CN32" s="110"/>
      <c r="CO32" s="110"/>
      <c r="CP32" s="110"/>
      <c r="CQ32" s="110"/>
      <c r="CR32" s="110"/>
      <c r="CS32" s="110">
        <f>データ!AH7</f>
        <v>200.3</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0</v>
      </c>
      <c r="EM32" s="110"/>
      <c r="EN32" s="110"/>
      <c r="EO32" s="110"/>
      <c r="EP32" s="110"/>
      <c r="EQ32" s="110"/>
      <c r="ER32" s="110"/>
      <c r="ES32" s="110"/>
      <c r="ET32" s="110"/>
      <c r="EU32" s="110"/>
      <c r="EV32" s="110"/>
      <c r="EW32" s="110"/>
      <c r="EX32" s="110"/>
      <c r="EY32" s="110"/>
      <c r="EZ32" s="110"/>
      <c r="FA32" s="110"/>
      <c r="FB32" s="110"/>
      <c r="FC32" s="110"/>
      <c r="FD32" s="110"/>
      <c r="FE32" s="110">
        <f>データ!AP7</f>
        <v>0</v>
      </c>
      <c r="FF32" s="110"/>
      <c r="FG32" s="110"/>
      <c r="FH32" s="110"/>
      <c r="FI32" s="110"/>
      <c r="FJ32" s="110"/>
      <c r="FK32" s="110"/>
      <c r="FL32" s="110"/>
      <c r="FM32" s="110"/>
      <c r="FN32" s="110"/>
      <c r="FO32" s="110"/>
      <c r="FP32" s="110"/>
      <c r="FQ32" s="110"/>
      <c r="FR32" s="110"/>
      <c r="FS32" s="110"/>
      <c r="FT32" s="110"/>
      <c r="FU32" s="110"/>
      <c r="FV32" s="110"/>
      <c r="FW32" s="110"/>
      <c r="FX32" s="110">
        <f>データ!AQ7</f>
        <v>0</v>
      </c>
      <c r="FY32" s="110"/>
      <c r="FZ32" s="110"/>
      <c r="GA32" s="110"/>
      <c r="GB32" s="110"/>
      <c r="GC32" s="110"/>
      <c r="GD32" s="110"/>
      <c r="GE32" s="110"/>
      <c r="GF32" s="110"/>
      <c r="GG32" s="110"/>
      <c r="GH32" s="110"/>
      <c r="GI32" s="110"/>
      <c r="GJ32" s="110"/>
      <c r="GK32" s="110"/>
      <c r="GL32" s="110"/>
      <c r="GM32" s="110"/>
      <c r="GN32" s="110"/>
      <c r="GO32" s="110"/>
      <c r="GP32" s="110"/>
      <c r="GQ32" s="110">
        <f>データ!AR7</f>
        <v>0</v>
      </c>
      <c r="GR32" s="110"/>
      <c r="GS32" s="110"/>
      <c r="GT32" s="110"/>
      <c r="GU32" s="110"/>
      <c r="GV32" s="110"/>
      <c r="GW32" s="110"/>
      <c r="GX32" s="110"/>
      <c r="GY32" s="110"/>
      <c r="GZ32" s="110"/>
      <c r="HA32" s="110"/>
      <c r="HB32" s="110"/>
      <c r="HC32" s="110"/>
      <c r="HD32" s="110"/>
      <c r="HE32" s="110"/>
      <c r="HF32" s="110"/>
      <c r="HG32" s="110"/>
      <c r="HH32" s="110"/>
      <c r="HI32" s="110"/>
      <c r="HJ32" s="110">
        <f>データ!AS7</f>
        <v>0</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186.1</v>
      </c>
      <c r="JD32" s="81"/>
      <c r="JE32" s="81"/>
      <c r="JF32" s="81"/>
      <c r="JG32" s="81"/>
      <c r="JH32" s="81"/>
      <c r="JI32" s="81"/>
      <c r="JJ32" s="81"/>
      <c r="JK32" s="81"/>
      <c r="JL32" s="81"/>
      <c r="JM32" s="81"/>
      <c r="JN32" s="81"/>
      <c r="JO32" s="81"/>
      <c r="JP32" s="81"/>
      <c r="JQ32" s="81"/>
      <c r="JR32" s="81"/>
      <c r="JS32" s="81"/>
      <c r="JT32" s="81"/>
      <c r="JU32" s="82"/>
      <c r="JV32" s="80">
        <f>データ!DQ7</f>
        <v>192.2</v>
      </c>
      <c r="JW32" s="81"/>
      <c r="JX32" s="81"/>
      <c r="JY32" s="81"/>
      <c r="JZ32" s="81"/>
      <c r="KA32" s="81"/>
      <c r="KB32" s="81"/>
      <c r="KC32" s="81"/>
      <c r="KD32" s="81"/>
      <c r="KE32" s="81"/>
      <c r="KF32" s="81"/>
      <c r="KG32" s="81"/>
      <c r="KH32" s="81"/>
      <c r="KI32" s="81"/>
      <c r="KJ32" s="81"/>
      <c r="KK32" s="81"/>
      <c r="KL32" s="81"/>
      <c r="KM32" s="81"/>
      <c r="KN32" s="82"/>
      <c r="KO32" s="80">
        <f>データ!DR7</f>
        <v>208.8</v>
      </c>
      <c r="KP32" s="81"/>
      <c r="KQ32" s="81"/>
      <c r="KR32" s="81"/>
      <c r="KS32" s="81"/>
      <c r="KT32" s="81"/>
      <c r="KU32" s="81"/>
      <c r="KV32" s="81"/>
      <c r="KW32" s="81"/>
      <c r="KX32" s="81"/>
      <c r="KY32" s="81"/>
      <c r="KZ32" s="81"/>
      <c r="LA32" s="81"/>
      <c r="LB32" s="81"/>
      <c r="LC32" s="81"/>
      <c r="LD32" s="81"/>
      <c r="LE32" s="81"/>
      <c r="LF32" s="81"/>
      <c r="LG32" s="82"/>
      <c r="LH32" s="80">
        <f>データ!DS7</f>
        <v>198.7</v>
      </c>
      <c r="LI32" s="81"/>
      <c r="LJ32" s="81"/>
      <c r="LK32" s="81"/>
      <c r="LL32" s="81"/>
      <c r="LM32" s="81"/>
      <c r="LN32" s="81"/>
      <c r="LO32" s="81"/>
      <c r="LP32" s="81"/>
      <c r="LQ32" s="81"/>
      <c r="LR32" s="81"/>
      <c r="LS32" s="81"/>
      <c r="LT32" s="81"/>
      <c r="LU32" s="81"/>
      <c r="LV32" s="81"/>
      <c r="LW32" s="81"/>
      <c r="LX32" s="81"/>
      <c r="LY32" s="81"/>
      <c r="LZ32" s="82"/>
      <c r="MA32" s="80">
        <f>データ!DT7</f>
        <v>219.1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131</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133</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-20.9</v>
      </c>
      <c r="EM52" s="110"/>
      <c r="EN52" s="110"/>
      <c r="EO52" s="110"/>
      <c r="EP52" s="110"/>
      <c r="EQ52" s="110"/>
      <c r="ER52" s="110"/>
      <c r="ES52" s="110"/>
      <c r="ET52" s="110"/>
      <c r="EU52" s="110"/>
      <c r="EV52" s="110"/>
      <c r="EW52" s="110"/>
      <c r="EX52" s="110"/>
      <c r="EY52" s="110"/>
      <c r="EZ52" s="110"/>
      <c r="FA52" s="110"/>
      <c r="FB52" s="110"/>
      <c r="FC52" s="110"/>
      <c r="FD52" s="110"/>
      <c r="FE52" s="110">
        <f>データ!BG7</f>
        <v>-0.8</v>
      </c>
      <c r="FF52" s="110"/>
      <c r="FG52" s="110"/>
      <c r="FH52" s="110"/>
      <c r="FI52" s="110"/>
      <c r="FJ52" s="110"/>
      <c r="FK52" s="110"/>
      <c r="FL52" s="110"/>
      <c r="FM52" s="110"/>
      <c r="FN52" s="110"/>
      <c r="FO52" s="110"/>
      <c r="FP52" s="110"/>
      <c r="FQ52" s="110"/>
      <c r="FR52" s="110"/>
      <c r="FS52" s="110"/>
      <c r="FT52" s="110"/>
      <c r="FU52" s="110"/>
      <c r="FV52" s="110"/>
      <c r="FW52" s="110"/>
      <c r="FX52" s="110">
        <f>データ!BH7</f>
        <v>1.8</v>
      </c>
      <c r="FY52" s="110"/>
      <c r="FZ52" s="110"/>
      <c r="GA52" s="110"/>
      <c r="GB52" s="110"/>
      <c r="GC52" s="110"/>
      <c r="GD52" s="110"/>
      <c r="GE52" s="110"/>
      <c r="GF52" s="110"/>
      <c r="GG52" s="110"/>
      <c r="GH52" s="110"/>
      <c r="GI52" s="110"/>
      <c r="GJ52" s="110"/>
      <c r="GK52" s="110"/>
      <c r="GL52" s="110"/>
      <c r="GM52" s="110"/>
      <c r="GN52" s="110"/>
      <c r="GO52" s="110"/>
      <c r="GP52" s="110"/>
      <c r="GQ52" s="110">
        <f>データ!BI7</f>
        <v>17.7</v>
      </c>
      <c r="GR52" s="110"/>
      <c r="GS52" s="110"/>
      <c r="GT52" s="110"/>
      <c r="GU52" s="110"/>
      <c r="GV52" s="110"/>
      <c r="GW52" s="110"/>
      <c r="GX52" s="110"/>
      <c r="GY52" s="110"/>
      <c r="GZ52" s="110"/>
      <c r="HA52" s="110"/>
      <c r="HB52" s="110"/>
      <c r="HC52" s="110"/>
      <c r="HD52" s="110"/>
      <c r="HE52" s="110"/>
      <c r="HF52" s="110"/>
      <c r="HG52" s="110"/>
      <c r="HH52" s="110"/>
      <c r="HI52" s="110"/>
      <c r="HJ52" s="110">
        <f>データ!BJ7</f>
        <v>37.200000000000003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801</v>
      </c>
      <c r="JD52" s="109"/>
      <c r="JE52" s="109"/>
      <c r="JF52" s="109"/>
      <c r="JG52" s="109"/>
      <c r="JH52" s="109"/>
      <c r="JI52" s="109"/>
      <c r="JJ52" s="109"/>
      <c r="JK52" s="109"/>
      <c r="JL52" s="109"/>
      <c r="JM52" s="109"/>
      <c r="JN52" s="109"/>
      <c r="JO52" s="109"/>
      <c r="JP52" s="109"/>
      <c r="JQ52" s="109"/>
      <c r="JR52" s="109"/>
      <c r="JS52" s="109"/>
      <c r="JT52" s="109"/>
      <c r="JU52" s="109"/>
      <c r="JV52" s="109">
        <f>データ!BR7</f>
        <v>509</v>
      </c>
      <c r="JW52" s="109"/>
      <c r="JX52" s="109"/>
      <c r="JY52" s="109"/>
      <c r="JZ52" s="109"/>
      <c r="KA52" s="109"/>
      <c r="KB52" s="109"/>
      <c r="KC52" s="109"/>
      <c r="KD52" s="109"/>
      <c r="KE52" s="109"/>
      <c r="KF52" s="109"/>
      <c r="KG52" s="109"/>
      <c r="KH52" s="109"/>
      <c r="KI52" s="109"/>
      <c r="KJ52" s="109"/>
      <c r="KK52" s="109"/>
      <c r="KL52" s="109"/>
      <c r="KM52" s="109"/>
      <c r="KN52" s="109"/>
      <c r="KO52" s="109">
        <f>データ!BS7</f>
        <v>1782</v>
      </c>
      <c r="KP52" s="109"/>
      <c r="KQ52" s="109"/>
      <c r="KR52" s="109"/>
      <c r="KS52" s="109"/>
      <c r="KT52" s="109"/>
      <c r="KU52" s="109"/>
      <c r="KV52" s="109"/>
      <c r="KW52" s="109"/>
      <c r="KX52" s="109"/>
      <c r="KY52" s="109"/>
      <c r="KZ52" s="109"/>
      <c r="LA52" s="109"/>
      <c r="LB52" s="109"/>
      <c r="LC52" s="109"/>
      <c r="LD52" s="109"/>
      <c r="LE52" s="109"/>
      <c r="LF52" s="109"/>
      <c r="LG52" s="109"/>
      <c r="LH52" s="109">
        <f>データ!BT7</f>
        <v>6848</v>
      </c>
      <c r="LI52" s="109"/>
      <c r="LJ52" s="109"/>
      <c r="LK52" s="109"/>
      <c r="LL52" s="109"/>
      <c r="LM52" s="109"/>
      <c r="LN52" s="109"/>
      <c r="LO52" s="109"/>
      <c r="LP52" s="109"/>
      <c r="LQ52" s="109"/>
      <c r="LR52" s="109"/>
      <c r="LS52" s="109"/>
      <c r="LT52" s="109"/>
      <c r="LU52" s="109"/>
      <c r="LV52" s="109"/>
      <c r="LW52" s="109"/>
      <c r="LX52" s="109"/>
      <c r="LY52" s="109"/>
      <c r="LZ52" s="109"/>
      <c r="MA52" s="109">
        <f>データ!BU7</f>
        <v>15760</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0</v>
      </c>
      <c r="V53" s="109"/>
      <c r="W53" s="109"/>
      <c r="X53" s="109"/>
      <c r="Y53" s="109"/>
      <c r="Z53" s="109"/>
      <c r="AA53" s="109"/>
      <c r="AB53" s="109"/>
      <c r="AC53" s="109"/>
      <c r="AD53" s="109"/>
      <c r="AE53" s="109"/>
      <c r="AF53" s="109"/>
      <c r="AG53" s="109"/>
      <c r="AH53" s="109"/>
      <c r="AI53" s="109"/>
      <c r="AJ53" s="109"/>
      <c r="AK53" s="109"/>
      <c r="AL53" s="109"/>
      <c r="AM53" s="109"/>
      <c r="AN53" s="109">
        <f>データ!BA7</f>
        <v>0</v>
      </c>
      <c r="AO53" s="109"/>
      <c r="AP53" s="109"/>
      <c r="AQ53" s="109"/>
      <c r="AR53" s="109"/>
      <c r="AS53" s="109"/>
      <c r="AT53" s="109"/>
      <c r="AU53" s="109"/>
      <c r="AV53" s="109"/>
      <c r="AW53" s="109"/>
      <c r="AX53" s="109"/>
      <c r="AY53" s="109"/>
      <c r="AZ53" s="109"/>
      <c r="BA53" s="109"/>
      <c r="BB53" s="109"/>
      <c r="BC53" s="109"/>
      <c r="BD53" s="109"/>
      <c r="BE53" s="109"/>
      <c r="BF53" s="109"/>
      <c r="BG53" s="109">
        <f>データ!BB7</f>
        <v>0</v>
      </c>
      <c r="BH53" s="109"/>
      <c r="BI53" s="109"/>
      <c r="BJ53" s="109"/>
      <c r="BK53" s="109"/>
      <c r="BL53" s="109"/>
      <c r="BM53" s="109"/>
      <c r="BN53" s="109"/>
      <c r="BO53" s="109"/>
      <c r="BP53" s="109"/>
      <c r="BQ53" s="109"/>
      <c r="BR53" s="109"/>
      <c r="BS53" s="109"/>
      <c r="BT53" s="109"/>
      <c r="BU53" s="109"/>
      <c r="BV53" s="109"/>
      <c r="BW53" s="109"/>
      <c r="BX53" s="109"/>
      <c r="BY53" s="109"/>
      <c r="BZ53" s="109">
        <f>データ!BC7</f>
        <v>0</v>
      </c>
      <c r="CA53" s="109"/>
      <c r="CB53" s="109"/>
      <c r="CC53" s="109"/>
      <c r="CD53" s="109"/>
      <c r="CE53" s="109"/>
      <c r="CF53" s="109"/>
      <c r="CG53" s="109"/>
      <c r="CH53" s="109"/>
      <c r="CI53" s="109"/>
      <c r="CJ53" s="109"/>
      <c r="CK53" s="109"/>
      <c r="CL53" s="109"/>
      <c r="CM53" s="109"/>
      <c r="CN53" s="109"/>
      <c r="CO53" s="109"/>
      <c r="CP53" s="109"/>
      <c r="CQ53" s="109"/>
      <c r="CR53" s="109"/>
      <c r="CS53" s="109">
        <f>データ!BD7</f>
        <v>0</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34.1</v>
      </c>
      <c r="EM53" s="110"/>
      <c r="EN53" s="110"/>
      <c r="EO53" s="110"/>
      <c r="EP53" s="110"/>
      <c r="EQ53" s="110"/>
      <c r="ER53" s="110"/>
      <c r="ES53" s="110"/>
      <c r="ET53" s="110"/>
      <c r="EU53" s="110"/>
      <c r="EV53" s="110"/>
      <c r="EW53" s="110"/>
      <c r="EX53" s="110"/>
      <c r="EY53" s="110"/>
      <c r="EZ53" s="110"/>
      <c r="FA53" s="110"/>
      <c r="FB53" s="110"/>
      <c r="FC53" s="110"/>
      <c r="FD53" s="110"/>
      <c r="FE53" s="110">
        <f>データ!BL7</f>
        <v>40.1</v>
      </c>
      <c r="FF53" s="110"/>
      <c r="FG53" s="110"/>
      <c r="FH53" s="110"/>
      <c r="FI53" s="110"/>
      <c r="FJ53" s="110"/>
      <c r="FK53" s="110"/>
      <c r="FL53" s="110"/>
      <c r="FM53" s="110"/>
      <c r="FN53" s="110"/>
      <c r="FO53" s="110"/>
      <c r="FP53" s="110"/>
      <c r="FQ53" s="110"/>
      <c r="FR53" s="110"/>
      <c r="FS53" s="110"/>
      <c r="FT53" s="110"/>
      <c r="FU53" s="110"/>
      <c r="FV53" s="110"/>
      <c r="FW53" s="110"/>
      <c r="FX53" s="110">
        <f>データ!BM7</f>
        <v>47.7</v>
      </c>
      <c r="FY53" s="110"/>
      <c r="FZ53" s="110"/>
      <c r="GA53" s="110"/>
      <c r="GB53" s="110"/>
      <c r="GC53" s="110"/>
      <c r="GD53" s="110"/>
      <c r="GE53" s="110"/>
      <c r="GF53" s="110"/>
      <c r="GG53" s="110"/>
      <c r="GH53" s="110"/>
      <c r="GI53" s="110"/>
      <c r="GJ53" s="110"/>
      <c r="GK53" s="110"/>
      <c r="GL53" s="110"/>
      <c r="GM53" s="110"/>
      <c r="GN53" s="110"/>
      <c r="GO53" s="110"/>
      <c r="GP53" s="110"/>
      <c r="GQ53" s="110">
        <f>データ!BN7</f>
        <v>54.2</v>
      </c>
      <c r="GR53" s="110"/>
      <c r="GS53" s="110"/>
      <c r="GT53" s="110"/>
      <c r="GU53" s="110"/>
      <c r="GV53" s="110"/>
      <c r="GW53" s="110"/>
      <c r="GX53" s="110"/>
      <c r="GY53" s="110"/>
      <c r="GZ53" s="110"/>
      <c r="HA53" s="110"/>
      <c r="HB53" s="110"/>
      <c r="HC53" s="110"/>
      <c r="HD53" s="110"/>
      <c r="HE53" s="110"/>
      <c r="HF53" s="110"/>
      <c r="HG53" s="110"/>
      <c r="HH53" s="110"/>
      <c r="HI53" s="110"/>
      <c r="HJ53" s="110">
        <f>データ!BO7</f>
        <v>62.3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50877</v>
      </c>
      <c r="JD53" s="109"/>
      <c r="JE53" s="109"/>
      <c r="JF53" s="109"/>
      <c r="JG53" s="109"/>
      <c r="JH53" s="109"/>
      <c r="JI53" s="109"/>
      <c r="JJ53" s="109"/>
      <c r="JK53" s="109"/>
      <c r="JL53" s="109"/>
      <c r="JM53" s="109"/>
      <c r="JN53" s="109"/>
      <c r="JO53" s="109"/>
      <c r="JP53" s="109"/>
      <c r="JQ53" s="109"/>
      <c r="JR53" s="109"/>
      <c r="JS53" s="109"/>
      <c r="JT53" s="109"/>
      <c r="JU53" s="109"/>
      <c r="JV53" s="109">
        <f>データ!BW7</f>
        <v>48496</v>
      </c>
      <c r="JW53" s="109"/>
      <c r="JX53" s="109"/>
      <c r="JY53" s="109"/>
      <c r="JZ53" s="109"/>
      <c r="KA53" s="109"/>
      <c r="KB53" s="109"/>
      <c r="KC53" s="109"/>
      <c r="KD53" s="109"/>
      <c r="KE53" s="109"/>
      <c r="KF53" s="109"/>
      <c r="KG53" s="109"/>
      <c r="KH53" s="109"/>
      <c r="KI53" s="109"/>
      <c r="KJ53" s="109"/>
      <c r="KK53" s="109"/>
      <c r="KL53" s="109"/>
      <c r="KM53" s="109"/>
      <c r="KN53" s="109"/>
      <c r="KO53" s="109">
        <f>データ!BX7</f>
        <v>48069</v>
      </c>
      <c r="KP53" s="109"/>
      <c r="KQ53" s="109"/>
      <c r="KR53" s="109"/>
      <c r="KS53" s="109"/>
      <c r="KT53" s="109"/>
      <c r="KU53" s="109"/>
      <c r="KV53" s="109"/>
      <c r="KW53" s="109"/>
      <c r="KX53" s="109"/>
      <c r="KY53" s="109"/>
      <c r="KZ53" s="109"/>
      <c r="LA53" s="109"/>
      <c r="LB53" s="109"/>
      <c r="LC53" s="109"/>
      <c r="LD53" s="109"/>
      <c r="LE53" s="109"/>
      <c r="LF53" s="109"/>
      <c r="LG53" s="109"/>
      <c r="LH53" s="109">
        <f>データ!BY7</f>
        <v>46735</v>
      </c>
      <c r="LI53" s="109"/>
      <c r="LJ53" s="109"/>
      <c r="LK53" s="109"/>
      <c r="LL53" s="109"/>
      <c r="LM53" s="109"/>
      <c r="LN53" s="109"/>
      <c r="LO53" s="109"/>
      <c r="LP53" s="109"/>
      <c r="LQ53" s="109"/>
      <c r="LR53" s="109"/>
      <c r="LS53" s="109"/>
      <c r="LT53" s="109"/>
      <c r="LU53" s="109"/>
      <c r="LV53" s="109"/>
      <c r="LW53" s="109"/>
      <c r="LX53" s="109"/>
      <c r="LY53" s="109"/>
      <c r="LZ53" s="109"/>
      <c r="MA53" s="109">
        <f>データ!BZ7</f>
        <v>64649</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134</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78</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t="str">
        <f>データ!CN7</f>
        <v>-</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f>データ!CB7</f>
        <v>2</v>
      </c>
      <c r="S77" s="81"/>
      <c r="T77" s="81"/>
      <c r="U77" s="81"/>
      <c r="V77" s="81"/>
      <c r="W77" s="81"/>
      <c r="X77" s="81"/>
      <c r="Y77" s="81"/>
      <c r="Z77" s="81"/>
      <c r="AA77" s="81"/>
      <c r="AB77" s="81"/>
      <c r="AC77" s="81"/>
      <c r="AD77" s="81"/>
      <c r="AE77" s="81"/>
      <c r="AF77" s="82"/>
      <c r="AG77" s="80">
        <f>データ!CC7</f>
        <v>4.7</v>
      </c>
      <c r="AH77" s="81"/>
      <c r="AI77" s="81"/>
      <c r="AJ77" s="81"/>
      <c r="AK77" s="81"/>
      <c r="AL77" s="81"/>
      <c r="AM77" s="81"/>
      <c r="AN77" s="81"/>
      <c r="AO77" s="81"/>
      <c r="AP77" s="81"/>
      <c r="AQ77" s="81"/>
      <c r="AR77" s="81"/>
      <c r="AS77" s="81"/>
      <c r="AT77" s="81"/>
      <c r="AU77" s="82"/>
      <c r="AV77" s="80">
        <f>データ!CD7</f>
        <v>7.3</v>
      </c>
      <c r="AW77" s="81"/>
      <c r="AX77" s="81"/>
      <c r="AY77" s="81"/>
      <c r="AZ77" s="81"/>
      <c r="BA77" s="81"/>
      <c r="BB77" s="81"/>
      <c r="BC77" s="81"/>
      <c r="BD77" s="81"/>
      <c r="BE77" s="81"/>
      <c r="BF77" s="81"/>
      <c r="BG77" s="81"/>
      <c r="BH77" s="81"/>
      <c r="BI77" s="81"/>
      <c r="BJ77" s="82"/>
      <c r="BK77" s="80">
        <f>データ!CE7</f>
        <v>9.5</v>
      </c>
      <c r="BL77" s="81"/>
      <c r="BM77" s="81"/>
      <c r="BN77" s="81"/>
      <c r="BO77" s="81"/>
      <c r="BP77" s="81"/>
      <c r="BQ77" s="81"/>
      <c r="BR77" s="81"/>
      <c r="BS77" s="81"/>
      <c r="BT77" s="81"/>
      <c r="BU77" s="81"/>
      <c r="BV77" s="81"/>
      <c r="BW77" s="81"/>
      <c r="BX77" s="81"/>
      <c r="BY77" s="82"/>
      <c r="BZ77" s="80">
        <f>データ!CF7</f>
        <v>12.2</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f>データ!CG7</f>
        <v>37.1</v>
      </c>
      <c r="S78" s="81"/>
      <c r="T78" s="81"/>
      <c r="U78" s="81"/>
      <c r="V78" s="81"/>
      <c r="W78" s="81"/>
      <c r="X78" s="81"/>
      <c r="Y78" s="81"/>
      <c r="Z78" s="81"/>
      <c r="AA78" s="81"/>
      <c r="AB78" s="81"/>
      <c r="AC78" s="81"/>
      <c r="AD78" s="81"/>
      <c r="AE78" s="81"/>
      <c r="AF78" s="82"/>
      <c r="AG78" s="80">
        <f>データ!CH7</f>
        <v>41.1</v>
      </c>
      <c r="AH78" s="81"/>
      <c r="AI78" s="81"/>
      <c r="AJ78" s="81"/>
      <c r="AK78" s="81"/>
      <c r="AL78" s="81"/>
      <c r="AM78" s="81"/>
      <c r="AN78" s="81"/>
      <c r="AO78" s="81"/>
      <c r="AP78" s="81"/>
      <c r="AQ78" s="81"/>
      <c r="AR78" s="81"/>
      <c r="AS78" s="81"/>
      <c r="AT78" s="81"/>
      <c r="AU78" s="82"/>
      <c r="AV78" s="80">
        <f>データ!CI7</f>
        <v>39.299999999999997</v>
      </c>
      <c r="AW78" s="81"/>
      <c r="AX78" s="81"/>
      <c r="AY78" s="81"/>
      <c r="AZ78" s="81"/>
      <c r="BA78" s="81"/>
      <c r="BB78" s="81"/>
      <c r="BC78" s="81"/>
      <c r="BD78" s="81"/>
      <c r="BE78" s="81"/>
      <c r="BF78" s="81"/>
      <c r="BG78" s="81"/>
      <c r="BH78" s="81"/>
      <c r="BI78" s="81"/>
      <c r="BJ78" s="82"/>
      <c r="BK78" s="80">
        <f>データ!CJ7</f>
        <v>41.2</v>
      </c>
      <c r="BL78" s="81"/>
      <c r="BM78" s="81"/>
      <c r="BN78" s="81"/>
      <c r="BO78" s="81"/>
      <c r="BP78" s="81"/>
      <c r="BQ78" s="81"/>
      <c r="BR78" s="81"/>
      <c r="BS78" s="81"/>
      <c r="BT78" s="81"/>
      <c r="BU78" s="81"/>
      <c r="BV78" s="81"/>
      <c r="BW78" s="81"/>
      <c r="BX78" s="81"/>
      <c r="BY78" s="82"/>
      <c r="BZ78" s="80">
        <f>データ!CK7</f>
        <v>43</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f>データ!CT7</f>
        <v>0</v>
      </c>
      <c r="GM78" s="81"/>
      <c r="GN78" s="81"/>
      <c r="GO78" s="81"/>
      <c r="GP78" s="81"/>
      <c r="GQ78" s="81"/>
      <c r="GR78" s="81"/>
      <c r="GS78" s="81"/>
      <c r="GT78" s="81"/>
      <c r="GU78" s="81"/>
      <c r="GV78" s="81"/>
      <c r="GW78" s="81"/>
      <c r="GX78" s="81"/>
      <c r="GY78" s="81"/>
      <c r="GZ78" s="82"/>
      <c r="HA78" s="80">
        <f>データ!CU7</f>
        <v>0</v>
      </c>
      <c r="HB78" s="81"/>
      <c r="HC78" s="81"/>
      <c r="HD78" s="81"/>
      <c r="HE78" s="81"/>
      <c r="HF78" s="81"/>
      <c r="HG78" s="81"/>
      <c r="HH78" s="81"/>
      <c r="HI78" s="81"/>
      <c r="HJ78" s="81"/>
      <c r="HK78" s="81"/>
      <c r="HL78" s="81"/>
      <c r="HM78" s="81"/>
      <c r="HN78" s="81"/>
      <c r="HO78" s="82"/>
      <c r="HP78" s="80">
        <f>データ!CV7</f>
        <v>0</v>
      </c>
      <c r="HQ78" s="81"/>
      <c r="HR78" s="81"/>
      <c r="HS78" s="81"/>
      <c r="HT78" s="81"/>
      <c r="HU78" s="81"/>
      <c r="HV78" s="81"/>
      <c r="HW78" s="81"/>
      <c r="HX78" s="81"/>
      <c r="HY78" s="81"/>
      <c r="HZ78" s="81"/>
      <c r="IA78" s="81"/>
      <c r="IB78" s="81"/>
      <c r="IC78" s="81"/>
      <c r="ID78" s="82"/>
      <c r="IE78" s="80">
        <f>データ!CW7</f>
        <v>0</v>
      </c>
      <c r="IF78" s="81"/>
      <c r="IG78" s="81"/>
      <c r="IH78" s="81"/>
      <c r="II78" s="81"/>
      <c r="IJ78" s="81"/>
      <c r="IK78" s="81"/>
      <c r="IL78" s="81"/>
      <c r="IM78" s="81"/>
      <c r="IN78" s="81"/>
      <c r="IO78" s="81"/>
      <c r="IP78" s="81"/>
      <c r="IQ78" s="81"/>
      <c r="IR78" s="81"/>
      <c r="IS78" s="82"/>
      <c r="IT78" s="80">
        <f>データ!CX7</f>
        <v>0</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61.4</v>
      </c>
      <c r="KB78" s="81"/>
      <c r="KC78" s="81"/>
      <c r="KD78" s="81"/>
      <c r="KE78" s="81"/>
      <c r="KF78" s="81"/>
      <c r="KG78" s="81"/>
      <c r="KH78" s="81"/>
      <c r="KI78" s="81"/>
      <c r="KJ78" s="81"/>
      <c r="KK78" s="81"/>
      <c r="KL78" s="81"/>
      <c r="KM78" s="81"/>
      <c r="KN78" s="81"/>
      <c r="KO78" s="82"/>
      <c r="KP78" s="80">
        <f>データ!DF7</f>
        <v>54.2</v>
      </c>
      <c r="KQ78" s="81"/>
      <c r="KR78" s="81"/>
      <c r="KS78" s="81"/>
      <c r="KT78" s="81"/>
      <c r="KU78" s="81"/>
      <c r="KV78" s="81"/>
      <c r="KW78" s="81"/>
      <c r="KX78" s="81"/>
      <c r="KY78" s="81"/>
      <c r="KZ78" s="81"/>
      <c r="LA78" s="81"/>
      <c r="LB78" s="81"/>
      <c r="LC78" s="81"/>
      <c r="LD78" s="82"/>
      <c r="LE78" s="80">
        <f>データ!DG7</f>
        <v>49.6</v>
      </c>
      <c r="LF78" s="81"/>
      <c r="LG78" s="81"/>
      <c r="LH78" s="81"/>
      <c r="LI78" s="81"/>
      <c r="LJ78" s="81"/>
      <c r="LK78" s="81"/>
      <c r="LL78" s="81"/>
      <c r="LM78" s="81"/>
      <c r="LN78" s="81"/>
      <c r="LO78" s="81"/>
      <c r="LP78" s="81"/>
      <c r="LQ78" s="81"/>
      <c r="LR78" s="81"/>
      <c r="LS78" s="82"/>
      <c r="LT78" s="80">
        <f>データ!DH7</f>
        <v>42.8</v>
      </c>
      <c r="LU78" s="81"/>
      <c r="LV78" s="81"/>
      <c r="LW78" s="81"/>
      <c r="LX78" s="81"/>
      <c r="LY78" s="81"/>
      <c r="LZ78" s="81"/>
      <c r="MA78" s="81"/>
      <c r="MB78" s="81"/>
      <c r="MC78" s="81"/>
      <c r="MD78" s="81"/>
      <c r="ME78" s="81"/>
      <c r="MF78" s="81"/>
      <c r="MG78" s="81"/>
      <c r="MH78" s="82"/>
      <c r="MI78" s="80">
        <f>データ!DI7</f>
        <v>33.6</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c r="N87" s="47"/>
      <c r="O87" s="47"/>
      <c r="P87" s="47"/>
      <c r="Q87" s="47"/>
      <c r="R87" s="47"/>
      <c r="S87" s="47"/>
      <c r="T87" s="47"/>
      <c r="U87" s="47"/>
      <c r="V87" s="47"/>
      <c r="W87" s="47"/>
      <c r="X87" s="47"/>
      <c r="Y87" s="47"/>
      <c r="Z87" s="48"/>
      <c r="AA87" s="48"/>
      <c r="AB87" s="48"/>
      <c r="AC87" s="48"/>
    </row>
    <row r="88" spans="1:382" hidden="1" x14ac:dyDescent="0.15">
      <c r="B88" s="45" t="str">
        <f>データ!AI6</f>
        <v>【175.8】</v>
      </c>
      <c r="C88" s="46" t="str">
        <f>データ!AT6</f>
        <v>【0.0】</v>
      </c>
      <c r="D88" s="46" t="str">
        <f>データ!BE6</f>
        <v>【0】</v>
      </c>
      <c r="E88" s="46" t="str">
        <f>データ!DU6</f>
        <v>【199.7】</v>
      </c>
      <c r="F88" s="46" t="str">
        <f>データ!BP6</f>
        <v>【55.7】</v>
      </c>
      <c r="G88" s="46" t="str">
        <f>データ!CA6</f>
        <v>【35,545】</v>
      </c>
      <c r="H88" s="46" t="str">
        <f>データ!CL6</f>
        <v>【58.2】</v>
      </c>
      <c r="I88" s="46" t="s">
        <v>56</v>
      </c>
      <c r="J88" s="46" t="s">
        <v>56</v>
      </c>
      <c r="K88" s="46" t="str">
        <f>データ!CY6</f>
        <v>【394.7】</v>
      </c>
      <c r="L88" s="46" t="str">
        <f>データ!DJ6</f>
        <v>【9.7】</v>
      </c>
      <c r="M88" s="47"/>
      <c r="N88" s="47" t="e">
        <f>データ!#REF!</f>
        <v>#REF!</v>
      </c>
      <c r="O88" s="47"/>
      <c r="P88" s="47"/>
      <c r="Q88" s="47"/>
      <c r="R88" s="47"/>
      <c r="S88" s="47"/>
      <c r="T88" s="47"/>
      <c r="U88" s="47"/>
      <c r="V88" s="47"/>
      <c r="W88" s="47"/>
      <c r="X88" s="47"/>
      <c r="Y88" s="47"/>
      <c r="Z88" s="48"/>
      <c r="AA88" s="48"/>
      <c r="AB88" s="48"/>
      <c r="AC88" s="48"/>
    </row>
  </sheetData>
  <sheetProtection algorithmName="SHA-512" hashValue="a3aURPYiT1TdiafdLrb9rEY8+A2APlP+gfKhs0rfaB6Iy4/QnFr1R+BFbwis3EsJIJZuSxYtWriuu6nncoAayA==" saltValue="xunm19LUK8BRrsXWxwWHQ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BS8" sqref="BS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57</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58</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59</v>
      </c>
      <c r="B3" s="50" t="s">
        <v>60</v>
      </c>
      <c r="C3" s="50" t="s">
        <v>61</v>
      </c>
      <c r="D3" s="50" t="s">
        <v>62</v>
      </c>
      <c r="E3" s="50" t="s">
        <v>63</v>
      </c>
      <c r="F3" s="50" t="s">
        <v>64</v>
      </c>
      <c r="G3" s="50" t="s">
        <v>65</v>
      </c>
      <c r="H3" s="144" t="s">
        <v>66</v>
      </c>
      <c r="I3" s="145"/>
      <c r="J3" s="145"/>
      <c r="K3" s="145"/>
      <c r="L3" s="145"/>
      <c r="M3" s="145"/>
      <c r="N3" s="145"/>
      <c r="O3" s="145"/>
      <c r="P3" s="145"/>
      <c r="Q3" s="145"/>
      <c r="R3" s="145"/>
      <c r="S3" s="145"/>
      <c r="T3" s="145"/>
      <c r="U3" s="145"/>
      <c r="V3" s="145"/>
      <c r="W3" s="145"/>
      <c r="X3" s="145"/>
      <c r="Y3" s="51" t="s">
        <v>67</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68</v>
      </c>
      <c r="CP3" s="52"/>
      <c r="CQ3" s="52"/>
      <c r="CR3" s="52"/>
      <c r="CS3" s="52"/>
      <c r="CT3" s="52"/>
      <c r="CU3" s="52"/>
      <c r="CV3" s="52"/>
      <c r="CW3" s="52"/>
      <c r="CX3" s="52"/>
      <c r="CY3" s="52"/>
      <c r="CZ3" s="56"/>
      <c r="DA3" s="52"/>
      <c r="DB3" s="52"/>
      <c r="DC3" s="52"/>
      <c r="DD3" s="52"/>
      <c r="DE3" s="52"/>
      <c r="DF3" s="52"/>
      <c r="DG3" s="52"/>
      <c r="DH3" s="52"/>
      <c r="DI3" s="52"/>
      <c r="DJ3" s="54"/>
      <c r="DK3" s="52" t="s">
        <v>69</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98</v>
      </c>
      <c r="AL5" s="59" t="s">
        <v>99</v>
      </c>
      <c r="AM5" s="59" t="s">
        <v>100</v>
      </c>
      <c r="AN5" s="59" t="s">
        <v>101</v>
      </c>
      <c r="AO5" s="59" t="s">
        <v>102</v>
      </c>
      <c r="AP5" s="59" t="s">
        <v>103</v>
      </c>
      <c r="AQ5" s="59" t="s">
        <v>104</v>
      </c>
      <c r="AR5" s="59" t="s">
        <v>105</v>
      </c>
      <c r="AS5" s="59" t="s">
        <v>106</v>
      </c>
      <c r="AT5" s="59" t="s">
        <v>107</v>
      </c>
      <c r="AU5" s="59" t="s">
        <v>97</v>
      </c>
      <c r="AV5" s="59" t="s">
        <v>98</v>
      </c>
      <c r="AW5" s="59" t="s">
        <v>99</v>
      </c>
      <c r="AX5" s="59" t="s">
        <v>100</v>
      </c>
      <c r="AY5" s="59" t="s">
        <v>108</v>
      </c>
      <c r="AZ5" s="59" t="s">
        <v>102</v>
      </c>
      <c r="BA5" s="59" t="s">
        <v>103</v>
      </c>
      <c r="BB5" s="59" t="s">
        <v>104</v>
      </c>
      <c r="BC5" s="59" t="s">
        <v>105</v>
      </c>
      <c r="BD5" s="59" t="s">
        <v>106</v>
      </c>
      <c r="BE5" s="59" t="s">
        <v>107</v>
      </c>
      <c r="BF5" s="59" t="s">
        <v>97</v>
      </c>
      <c r="BG5" s="59" t="s">
        <v>98</v>
      </c>
      <c r="BH5" s="59" t="s">
        <v>99</v>
      </c>
      <c r="BI5" s="59" t="s">
        <v>100</v>
      </c>
      <c r="BJ5" s="59" t="s">
        <v>101</v>
      </c>
      <c r="BK5" s="59" t="s">
        <v>102</v>
      </c>
      <c r="BL5" s="59" t="s">
        <v>103</v>
      </c>
      <c r="BM5" s="59" t="s">
        <v>104</v>
      </c>
      <c r="BN5" s="59" t="s">
        <v>105</v>
      </c>
      <c r="BO5" s="59" t="s">
        <v>106</v>
      </c>
      <c r="BP5" s="59" t="s">
        <v>107</v>
      </c>
      <c r="BQ5" s="59" t="s">
        <v>109</v>
      </c>
      <c r="BR5" s="59" t="s">
        <v>98</v>
      </c>
      <c r="BS5" s="59" t="s">
        <v>110</v>
      </c>
      <c r="BT5" s="59" t="s">
        <v>100</v>
      </c>
      <c r="BU5" s="59" t="s">
        <v>101</v>
      </c>
      <c r="BV5" s="59" t="s">
        <v>102</v>
      </c>
      <c r="BW5" s="59" t="s">
        <v>103</v>
      </c>
      <c r="BX5" s="59" t="s">
        <v>104</v>
      </c>
      <c r="BY5" s="59" t="s">
        <v>105</v>
      </c>
      <c r="BZ5" s="59" t="s">
        <v>106</v>
      </c>
      <c r="CA5" s="59" t="s">
        <v>107</v>
      </c>
      <c r="CB5" s="59" t="s">
        <v>97</v>
      </c>
      <c r="CC5" s="59" t="s">
        <v>98</v>
      </c>
      <c r="CD5" s="59" t="s">
        <v>99</v>
      </c>
      <c r="CE5" s="59" t="s">
        <v>100</v>
      </c>
      <c r="CF5" s="59" t="s">
        <v>101</v>
      </c>
      <c r="CG5" s="59" t="s">
        <v>102</v>
      </c>
      <c r="CH5" s="59" t="s">
        <v>103</v>
      </c>
      <c r="CI5" s="59" t="s">
        <v>104</v>
      </c>
      <c r="CJ5" s="59" t="s">
        <v>105</v>
      </c>
      <c r="CK5" s="59" t="s">
        <v>106</v>
      </c>
      <c r="CL5" s="59" t="s">
        <v>107</v>
      </c>
      <c r="CM5" s="151"/>
      <c r="CN5" s="151"/>
      <c r="CO5" s="59" t="s">
        <v>97</v>
      </c>
      <c r="CP5" s="59" t="s">
        <v>98</v>
      </c>
      <c r="CQ5" s="59" t="s">
        <v>99</v>
      </c>
      <c r="CR5" s="59" t="s">
        <v>111</v>
      </c>
      <c r="CS5" s="59" t="s">
        <v>101</v>
      </c>
      <c r="CT5" s="59" t="s">
        <v>102</v>
      </c>
      <c r="CU5" s="59" t="s">
        <v>103</v>
      </c>
      <c r="CV5" s="59" t="s">
        <v>104</v>
      </c>
      <c r="CW5" s="59" t="s">
        <v>105</v>
      </c>
      <c r="CX5" s="59" t="s">
        <v>106</v>
      </c>
      <c r="CY5" s="59" t="s">
        <v>107</v>
      </c>
      <c r="CZ5" s="59" t="s">
        <v>97</v>
      </c>
      <c r="DA5" s="59" t="s">
        <v>98</v>
      </c>
      <c r="DB5" s="59" t="s">
        <v>99</v>
      </c>
      <c r="DC5" s="59" t="s">
        <v>100</v>
      </c>
      <c r="DD5" s="59" t="s">
        <v>101</v>
      </c>
      <c r="DE5" s="59" t="s">
        <v>102</v>
      </c>
      <c r="DF5" s="59" t="s">
        <v>103</v>
      </c>
      <c r="DG5" s="59" t="s">
        <v>104</v>
      </c>
      <c r="DH5" s="59" t="s">
        <v>105</v>
      </c>
      <c r="DI5" s="59" t="s">
        <v>106</v>
      </c>
      <c r="DJ5" s="59" t="s">
        <v>44</v>
      </c>
      <c r="DK5" s="59" t="s">
        <v>97</v>
      </c>
      <c r="DL5" s="59" t="s">
        <v>98</v>
      </c>
      <c r="DM5" s="59" t="s">
        <v>110</v>
      </c>
      <c r="DN5" s="59" t="s">
        <v>100</v>
      </c>
      <c r="DO5" s="59" t="s">
        <v>101</v>
      </c>
      <c r="DP5" s="59" t="s">
        <v>102</v>
      </c>
      <c r="DQ5" s="59" t="s">
        <v>103</v>
      </c>
      <c r="DR5" s="59" t="s">
        <v>104</v>
      </c>
      <c r="DS5" s="59" t="s">
        <v>105</v>
      </c>
      <c r="DT5" s="59" t="s">
        <v>106</v>
      </c>
      <c r="DU5" s="59" t="s">
        <v>107</v>
      </c>
    </row>
    <row r="6" spans="1:125" s="66" customFormat="1" x14ac:dyDescent="0.15">
      <c r="A6" s="49" t="s">
        <v>112</v>
      </c>
      <c r="B6" s="60">
        <f>B8</f>
        <v>2017</v>
      </c>
      <c r="C6" s="60">
        <f t="shared" ref="C6:X6" si="1">C8</f>
        <v>242012</v>
      </c>
      <c r="D6" s="60">
        <f t="shared" si="1"/>
        <v>46</v>
      </c>
      <c r="E6" s="60">
        <f t="shared" si="1"/>
        <v>14</v>
      </c>
      <c r="F6" s="60">
        <f t="shared" si="1"/>
        <v>0</v>
      </c>
      <c r="G6" s="60">
        <f t="shared" si="1"/>
        <v>4</v>
      </c>
      <c r="H6" s="60" t="str">
        <f>SUBSTITUTE(H8,"　","")</f>
        <v>三重県津市</v>
      </c>
      <c r="I6" s="60" t="str">
        <f t="shared" si="1"/>
        <v>ポルタひさい駐車場</v>
      </c>
      <c r="J6" s="60" t="str">
        <f t="shared" si="1"/>
        <v>法適用</v>
      </c>
      <c r="K6" s="60" t="str">
        <f t="shared" si="1"/>
        <v>駐車場整備事業</v>
      </c>
      <c r="L6" s="60" t="str">
        <f t="shared" si="1"/>
        <v>-</v>
      </c>
      <c r="M6" s="60" t="str">
        <f t="shared" si="1"/>
        <v>Ａ１Ｂ１</v>
      </c>
      <c r="N6" s="60" t="str">
        <f t="shared" si="1"/>
        <v>非設置</v>
      </c>
      <c r="O6" s="61">
        <f t="shared" si="1"/>
        <v>93.2</v>
      </c>
      <c r="P6" s="62" t="str">
        <f t="shared" si="1"/>
        <v>その他駐車場</v>
      </c>
      <c r="Q6" s="62" t="str">
        <f t="shared" si="1"/>
        <v>立体式</v>
      </c>
      <c r="R6" s="63">
        <f t="shared" si="1"/>
        <v>20</v>
      </c>
      <c r="S6" s="62" t="str">
        <f t="shared" si="1"/>
        <v>駅</v>
      </c>
      <c r="T6" s="62" t="str">
        <f t="shared" si="1"/>
        <v>無</v>
      </c>
      <c r="U6" s="63">
        <f t="shared" si="1"/>
        <v>13972</v>
      </c>
      <c r="V6" s="63">
        <f t="shared" si="1"/>
        <v>300</v>
      </c>
      <c r="W6" s="63">
        <f t="shared" si="1"/>
        <v>100</v>
      </c>
      <c r="X6" s="62" t="str">
        <f t="shared" si="1"/>
        <v>導入なし</v>
      </c>
      <c r="Y6" s="64">
        <f>IF(Y8="-",NA(),Y8)</f>
        <v>85.1</v>
      </c>
      <c r="Z6" s="64">
        <f t="shared" ref="Z6:AH6" si="2">IF(Z8="-",NA(),Z8)</f>
        <v>75.5</v>
      </c>
      <c r="AA6" s="64">
        <f t="shared" si="2"/>
        <v>80.7</v>
      </c>
      <c r="AB6" s="64">
        <f t="shared" si="2"/>
        <v>95.4</v>
      </c>
      <c r="AC6" s="64">
        <f t="shared" si="2"/>
        <v>129</v>
      </c>
      <c r="AD6" s="64">
        <f t="shared" si="2"/>
        <v>146.9</v>
      </c>
      <c r="AE6" s="64">
        <f t="shared" si="2"/>
        <v>140.80000000000001</v>
      </c>
      <c r="AF6" s="64">
        <f t="shared" si="2"/>
        <v>141.69999999999999</v>
      </c>
      <c r="AG6" s="64">
        <f t="shared" si="2"/>
        <v>146</v>
      </c>
      <c r="AH6" s="64">
        <f t="shared" si="2"/>
        <v>200.3</v>
      </c>
      <c r="AI6" s="61" t="str">
        <f>IF(AI8="-","",IF(AI8="-","【-】","【"&amp;SUBSTITUTE(TEXT(AI8,"#,##0.0"),"-","△")&amp;"】"))</f>
        <v>【175.8】</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-20.9</v>
      </c>
      <c r="BG6" s="64">
        <f t="shared" ref="BG6:BO6" si="5">IF(BG8="-",NA(),BG8)</f>
        <v>-0.8</v>
      </c>
      <c r="BH6" s="64">
        <f t="shared" si="5"/>
        <v>1.8</v>
      </c>
      <c r="BI6" s="64">
        <f t="shared" si="5"/>
        <v>17.7</v>
      </c>
      <c r="BJ6" s="64">
        <f t="shared" si="5"/>
        <v>37.200000000000003</v>
      </c>
      <c r="BK6" s="64">
        <f t="shared" si="5"/>
        <v>34.1</v>
      </c>
      <c r="BL6" s="64">
        <f t="shared" si="5"/>
        <v>40.1</v>
      </c>
      <c r="BM6" s="64">
        <f t="shared" si="5"/>
        <v>47.7</v>
      </c>
      <c r="BN6" s="64">
        <f t="shared" si="5"/>
        <v>54.2</v>
      </c>
      <c r="BO6" s="64">
        <f t="shared" si="5"/>
        <v>62.3</v>
      </c>
      <c r="BP6" s="61" t="str">
        <f>IF(BP8="-","",IF(BP8="-","【-】","【"&amp;SUBSTITUTE(TEXT(BP8,"#,##0.0"),"-","△")&amp;"】"))</f>
        <v>【55.7】</v>
      </c>
      <c r="BQ6" s="65">
        <f>IF(BQ8="-",NA(),BQ8)</f>
        <v>801</v>
      </c>
      <c r="BR6" s="65">
        <f t="shared" ref="BR6:BZ6" si="6">IF(BR8="-",NA(),BR8)</f>
        <v>509</v>
      </c>
      <c r="BS6" s="65">
        <f t="shared" si="6"/>
        <v>1782</v>
      </c>
      <c r="BT6" s="65">
        <f t="shared" si="6"/>
        <v>6848</v>
      </c>
      <c r="BU6" s="65">
        <f t="shared" si="6"/>
        <v>15760</v>
      </c>
      <c r="BV6" s="65">
        <f t="shared" si="6"/>
        <v>50877</v>
      </c>
      <c r="BW6" s="65">
        <f t="shared" si="6"/>
        <v>48496</v>
      </c>
      <c r="BX6" s="65">
        <f t="shared" si="6"/>
        <v>48069</v>
      </c>
      <c r="BY6" s="65">
        <f t="shared" si="6"/>
        <v>46735</v>
      </c>
      <c r="BZ6" s="65">
        <f t="shared" si="6"/>
        <v>64649</v>
      </c>
      <c r="CA6" s="63" t="str">
        <f>IF(CA8="-","",IF(CA8="-","【-】","【"&amp;SUBSTITUTE(TEXT(CA8,"#,##0"),"-","△")&amp;"】"))</f>
        <v>【35,545】</v>
      </c>
      <c r="CB6" s="64">
        <f>IF(CB8="-",NA(),CB8)</f>
        <v>2</v>
      </c>
      <c r="CC6" s="64">
        <f t="shared" ref="CC6:CK6" si="7">IF(CC8="-",NA(),CC8)</f>
        <v>4.7</v>
      </c>
      <c r="CD6" s="64">
        <f t="shared" si="7"/>
        <v>7.3</v>
      </c>
      <c r="CE6" s="64">
        <f t="shared" si="7"/>
        <v>9.5</v>
      </c>
      <c r="CF6" s="64">
        <f t="shared" si="7"/>
        <v>12.2</v>
      </c>
      <c r="CG6" s="64">
        <f t="shared" si="7"/>
        <v>37.1</v>
      </c>
      <c r="CH6" s="64">
        <f t="shared" si="7"/>
        <v>41.1</v>
      </c>
      <c r="CI6" s="64">
        <f t="shared" si="7"/>
        <v>39.299999999999997</v>
      </c>
      <c r="CJ6" s="64">
        <f t="shared" si="7"/>
        <v>41.2</v>
      </c>
      <c r="CK6" s="64">
        <f t="shared" si="7"/>
        <v>43</v>
      </c>
      <c r="CL6" s="61" t="str">
        <f>IF(CL8="-","",IF(CL8="-","【-】","【"&amp;SUBSTITUTE(TEXT(CL8,"#,##0.0"),"-","△")&amp;"】"))</f>
        <v>【58.2】</v>
      </c>
      <c r="CM6" s="63">
        <f t="shared" ref="CM6:CN6" si="8">CM8</f>
        <v>78</v>
      </c>
      <c r="CN6" s="63" t="str">
        <f t="shared" si="8"/>
        <v>-</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【394.7】</v>
      </c>
      <c r="CZ6" s="64">
        <f>IF(CZ8="-",NA(),CZ8)</f>
        <v>0</v>
      </c>
      <c r="DA6" s="64">
        <f t="shared" ref="DA6:DI6" si="10">IF(DA8="-",NA(),DA8)</f>
        <v>0</v>
      </c>
      <c r="DB6" s="64">
        <f t="shared" si="10"/>
        <v>0</v>
      </c>
      <c r="DC6" s="64">
        <f t="shared" si="10"/>
        <v>0</v>
      </c>
      <c r="DD6" s="64">
        <f t="shared" si="10"/>
        <v>0</v>
      </c>
      <c r="DE6" s="64">
        <f t="shared" si="10"/>
        <v>61.4</v>
      </c>
      <c r="DF6" s="64">
        <f t="shared" si="10"/>
        <v>54.2</v>
      </c>
      <c r="DG6" s="64">
        <f t="shared" si="10"/>
        <v>49.6</v>
      </c>
      <c r="DH6" s="64">
        <f t="shared" si="10"/>
        <v>42.8</v>
      </c>
      <c r="DI6" s="64">
        <f t="shared" si="10"/>
        <v>33.6</v>
      </c>
      <c r="DJ6" s="61" t="str">
        <f>IF(DJ8="-","",IF(DJ8="-","【-】","【"&amp;SUBSTITUTE(TEXT(DJ8,"#,##0.0"),"-","△")&amp;"】"))</f>
        <v>【9.7】</v>
      </c>
      <c r="DK6" s="64">
        <f>IF(DK8="-",NA(),DK8)</f>
        <v>137.30000000000001</v>
      </c>
      <c r="DL6" s="64">
        <f t="shared" ref="DL6:DT6" si="11">IF(DL8="-",NA(),DL8)</f>
        <v>138.30000000000001</v>
      </c>
      <c r="DM6" s="64">
        <f t="shared" si="11"/>
        <v>195.3</v>
      </c>
      <c r="DN6" s="64">
        <f t="shared" si="11"/>
        <v>195</v>
      </c>
      <c r="DO6" s="64">
        <f t="shared" si="11"/>
        <v>206</v>
      </c>
      <c r="DP6" s="64">
        <f t="shared" si="11"/>
        <v>186.1</v>
      </c>
      <c r="DQ6" s="64">
        <f t="shared" si="11"/>
        <v>192.2</v>
      </c>
      <c r="DR6" s="64">
        <f t="shared" si="11"/>
        <v>208.8</v>
      </c>
      <c r="DS6" s="64">
        <f t="shared" si="11"/>
        <v>198.7</v>
      </c>
      <c r="DT6" s="64">
        <f t="shared" si="11"/>
        <v>219.1</v>
      </c>
      <c r="DU6" s="61" t="str">
        <f>IF(DU8="-","",IF(DU8="-","【-】","【"&amp;SUBSTITUTE(TEXT(DU8,"#,##0.0"),"-","△")&amp;"】"))</f>
        <v>【199.7】</v>
      </c>
    </row>
    <row r="7" spans="1:125" s="66" customFormat="1" x14ac:dyDescent="0.15">
      <c r="A7" s="49" t="s">
        <v>113</v>
      </c>
      <c r="B7" s="60">
        <f t="shared" ref="B7:X7" si="12">B8</f>
        <v>2017</v>
      </c>
      <c r="C7" s="60">
        <f t="shared" si="12"/>
        <v>242012</v>
      </c>
      <c r="D7" s="60">
        <f t="shared" si="12"/>
        <v>46</v>
      </c>
      <c r="E7" s="60">
        <f t="shared" si="12"/>
        <v>14</v>
      </c>
      <c r="F7" s="60">
        <f t="shared" si="12"/>
        <v>0</v>
      </c>
      <c r="G7" s="60">
        <f t="shared" si="12"/>
        <v>4</v>
      </c>
      <c r="H7" s="60" t="str">
        <f t="shared" si="12"/>
        <v>三重県　津市</v>
      </c>
      <c r="I7" s="60" t="str">
        <f t="shared" si="12"/>
        <v>ポルタひさい駐車場</v>
      </c>
      <c r="J7" s="60" t="str">
        <f t="shared" si="12"/>
        <v>法適用</v>
      </c>
      <c r="K7" s="60" t="str">
        <f t="shared" si="12"/>
        <v>駐車場整備事業</v>
      </c>
      <c r="L7" s="60" t="str">
        <f t="shared" si="12"/>
        <v>-</v>
      </c>
      <c r="M7" s="60" t="str">
        <f t="shared" si="12"/>
        <v>Ａ１Ｂ１</v>
      </c>
      <c r="N7" s="60" t="str">
        <f t="shared" si="12"/>
        <v>非設置</v>
      </c>
      <c r="O7" s="61">
        <f t="shared" si="12"/>
        <v>93.2</v>
      </c>
      <c r="P7" s="62" t="str">
        <f t="shared" si="12"/>
        <v>その他駐車場</v>
      </c>
      <c r="Q7" s="62" t="str">
        <f t="shared" si="12"/>
        <v>立体式</v>
      </c>
      <c r="R7" s="63">
        <f t="shared" si="12"/>
        <v>20</v>
      </c>
      <c r="S7" s="62" t="str">
        <f t="shared" si="12"/>
        <v>駅</v>
      </c>
      <c r="T7" s="62" t="str">
        <f t="shared" si="12"/>
        <v>無</v>
      </c>
      <c r="U7" s="63">
        <f t="shared" si="12"/>
        <v>13972</v>
      </c>
      <c r="V7" s="63">
        <f t="shared" si="12"/>
        <v>300</v>
      </c>
      <c r="W7" s="63">
        <f t="shared" si="12"/>
        <v>100</v>
      </c>
      <c r="X7" s="62" t="str">
        <f t="shared" si="12"/>
        <v>導入なし</v>
      </c>
      <c r="Y7" s="64">
        <f>Y8</f>
        <v>85.1</v>
      </c>
      <c r="Z7" s="64">
        <f t="shared" ref="Z7:AH7" si="13">Z8</f>
        <v>75.5</v>
      </c>
      <c r="AA7" s="64">
        <f t="shared" si="13"/>
        <v>80.7</v>
      </c>
      <c r="AB7" s="64">
        <f t="shared" si="13"/>
        <v>95.4</v>
      </c>
      <c r="AC7" s="64">
        <f t="shared" si="13"/>
        <v>129</v>
      </c>
      <c r="AD7" s="64">
        <f t="shared" si="13"/>
        <v>146.9</v>
      </c>
      <c r="AE7" s="64">
        <f t="shared" si="13"/>
        <v>140.80000000000001</v>
      </c>
      <c r="AF7" s="64">
        <f t="shared" si="13"/>
        <v>141.69999999999999</v>
      </c>
      <c r="AG7" s="64">
        <f t="shared" si="13"/>
        <v>146</v>
      </c>
      <c r="AH7" s="64">
        <f t="shared" si="13"/>
        <v>200.3</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-20.9</v>
      </c>
      <c r="BG7" s="64">
        <f t="shared" ref="BG7:BO7" si="16">BG8</f>
        <v>-0.8</v>
      </c>
      <c r="BH7" s="64">
        <f t="shared" si="16"/>
        <v>1.8</v>
      </c>
      <c r="BI7" s="64">
        <f t="shared" si="16"/>
        <v>17.7</v>
      </c>
      <c r="BJ7" s="64">
        <f t="shared" si="16"/>
        <v>37.200000000000003</v>
      </c>
      <c r="BK7" s="64">
        <f t="shared" si="16"/>
        <v>34.1</v>
      </c>
      <c r="BL7" s="64">
        <f t="shared" si="16"/>
        <v>40.1</v>
      </c>
      <c r="BM7" s="64">
        <f t="shared" si="16"/>
        <v>47.7</v>
      </c>
      <c r="BN7" s="64">
        <f t="shared" si="16"/>
        <v>54.2</v>
      </c>
      <c r="BO7" s="64">
        <f t="shared" si="16"/>
        <v>62.3</v>
      </c>
      <c r="BP7" s="61"/>
      <c r="BQ7" s="65">
        <f>BQ8</f>
        <v>801</v>
      </c>
      <c r="BR7" s="65">
        <f t="shared" ref="BR7:BZ7" si="17">BR8</f>
        <v>509</v>
      </c>
      <c r="BS7" s="65">
        <f t="shared" si="17"/>
        <v>1782</v>
      </c>
      <c r="BT7" s="65">
        <f t="shared" si="17"/>
        <v>6848</v>
      </c>
      <c r="BU7" s="65">
        <f t="shared" si="17"/>
        <v>15760</v>
      </c>
      <c r="BV7" s="65">
        <f t="shared" si="17"/>
        <v>50877</v>
      </c>
      <c r="BW7" s="65">
        <f t="shared" si="17"/>
        <v>48496</v>
      </c>
      <c r="BX7" s="65">
        <f t="shared" si="17"/>
        <v>48069</v>
      </c>
      <c r="BY7" s="65">
        <f t="shared" si="17"/>
        <v>46735</v>
      </c>
      <c r="BZ7" s="65">
        <f t="shared" si="17"/>
        <v>64649</v>
      </c>
      <c r="CA7" s="63"/>
      <c r="CB7" s="64">
        <f>CB8</f>
        <v>2</v>
      </c>
      <c r="CC7" s="64">
        <f t="shared" ref="CC7:CK7" si="18">CC8</f>
        <v>4.7</v>
      </c>
      <c r="CD7" s="64">
        <f t="shared" si="18"/>
        <v>7.3</v>
      </c>
      <c r="CE7" s="64">
        <f t="shared" si="18"/>
        <v>9.5</v>
      </c>
      <c r="CF7" s="64">
        <f t="shared" si="18"/>
        <v>12.2</v>
      </c>
      <c r="CG7" s="64">
        <f t="shared" si="18"/>
        <v>37.1</v>
      </c>
      <c r="CH7" s="64">
        <f t="shared" si="18"/>
        <v>41.1</v>
      </c>
      <c r="CI7" s="64">
        <f t="shared" si="18"/>
        <v>39.299999999999997</v>
      </c>
      <c r="CJ7" s="64">
        <f t="shared" si="18"/>
        <v>41.2</v>
      </c>
      <c r="CK7" s="64">
        <f t="shared" si="18"/>
        <v>43</v>
      </c>
      <c r="CL7" s="61"/>
      <c r="CM7" s="63">
        <f>CM8</f>
        <v>78</v>
      </c>
      <c r="CN7" s="63" t="str">
        <f>CN8</f>
        <v>-</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0</v>
      </c>
      <c r="DA7" s="64">
        <f t="shared" ref="DA7:DI7" si="20">DA8</f>
        <v>0</v>
      </c>
      <c r="DB7" s="64">
        <f t="shared" si="20"/>
        <v>0</v>
      </c>
      <c r="DC7" s="64">
        <f t="shared" si="20"/>
        <v>0</v>
      </c>
      <c r="DD7" s="64">
        <f t="shared" si="20"/>
        <v>0</v>
      </c>
      <c r="DE7" s="64">
        <f t="shared" si="20"/>
        <v>61.4</v>
      </c>
      <c r="DF7" s="64">
        <f t="shared" si="20"/>
        <v>54.2</v>
      </c>
      <c r="DG7" s="64">
        <f t="shared" si="20"/>
        <v>49.6</v>
      </c>
      <c r="DH7" s="64">
        <f t="shared" si="20"/>
        <v>42.8</v>
      </c>
      <c r="DI7" s="64">
        <f t="shared" si="20"/>
        <v>33.6</v>
      </c>
      <c r="DJ7" s="61"/>
      <c r="DK7" s="64">
        <f>DK8</f>
        <v>137.30000000000001</v>
      </c>
      <c r="DL7" s="64">
        <f t="shared" ref="DL7:DT7" si="21">DL8</f>
        <v>138.30000000000001</v>
      </c>
      <c r="DM7" s="64">
        <f t="shared" si="21"/>
        <v>195.3</v>
      </c>
      <c r="DN7" s="64">
        <f t="shared" si="21"/>
        <v>195</v>
      </c>
      <c r="DO7" s="64">
        <f t="shared" si="21"/>
        <v>206</v>
      </c>
      <c r="DP7" s="64">
        <f t="shared" si="21"/>
        <v>186.1</v>
      </c>
      <c r="DQ7" s="64">
        <f t="shared" si="21"/>
        <v>192.2</v>
      </c>
      <c r="DR7" s="64">
        <f t="shared" si="21"/>
        <v>208.8</v>
      </c>
      <c r="DS7" s="64">
        <f t="shared" si="21"/>
        <v>198.7</v>
      </c>
      <c r="DT7" s="64">
        <f t="shared" si="21"/>
        <v>219.1</v>
      </c>
      <c r="DU7" s="61"/>
    </row>
    <row r="8" spans="1:125" s="66" customFormat="1" x14ac:dyDescent="0.15">
      <c r="A8" s="49"/>
      <c r="B8" s="67">
        <v>2017</v>
      </c>
      <c r="C8" s="67">
        <v>242012</v>
      </c>
      <c r="D8" s="67">
        <v>46</v>
      </c>
      <c r="E8" s="67">
        <v>14</v>
      </c>
      <c r="F8" s="67">
        <v>0</v>
      </c>
      <c r="G8" s="67">
        <v>4</v>
      </c>
      <c r="H8" s="67" t="s">
        <v>114</v>
      </c>
      <c r="I8" s="67" t="s">
        <v>115</v>
      </c>
      <c r="J8" s="67" t="s">
        <v>116</v>
      </c>
      <c r="K8" s="67" t="s">
        <v>117</v>
      </c>
      <c r="L8" s="67" t="s">
        <v>118</v>
      </c>
      <c r="M8" s="67" t="s">
        <v>119</v>
      </c>
      <c r="N8" s="67" t="s">
        <v>120</v>
      </c>
      <c r="O8" s="68">
        <v>93.2</v>
      </c>
      <c r="P8" s="69" t="s">
        <v>121</v>
      </c>
      <c r="Q8" s="69" t="s">
        <v>122</v>
      </c>
      <c r="R8" s="70">
        <v>20</v>
      </c>
      <c r="S8" s="69" t="s">
        <v>123</v>
      </c>
      <c r="T8" s="69" t="s">
        <v>124</v>
      </c>
      <c r="U8" s="70">
        <v>13972</v>
      </c>
      <c r="V8" s="70">
        <v>300</v>
      </c>
      <c r="W8" s="70">
        <v>100</v>
      </c>
      <c r="X8" s="69" t="s">
        <v>125</v>
      </c>
      <c r="Y8" s="71">
        <v>85.1</v>
      </c>
      <c r="Z8" s="71">
        <v>75.5</v>
      </c>
      <c r="AA8" s="71">
        <v>80.7</v>
      </c>
      <c r="AB8" s="71">
        <v>95.4</v>
      </c>
      <c r="AC8" s="71">
        <v>129</v>
      </c>
      <c r="AD8" s="71">
        <v>146.9</v>
      </c>
      <c r="AE8" s="71">
        <v>140.80000000000001</v>
      </c>
      <c r="AF8" s="71">
        <v>141.69999999999999</v>
      </c>
      <c r="AG8" s="71">
        <v>146</v>
      </c>
      <c r="AH8" s="71">
        <v>200.3</v>
      </c>
      <c r="AI8" s="68">
        <v>175.8</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-20.9</v>
      </c>
      <c r="BG8" s="71">
        <v>-0.8</v>
      </c>
      <c r="BH8" s="71">
        <v>1.8</v>
      </c>
      <c r="BI8" s="71">
        <v>17.7</v>
      </c>
      <c r="BJ8" s="71">
        <v>37.200000000000003</v>
      </c>
      <c r="BK8" s="71">
        <v>34.1</v>
      </c>
      <c r="BL8" s="71">
        <v>40.1</v>
      </c>
      <c r="BM8" s="71">
        <v>47.7</v>
      </c>
      <c r="BN8" s="71">
        <v>54.2</v>
      </c>
      <c r="BO8" s="71">
        <v>62.3</v>
      </c>
      <c r="BP8" s="68">
        <v>55.7</v>
      </c>
      <c r="BQ8" s="72">
        <v>801</v>
      </c>
      <c r="BR8" s="72">
        <v>509</v>
      </c>
      <c r="BS8" s="72">
        <v>1782</v>
      </c>
      <c r="BT8" s="73">
        <v>6848</v>
      </c>
      <c r="BU8" s="73">
        <v>15760</v>
      </c>
      <c r="BV8" s="72">
        <v>50877</v>
      </c>
      <c r="BW8" s="72">
        <v>48496</v>
      </c>
      <c r="BX8" s="72">
        <v>48069</v>
      </c>
      <c r="BY8" s="72">
        <v>46735</v>
      </c>
      <c r="BZ8" s="72">
        <v>64649</v>
      </c>
      <c r="CA8" s="70">
        <v>35545</v>
      </c>
      <c r="CB8" s="71">
        <v>2</v>
      </c>
      <c r="CC8" s="71">
        <v>4.7</v>
      </c>
      <c r="CD8" s="71">
        <v>7.3</v>
      </c>
      <c r="CE8" s="71">
        <v>9.5</v>
      </c>
      <c r="CF8" s="71">
        <v>12.2</v>
      </c>
      <c r="CG8" s="71">
        <v>37.1</v>
      </c>
      <c r="CH8" s="71">
        <v>41.1</v>
      </c>
      <c r="CI8" s="71">
        <v>39.299999999999997</v>
      </c>
      <c r="CJ8" s="71">
        <v>41.2</v>
      </c>
      <c r="CK8" s="71">
        <v>43</v>
      </c>
      <c r="CL8" s="68">
        <v>58.2</v>
      </c>
      <c r="CM8" s="70">
        <v>78</v>
      </c>
      <c r="CN8" s="70" t="s">
        <v>118</v>
      </c>
      <c r="CO8" s="71">
        <v>0</v>
      </c>
      <c r="CP8" s="71">
        <v>0</v>
      </c>
      <c r="CQ8" s="71">
        <v>0</v>
      </c>
      <c r="CR8" s="71">
        <v>0</v>
      </c>
      <c r="CS8" s="71">
        <v>0</v>
      </c>
      <c r="CT8" s="71">
        <v>0</v>
      </c>
      <c r="CU8" s="71">
        <v>0</v>
      </c>
      <c r="CV8" s="71">
        <v>0</v>
      </c>
      <c r="CW8" s="71">
        <v>0</v>
      </c>
      <c r="CX8" s="71">
        <v>0</v>
      </c>
      <c r="CY8" s="68">
        <v>394.7</v>
      </c>
      <c r="CZ8" s="71">
        <v>0</v>
      </c>
      <c r="DA8" s="71">
        <v>0</v>
      </c>
      <c r="DB8" s="71">
        <v>0</v>
      </c>
      <c r="DC8" s="71">
        <v>0</v>
      </c>
      <c r="DD8" s="71">
        <v>0</v>
      </c>
      <c r="DE8" s="71">
        <v>61.4</v>
      </c>
      <c r="DF8" s="71">
        <v>54.2</v>
      </c>
      <c r="DG8" s="71">
        <v>49.6</v>
      </c>
      <c r="DH8" s="71">
        <v>42.8</v>
      </c>
      <c r="DI8" s="71">
        <v>33.6</v>
      </c>
      <c r="DJ8" s="68">
        <v>9.6999999999999993</v>
      </c>
      <c r="DK8" s="71">
        <v>137.30000000000001</v>
      </c>
      <c r="DL8" s="71">
        <v>138.30000000000001</v>
      </c>
      <c r="DM8" s="71">
        <v>195.3</v>
      </c>
      <c r="DN8" s="71">
        <v>195</v>
      </c>
      <c r="DO8" s="71">
        <v>206</v>
      </c>
      <c r="DP8" s="71">
        <v>186.1</v>
      </c>
      <c r="DQ8" s="71">
        <v>192.2</v>
      </c>
      <c r="DR8" s="71">
        <v>208.8</v>
      </c>
      <c r="DS8" s="71">
        <v>198.7</v>
      </c>
      <c r="DT8" s="71">
        <v>219.1</v>
      </c>
      <c r="DU8" s="68">
        <v>199.7</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60</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2019-01-29T00:39:15Z</cp:lastPrinted>
  <dcterms:created xsi:type="dcterms:W3CDTF">2018-12-07T10:26:46Z</dcterms:created>
  <dcterms:modified xsi:type="dcterms:W3CDTF">2019-01-29T00:45:19Z</dcterms:modified>
  <cp:category/>
</cp:coreProperties>
</file>