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9260" windowHeight="8325" tabRatio="913"/>
  </bookViews>
  <sheets>
    <sheet name="使い方" sheetId="4" r:id="rId1"/>
    <sheet name="入力 (県内外)" sheetId="35" r:id="rId2"/>
    <sheet name="推計結果の概要" sheetId="6" r:id="rId3"/>
    <sheet name="県内のみ" sheetId="7" r:id="rId4"/>
    <sheet name="詳細1" sheetId="8" r:id="rId5"/>
    <sheet name="詳細2" sheetId="9" r:id="rId6"/>
    <sheet name="詳細3" sheetId="10" r:id="rId7"/>
    <sheet name="詳細4" sheetId="11" r:id="rId8"/>
    <sheet name="体系図1" sheetId="12" r:id="rId9"/>
    <sheet name="体系図2" sheetId="13" r:id="rId10"/>
    <sheet name="効果内訳" sheetId="14" r:id="rId11"/>
    <sheet name="グラフ1" sheetId="15" r:id="rId12"/>
    <sheet name="グラフ2" sheetId="16" r:id="rId13"/>
    <sheet name="グラフ3" sheetId="17" r:id="rId14"/>
    <sheet name="グラフ4" sheetId="18" r:id="rId15"/>
    <sheet name="1次効果" sheetId="19" r:id="rId16"/>
    <sheet name="2次効果" sheetId="20" r:id="rId17"/>
    <sheet name="係数" sheetId="21" r:id="rId18"/>
  </sheets>
  <externalReferences>
    <externalReference r:id="rId19"/>
  </externalReferences>
  <definedNames>
    <definedName name="_1.テンプレート作成機能" localSheetId="1">#REF!</definedName>
    <definedName name="_1.テンプレート作成機能">#REF!</definedName>
    <definedName name="_1H17取引基本表_011101_909900_自家輸送なし" localSheetId="1">#REF!</definedName>
    <definedName name="_1H17取引基本表_011101_909900_自家輸送なし">#REF!</definedName>
    <definedName name="_2.チェック機能" localSheetId="1">#REF!</definedName>
    <definedName name="_2.チェック機能">#REF!</definedName>
    <definedName name="_2H17取引基本表_910000_970000_自家輸送なし" localSheetId="1">#REF!</definedName>
    <definedName name="_2H17取引基本表_910000_970000_自家輸送なし">#REF!</definedName>
    <definedName name="_3.その他ユーザー補助機能" localSheetId="1">#REF!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1">#REF!</definedName>
    <definedName name="Data2">#REF!</definedName>
    <definedName name="Data3" localSheetId="1">#REF!</definedName>
    <definedName name="Data3">#REF!</definedName>
    <definedName name="Data4" localSheetId="1">#REF!</definedName>
    <definedName name="Data4">#REF!</definedName>
    <definedName name="Data5" localSheetId="1">#REF!</definedName>
    <definedName name="Data5">#REF!</definedName>
    <definedName name="Data6">[1]累計表後半!$A$1:$AA$3771</definedName>
    <definedName name="N">#N/A</definedName>
    <definedName name="_xlnm.Print_Area" localSheetId="15">'1次効果'!$B$1:$AE$781</definedName>
    <definedName name="_xlnm.Print_Area" localSheetId="16">'2次効果'!$B$2:$AD$567</definedName>
    <definedName name="_xlnm.Print_Area" localSheetId="11">グラフ1!$B$2:$W$72</definedName>
    <definedName name="_xlnm.Print_Area" localSheetId="12">グラフ2!$B$2:$W$72</definedName>
    <definedName name="_xlnm.Print_Area" localSheetId="13">グラフ3!$B$2:$W$72</definedName>
    <definedName name="_xlnm.Print_Area" localSheetId="14">グラフ4!$B$2:$W$72</definedName>
    <definedName name="_xlnm.Print_Area" localSheetId="17">係数!$C$1:$Q$31</definedName>
    <definedName name="_xlnm.Print_Area" localSheetId="3">県内のみ!$B$1:$R$66</definedName>
    <definedName name="_xlnm.Print_Area" localSheetId="10">効果内訳!$B$2:$W$72</definedName>
    <definedName name="_xlnm.Print_Area" localSheetId="0">使い方!$C$1:$R$22</definedName>
    <definedName name="_xlnm.Print_Area" localSheetId="4">詳細1!$B$1:$R$123</definedName>
    <definedName name="_xlnm.Print_Area" localSheetId="5">詳細2!$B$1:$R$200</definedName>
    <definedName name="_xlnm.Print_Area" localSheetId="6">詳細3!$B$1:$R$203</definedName>
    <definedName name="_xlnm.Print_Area" localSheetId="7">詳細4!$B$1:$R$201</definedName>
    <definedName name="_xlnm.Print_Area" localSheetId="2">推計結果の概要!$B$1:$R$522</definedName>
    <definedName name="_xlnm.Print_Area" localSheetId="8">体系図1!$B$1:$AE$320</definedName>
    <definedName name="_xlnm.Print_Area" localSheetId="9">体系図2!$B$1:$AE$320</definedName>
    <definedName name="w" localSheetId="1">#REF!</definedName>
    <definedName name="w">#REF!</definedName>
    <definedName name="バージョンアップ" localSheetId="1">#REF!</definedName>
    <definedName name="バージョンアップ">#REF!</definedName>
    <definedName name="はじめに" localSheetId="1">#REF!</definedName>
    <definedName name="はじめに">#REF!</definedName>
    <definedName name="レベル" localSheetId="1">#REF!</definedName>
    <definedName name="レベル">#REF!</definedName>
    <definedName name="移行手順" localSheetId="1">#REF!</definedName>
    <definedName name="移行手順">#REF!</definedName>
    <definedName name="印刷" localSheetId="1">#REF!</definedName>
    <definedName name="印刷">#REF!</definedName>
    <definedName name="機能" localSheetId="1">#REF!</definedName>
    <definedName name="機能">#REF!</definedName>
    <definedName name="繰返" localSheetId="1">#REF!</definedName>
    <definedName name="繰返">#REF!</definedName>
    <definedName name="桁数" localSheetId="1">#REF!</definedName>
    <definedName name="桁数">#REF!</definedName>
    <definedName name="構成" localSheetId="1">#REF!</definedName>
    <definedName name="構成">#REF!</definedName>
    <definedName name="項目" localSheetId="1">#REF!</definedName>
    <definedName name="項目">#REF!</definedName>
    <definedName name="使い方" localSheetId="1">#REF!</definedName>
    <definedName name="使い方">#REF!</definedName>
    <definedName name="修正" localSheetId="1">#REF!</definedName>
    <definedName name="修正">#REF!</definedName>
    <definedName name="注意事項" localSheetId="1">#REF!</definedName>
    <definedName name="注意事項">#REF!</definedName>
    <definedName name="定義例" localSheetId="1">#REF!</definedName>
    <definedName name="定義例">#REF!</definedName>
    <definedName name="定義例２" localSheetId="1">#REF!</definedName>
    <definedName name="定義例２">#REF!</definedName>
    <definedName name="保存" localSheetId="1">#REF!</definedName>
    <definedName name="保存">#REF!</definedName>
    <definedName name="要望" localSheetId="1">#REF!</definedName>
    <definedName name="要望">#REF!</definedName>
  </definedNames>
  <calcPr calcId="145621"/>
</workbook>
</file>

<file path=xl/calcChain.xml><?xml version="1.0" encoding="utf-8"?>
<calcChain xmlns="http://schemas.openxmlformats.org/spreadsheetml/2006/main">
  <c r="H671" i="19" l="1"/>
  <c r="H667" i="19"/>
  <c r="H663" i="19"/>
  <c r="H661" i="19" a="1"/>
  <c r="H673" i="19" s="1"/>
  <c r="H656" i="19"/>
  <c r="H654" i="19"/>
  <c r="H653" i="19"/>
  <c r="H652" i="19"/>
  <c r="H650" i="19"/>
  <c r="H649" i="19"/>
  <c r="H648" i="19"/>
  <c r="H646" i="19"/>
  <c r="H645" i="19"/>
  <c r="H644" i="19"/>
  <c r="H644" i="19" a="1"/>
  <c r="H655" i="19" s="1"/>
  <c r="H635" i="19"/>
  <c r="H631" i="19"/>
  <c r="H627" i="19"/>
  <c r="H625" i="19" a="1"/>
  <c r="H637" i="19" s="1"/>
  <c r="H620" i="19"/>
  <c r="H618" i="19"/>
  <c r="H617" i="19"/>
  <c r="H616" i="19"/>
  <c r="H614" i="19"/>
  <c r="H613" i="19"/>
  <c r="H612" i="19"/>
  <c r="H610" i="19"/>
  <c r="H609" i="19"/>
  <c r="H608" i="19"/>
  <c r="H608" i="19" a="1"/>
  <c r="H619" i="19" s="1"/>
  <c r="H467" i="19"/>
  <c r="H463" i="19"/>
  <c r="H459" i="19"/>
  <c r="H457" i="19" a="1"/>
  <c r="H469" i="19" s="1"/>
  <c r="H452" i="19"/>
  <c r="H450" i="19"/>
  <c r="H449" i="19"/>
  <c r="H448" i="19"/>
  <c r="H446" i="19"/>
  <c r="H445" i="19"/>
  <c r="H444" i="19"/>
  <c r="H442" i="19"/>
  <c r="H441" i="19"/>
  <c r="H440" i="19"/>
  <c r="H440" i="19" a="1"/>
  <c r="H451" i="19" s="1"/>
  <c r="H433" i="19"/>
  <c r="H429" i="19"/>
  <c r="H425" i="19"/>
  <c r="H423" i="19" a="1"/>
  <c r="H435" i="19" s="1"/>
  <c r="H303" i="19"/>
  <c r="H300" i="19"/>
  <c r="H299" i="19"/>
  <c r="H296" i="19"/>
  <c r="H295" i="19"/>
  <c r="H292" i="19"/>
  <c r="H291" i="19"/>
  <c r="H291" i="19" a="1"/>
  <c r="H301" i="19" s="1"/>
  <c r="H284" i="19"/>
  <c r="H280" i="19"/>
  <c r="H276" i="19"/>
  <c r="H274" i="19" a="1"/>
  <c r="H286" i="19" s="1"/>
  <c r="H251" i="19"/>
  <c r="H248" i="19"/>
  <c r="H247" i="19"/>
  <c r="H244" i="19"/>
  <c r="H243" i="19"/>
  <c r="H240" i="19"/>
  <c r="H239" i="19"/>
  <c r="H239" i="19" a="1"/>
  <c r="H249" i="19" s="1"/>
  <c r="H232" i="19"/>
  <c r="H228" i="19"/>
  <c r="H224" i="19"/>
  <c r="H222" i="19" a="1"/>
  <c r="H234" i="19" s="1"/>
  <c r="P116" i="19"/>
  <c r="P113" i="19"/>
  <c r="P112" i="19"/>
  <c r="P109" i="19"/>
  <c r="P108" i="19"/>
  <c r="P105" i="19"/>
  <c r="P104" i="19"/>
  <c r="P104" i="19" a="1"/>
  <c r="P114" i="19" s="1"/>
  <c r="L114" i="19"/>
  <c r="L110" i="19"/>
  <c r="L106" i="19"/>
  <c r="L104" i="19" a="1"/>
  <c r="L116" i="19" s="1"/>
  <c r="H116" i="19"/>
  <c r="H113" i="19"/>
  <c r="H112" i="19"/>
  <c r="H109" i="19"/>
  <c r="H108" i="19"/>
  <c r="H105" i="19"/>
  <c r="H104" i="19"/>
  <c r="H104" i="19" a="1"/>
  <c r="H114" i="19" s="1"/>
  <c r="P101" i="19"/>
  <c r="P97" i="19"/>
  <c r="P93" i="19"/>
  <c r="P91" i="19" a="1"/>
  <c r="P103" i="19" s="1"/>
  <c r="L103" i="19"/>
  <c r="L100" i="19"/>
  <c r="L99" i="19"/>
  <c r="L96" i="19"/>
  <c r="L95" i="19"/>
  <c r="L92" i="19"/>
  <c r="L91" i="19"/>
  <c r="L91" i="19" a="1"/>
  <c r="L101" i="19" s="1"/>
  <c r="H101" i="19"/>
  <c r="H97" i="19"/>
  <c r="H93" i="19"/>
  <c r="H91" i="19" a="1"/>
  <c r="H103" i="19" s="1"/>
  <c r="H85" i="19"/>
  <c r="H82" i="19"/>
  <c r="H81" i="19"/>
  <c r="H78" i="19"/>
  <c r="H77" i="19"/>
  <c r="H74" i="19"/>
  <c r="H73" i="19"/>
  <c r="H73" i="19" a="1"/>
  <c r="H83" i="19" s="1"/>
  <c r="H66" i="19"/>
  <c r="H62" i="19"/>
  <c r="H58" i="19"/>
  <c r="H56" i="19" a="1"/>
  <c r="H68" i="19" s="1"/>
  <c r="H51" i="19"/>
  <c r="H48" i="19"/>
  <c r="H47" i="19"/>
  <c r="H44" i="19"/>
  <c r="H43" i="19"/>
  <c r="H40" i="19"/>
  <c r="H39" i="19"/>
  <c r="H39" i="19" a="1"/>
  <c r="H49" i="19" s="1"/>
  <c r="F18" i="19" a="1"/>
  <c r="F5" i="19" a="1"/>
  <c r="H59" i="19" l="1"/>
  <c r="H63" i="19"/>
  <c r="H67" i="19"/>
  <c r="H102" i="19"/>
  <c r="H42" i="19"/>
  <c r="H46" i="19"/>
  <c r="H50" i="19"/>
  <c r="H57" i="19"/>
  <c r="H61" i="19"/>
  <c r="H65" i="19"/>
  <c r="H76" i="19"/>
  <c r="H80" i="19"/>
  <c r="H84" i="19"/>
  <c r="H92" i="19"/>
  <c r="H96" i="19"/>
  <c r="H100" i="19"/>
  <c r="L94" i="19"/>
  <c r="L98" i="19"/>
  <c r="L102" i="19"/>
  <c r="P92" i="19"/>
  <c r="P96" i="19"/>
  <c r="P100" i="19"/>
  <c r="H107" i="19"/>
  <c r="H111" i="19"/>
  <c r="H115" i="19"/>
  <c r="L105" i="19"/>
  <c r="L109" i="19"/>
  <c r="L113" i="19"/>
  <c r="P107" i="19"/>
  <c r="P111" i="19"/>
  <c r="P115" i="19"/>
  <c r="H223" i="19"/>
  <c r="H227" i="19"/>
  <c r="H231" i="19"/>
  <c r="H242" i="19"/>
  <c r="H246" i="19"/>
  <c r="H250" i="19"/>
  <c r="H275" i="19"/>
  <c r="H279" i="19"/>
  <c r="H283" i="19"/>
  <c r="H294" i="19"/>
  <c r="H298" i="19"/>
  <c r="H302" i="19"/>
  <c r="H424" i="19"/>
  <c r="H428" i="19"/>
  <c r="H432" i="19"/>
  <c r="H443" i="19"/>
  <c r="H447" i="19"/>
  <c r="H458" i="19"/>
  <c r="H462" i="19"/>
  <c r="H466" i="19"/>
  <c r="H611" i="19"/>
  <c r="H615" i="19"/>
  <c r="H626" i="19"/>
  <c r="H630" i="19"/>
  <c r="H634" i="19"/>
  <c r="H647" i="19"/>
  <c r="H651" i="19"/>
  <c r="H662" i="19"/>
  <c r="H666" i="19"/>
  <c r="H670" i="19"/>
  <c r="P94" i="19"/>
  <c r="P98" i="19"/>
  <c r="P102" i="19"/>
  <c r="L107" i="19"/>
  <c r="L111" i="19"/>
  <c r="L115" i="19"/>
  <c r="H277" i="19"/>
  <c r="H281" i="19"/>
  <c r="H285" i="19"/>
  <c r="H426" i="19"/>
  <c r="H430" i="19"/>
  <c r="H434" i="19"/>
  <c r="H460" i="19"/>
  <c r="H464" i="19"/>
  <c r="H468" i="19"/>
  <c r="H628" i="19"/>
  <c r="H632" i="19"/>
  <c r="H636" i="19"/>
  <c r="H664" i="19"/>
  <c r="H668" i="19"/>
  <c r="H672" i="19"/>
  <c r="H94" i="19"/>
  <c r="H98" i="19"/>
  <c r="H225" i="19"/>
  <c r="H229" i="19"/>
  <c r="H233" i="19"/>
  <c r="H41" i="19"/>
  <c r="H45" i="19"/>
  <c r="H56" i="19"/>
  <c r="H60" i="19"/>
  <c r="H64" i="19"/>
  <c r="H75" i="19"/>
  <c r="H79" i="19"/>
  <c r="H91" i="19"/>
  <c r="H95" i="19"/>
  <c r="H99" i="19"/>
  <c r="L93" i="19"/>
  <c r="L97" i="19"/>
  <c r="P91" i="19"/>
  <c r="P95" i="19"/>
  <c r="P99" i="19"/>
  <c r="H106" i="19"/>
  <c r="H110" i="19"/>
  <c r="L104" i="19"/>
  <c r="L108" i="19"/>
  <c r="L112" i="19"/>
  <c r="P106" i="19"/>
  <c r="P110" i="19"/>
  <c r="H222" i="19"/>
  <c r="H226" i="19"/>
  <c r="H230" i="19"/>
  <c r="H241" i="19"/>
  <c r="H245" i="19"/>
  <c r="H274" i="19"/>
  <c r="H278" i="19"/>
  <c r="H282" i="19"/>
  <c r="H293" i="19"/>
  <c r="H297" i="19"/>
  <c r="H423" i="19"/>
  <c r="H427" i="19"/>
  <c r="H431" i="19"/>
  <c r="H457" i="19"/>
  <c r="H461" i="19"/>
  <c r="H465" i="19"/>
  <c r="H625" i="19"/>
  <c r="H629" i="19"/>
  <c r="H633" i="19"/>
  <c r="H661" i="19"/>
  <c r="H665" i="19"/>
  <c r="H669" i="19"/>
  <c r="H752" i="19" a="1"/>
  <c r="H475" i="19" a="1"/>
  <c r="E723" i="19" a="1"/>
  <c r="H61" i="20" a="1"/>
  <c r="H71" i="20" s="1"/>
  <c r="AB748" i="19" l="1"/>
  <c r="X748" i="19"/>
  <c r="T748" i="19"/>
  <c r="P748" i="19"/>
  <c r="L748" i="19"/>
  <c r="H748" i="19"/>
  <c r="AD747" i="19"/>
  <c r="Z747" i="19"/>
  <c r="V747" i="19"/>
  <c r="R747" i="19"/>
  <c r="N747" i="19"/>
  <c r="J747" i="19"/>
  <c r="F747" i="19"/>
  <c r="AB746" i="19"/>
  <c r="X746" i="19"/>
  <c r="T746" i="19"/>
  <c r="P746" i="19"/>
  <c r="L746" i="19"/>
  <c r="H746" i="19"/>
  <c r="AD745" i="19"/>
  <c r="Z745" i="19"/>
  <c r="V745" i="19"/>
  <c r="R745" i="19"/>
  <c r="N745" i="19"/>
  <c r="J745" i="19"/>
  <c r="F745" i="19"/>
  <c r="AB744" i="19"/>
  <c r="X744" i="19"/>
  <c r="T744" i="19"/>
  <c r="P744" i="19"/>
  <c r="L744" i="19"/>
  <c r="H744" i="19"/>
  <c r="AD743" i="19"/>
  <c r="Z743" i="19"/>
  <c r="V743" i="19"/>
  <c r="AD748" i="19"/>
  <c r="Y748" i="19"/>
  <c r="S748" i="19"/>
  <c r="N748" i="19"/>
  <c r="I748" i="19"/>
  <c r="AC747" i="19"/>
  <c r="X747" i="19"/>
  <c r="S747" i="19"/>
  <c r="M747" i="19"/>
  <c r="H747" i="19"/>
  <c r="AC746" i="19"/>
  <c r="W746" i="19"/>
  <c r="R746" i="19"/>
  <c r="M746" i="19"/>
  <c r="G746" i="19"/>
  <c r="AB745" i="19"/>
  <c r="W745" i="19"/>
  <c r="Q745" i="19"/>
  <c r="L745" i="19"/>
  <c r="G745" i="19"/>
  <c r="AA744" i="19"/>
  <c r="V744" i="19"/>
  <c r="Q744" i="19"/>
  <c r="K744" i="19"/>
  <c r="F744" i="19"/>
  <c r="AA743" i="19"/>
  <c r="U743" i="19"/>
  <c r="Q743" i="19"/>
  <c r="M743" i="19"/>
  <c r="I743" i="19"/>
  <c r="E743" i="19"/>
  <c r="AA742" i="19"/>
  <c r="W742" i="19"/>
  <c r="S742" i="19"/>
  <c r="O742" i="19"/>
  <c r="K742" i="19"/>
  <c r="G742" i="19"/>
  <c r="AC741" i="19"/>
  <c r="Y741" i="19"/>
  <c r="U741" i="19"/>
  <c r="Q741" i="19"/>
  <c r="M741" i="19"/>
  <c r="I741" i="19"/>
  <c r="E741" i="19"/>
  <c r="AA740" i="19"/>
  <c r="W740" i="19"/>
  <c r="S740" i="19"/>
  <c r="O740" i="19"/>
  <c r="K740" i="19"/>
  <c r="G740" i="19"/>
  <c r="AC739" i="19"/>
  <c r="Y739" i="19"/>
  <c r="U739" i="19"/>
  <c r="Q739" i="19"/>
  <c r="M739" i="19"/>
  <c r="I739" i="19"/>
  <c r="E739" i="19"/>
  <c r="AA738" i="19"/>
  <c r="W738" i="19"/>
  <c r="S738" i="19"/>
  <c r="O738" i="19"/>
  <c r="K738" i="19"/>
  <c r="G738" i="19"/>
  <c r="AC737" i="19"/>
  <c r="Y737" i="19"/>
  <c r="U737" i="19"/>
  <c r="Q737" i="19"/>
  <c r="M737" i="19"/>
  <c r="I737" i="19"/>
  <c r="E737" i="19"/>
  <c r="AA736" i="19"/>
  <c r="W736" i="19"/>
  <c r="S736" i="19"/>
  <c r="O736" i="19"/>
  <c r="K736" i="19"/>
  <c r="G736" i="19"/>
  <c r="AC735" i="19"/>
  <c r="Y735" i="19"/>
  <c r="U735" i="19"/>
  <c r="Q735" i="19"/>
  <c r="M735" i="19"/>
  <c r="I735" i="19"/>
  <c r="E735" i="19"/>
  <c r="AA734" i="19"/>
  <c r="W734" i="19"/>
  <c r="S734" i="19"/>
  <c r="O734" i="19"/>
  <c r="K734" i="19"/>
  <c r="G734" i="19"/>
  <c r="AC733" i="19"/>
  <c r="Y733" i="19"/>
  <c r="U733" i="19"/>
  <c r="Q733" i="19"/>
  <c r="M733" i="19"/>
  <c r="I733" i="19"/>
  <c r="E733" i="19"/>
  <c r="AA732" i="19"/>
  <c r="W732" i="19"/>
  <c r="S732" i="19"/>
  <c r="O732" i="19"/>
  <c r="K732" i="19"/>
  <c r="G732" i="19"/>
  <c r="AC731" i="19"/>
  <c r="Y731" i="19"/>
  <c r="U731" i="19"/>
  <c r="Q731" i="19"/>
  <c r="M731" i="19"/>
  <c r="I731" i="19"/>
  <c r="E731" i="19"/>
  <c r="AA730" i="19"/>
  <c r="W730" i="19"/>
  <c r="S730" i="19"/>
  <c r="O730" i="19"/>
  <c r="K730" i="19"/>
  <c r="G730" i="19"/>
  <c r="AC729" i="19"/>
  <c r="Y729" i="19"/>
  <c r="U729" i="19"/>
  <c r="Q729" i="19"/>
  <c r="M729" i="19"/>
  <c r="I729" i="19"/>
  <c r="E729" i="19"/>
  <c r="AC748" i="19"/>
  <c r="W748" i="19"/>
  <c r="R748" i="19"/>
  <c r="M748" i="19"/>
  <c r="G748" i="19"/>
  <c r="AB747" i="19"/>
  <c r="W747" i="19"/>
  <c r="Q747" i="19"/>
  <c r="L747" i="19"/>
  <c r="G747" i="19"/>
  <c r="AA746" i="19"/>
  <c r="V746" i="19"/>
  <c r="Q746" i="19"/>
  <c r="K746" i="19"/>
  <c r="F746" i="19"/>
  <c r="AA745" i="19"/>
  <c r="U745" i="19"/>
  <c r="P745" i="19"/>
  <c r="K745" i="19"/>
  <c r="E745" i="19"/>
  <c r="Z744" i="19"/>
  <c r="U744" i="19"/>
  <c r="O744" i="19"/>
  <c r="J744" i="19"/>
  <c r="E744" i="19"/>
  <c r="Y743" i="19"/>
  <c r="T743" i="19"/>
  <c r="P743" i="19"/>
  <c r="L743" i="19"/>
  <c r="H743" i="19"/>
  <c r="AD742" i="19"/>
  <c r="Z742" i="19"/>
  <c r="V742" i="19"/>
  <c r="R742" i="19"/>
  <c r="N742" i="19"/>
  <c r="J742" i="19"/>
  <c r="F742" i="19"/>
  <c r="AB741" i="19"/>
  <c r="X741" i="19"/>
  <c r="T741" i="19"/>
  <c r="P741" i="19"/>
  <c r="L741" i="19"/>
  <c r="H741" i="19"/>
  <c r="AD740" i="19"/>
  <c r="Z740" i="19"/>
  <c r="V740" i="19"/>
  <c r="R740" i="19"/>
  <c r="N740" i="19"/>
  <c r="V748" i="19"/>
  <c r="K748" i="19"/>
  <c r="AA747" i="19"/>
  <c r="P747" i="19"/>
  <c r="E747" i="19"/>
  <c r="U746" i="19"/>
  <c r="J746" i="19"/>
  <c r="Y745" i="19"/>
  <c r="O745" i="19"/>
  <c r="AD744" i="19"/>
  <c r="S744" i="19"/>
  <c r="I744" i="19"/>
  <c r="X743" i="19"/>
  <c r="O743" i="19"/>
  <c r="G743" i="19"/>
  <c r="Y742" i="19"/>
  <c r="Q742" i="19"/>
  <c r="I742" i="19"/>
  <c r="AA741" i="19"/>
  <c r="S741" i="19"/>
  <c r="K741" i="19"/>
  <c r="AC740" i="19"/>
  <c r="U740" i="19"/>
  <c r="M740" i="19"/>
  <c r="H740" i="19"/>
  <c r="AB739" i="19"/>
  <c r="W739" i="19"/>
  <c r="R739" i="19"/>
  <c r="L739" i="19"/>
  <c r="G739" i="19"/>
  <c r="AB738" i="19"/>
  <c r="V738" i="19"/>
  <c r="Q738" i="19"/>
  <c r="L738" i="19"/>
  <c r="F738" i="19"/>
  <c r="AA737" i="19"/>
  <c r="V737" i="19"/>
  <c r="P737" i="19"/>
  <c r="K737" i="19"/>
  <c r="F737" i="19"/>
  <c r="Z736" i="19"/>
  <c r="U736" i="19"/>
  <c r="P736" i="19"/>
  <c r="J736" i="19"/>
  <c r="E736" i="19"/>
  <c r="Z735" i="19"/>
  <c r="T735" i="19"/>
  <c r="O735" i="19"/>
  <c r="J735" i="19"/>
  <c r="AD734" i="19"/>
  <c r="Y734" i="19"/>
  <c r="T734" i="19"/>
  <c r="N734" i="19"/>
  <c r="I734" i="19"/>
  <c r="AD733" i="19"/>
  <c r="X733" i="19"/>
  <c r="S733" i="19"/>
  <c r="N733" i="19"/>
  <c r="H733" i="19"/>
  <c r="AC732" i="19"/>
  <c r="X732" i="19"/>
  <c r="R732" i="19"/>
  <c r="M732" i="19"/>
  <c r="H732" i="19"/>
  <c r="AB731" i="19"/>
  <c r="W731" i="19"/>
  <c r="R731" i="19"/>
  <c r="L731" i="19"/>
  <c r="G731" i="19"/>
  <c r="AB730" i="19"/>
  <c r="V730" i="19"/>
  <c r="Q730" i="19"/>
  <c r="L730" i="19"/>
  <c r="F730" i="19"/>
  <c r="AA729" i="19"/>
  <c r="V729" i="19"/>
  <c r="P729" i="19"/>
  <c r="K729" i="19"/>
  <c r="F729" i="19"/>
  <c r="AA728" i="19"/>
  <c r="W728" i="19"/>
  <c r="S728" i="19"/>
  <c r="O728" i="19"/>
  <c r="K728" i="19"/>
  <c r="G728" i="19"/>
  <c r="AC727" i="19"/>
  <c r="Y727" i="19"/>
  <c r="U727" i="19"/>
  <c r="Q727" i="19"/>
  <c r="M727" i="19"/>
  <c r="I727" i="19"/>
  <c r="E727" i="19"/>
  <c r="AA726" i="19"/>
  <c r="W726" i="19"/>
  <c r="S726" i="19"/>
  <c r="O726" i="19"/>
  <c r="K726" i="19"/>
  <c r="G726" i="19"/>
  <c r="AC725" i="19"/>
  <c r="Y725" i="19"/>
  <c r="U725" i="19"/>
  <c r="Q725" i="19"/>
  <c r="M725" i="19"/>
  <c r="I725" i="19"/>
  <c r="E725" i="19"/>
  <c r="AA724" i="19"/>
  <c r="W724" i="19"/>
  <c r="S724" i="19"/>
  <c r="O724" i="19"/>
  <c r="K724" i="19"/>
  <c r="G724" i="19"/>
  <c r="AC723" i="19"/>
  <c r="Y723" i="19"/>
  <c r="U723" i="19"/>
  <c r="Q723" i="19"/>
  <c r="M723" i="19"/>
  <c r="I723" i="19"/>
  <c r="E723" i="19"/>
  <c r="AA748" i="19"/>
  <c r="O748" i="19"/>
  <c r="Y747" i="19"/>
  <c r="K747" i="19"/>
  <c r="Y746" i="19"/>
  <c r="I746" i="19"/>
  <c r="T745" i="19"/>
  <c r="H745" i="19"/>
  <c r="R744" i="19"/>
  <c r="AC743" i="19"/>
  <c r="R743" i="19"/>
  <c r="F743" i="19"/>
  <c r="U742" i="19"/>
  <c r="L742" i="19"/>
  <c r="Z741" i="19"/>
  <c r="O741" i="19"/>
  <c r="F741" i="19"/>
  <c r="T740" i="19"/>
  <c r="J740" i="19"/>
  <c r="AD739" i="19"/>
  <c r="V739" i="19"/>
  <c r="O739" i="19"/>
  <c r="H739" i="19"/>
  <c r="Z738" i="19"/>
  <c r="T738" i="19"/>
  <c r="M738" i="19"/>
  <c r="E738" i="19"/>
  <c r="X737" i="19"/>
  <c r="R737" i="19"/>
  <c r="J737" i="19"/>
  <c r="AC736" i="19"/>
  <c r="V736" i="19"/>
  <c r="N736" i="19"/>
  <c r="H736" i="19"/>
  <c r="AA735" i="19"/>
  <c r="S735" i="19"/>
  <c r="L735" i="19"/>
  <c r="F735" i="19"/>
  <c r="X734" i="19"/>
  <c r="Q734" i="19"/>
  <c r="J734" i="19"/>
  <c r="AB733" i="19"/>
  <c r="V733" i="19"/>
  <c r="O733" i="19"/>
  <c r="G733" i="19"/>
  <c r="Z732" i="19"/>
  <c r="T732" i="19"/>
  <c r="L732" i="19"/>
  <c r="E732" i="19"/>
  <c r="X731" i="19"/>
  <c r="P731" i="19"/>
  <c r="J731" i="19"/>
  <c r="AC730" i="19"/>
  <c r="U730" i="19"/>
  <c r="N730" i="19"/>
  <c r="H730" i="19"/>
  <c r="Z729" i="19"/>
  <c r="S729" i="19"/>
  <c r="L729" i="19"/>
  <c r="AD728" i="19"/>
  <c r="Y728" i="19"/>
  <c r="T728" i="19"/>
  <c r="N728" i="19"/>
  <c r="I728" i="19"/>
  <c r="AD727" i="19"/>
  <c r="X727" i="19"/>
  <c r="S727" i="19"/>
  <c r="N727" i="19"/>
  <c r="H727" i="19"/>
  <c r="AC726" i="19"/>
  <c r="X726" i="19"/>
  <c r="R726" i="19"/>
  <c r="M726" i="19"/>
  <c r="H726" i="19"/>
  <c r="AB725" i="19"/>
  <c r="W725" i="19"/>
  <c r="R725" i="19"/>
  <c r="L725" i="19"/>
  <c r="G725" i="19"/>
  <c r="AB724" i="19"/>
  <c r="V724" i="19"/>
  <c r="Q724" i="19"/>
  <c r="L724" i="19"/>
  <c r="F724" i="19"/>
  <c r="AA723" i="19"/>
  <c r="V723" i="19"/>
  <c r="P723" i="19"/>
  <c r="K723" i="19"/>
  <c r="F723" i="19"/>
  <c r="Z748" i="19"/>
  <c r="J748" i="19"/>
  <c r="U747" i="19"/>
  <c r="I747" i="19"/>
  <c r="S746" i="19"/>
  <c r="E746" i="19"/>
  <c r="S745" i="19"/>
  <c r="AC744" i="19"/>
  <c r="N744" i="19"/>
  <c r="AB743" i="19"/>
  <c r="N743" i="19"/>
  <c r="AC742" i="19"/>
  <c r="T742" i="19"/>
  <c r="H742" i="19"/>
  <c r="W741" i="19"/>
  <c r="N741" i="19"/>
  <c r="AB740" i="19"/>
  <c r="Q740" i="19"/>
  <c r="I740" i="19"/>
  <c r="AA739" i="19"/>
  <c r="T739" i="19"/>
  <c r="N739" i="19"/>
  <c r="F739" i="19"/>
  <c r="Y738" i="19"/>
  <c r="R738" i="19"/>
  <c r="J738" i="19"/>
  <c r="AD737" i="19"/>
  <c r="W737" i="19"/>
  <c r="O737" i="19"/>
  <c r="H737" i="19"/>
  <c r="AB736" i="19"/>
  <c r="T736" i="19"/>
  <c r="M736" i="19"/>
  <c r="F736" i="19"/>
  <c r="X735" i="19"/>
  <c r="R735" i="19"/>
  <c r="K735" i="19"/>
  <c r="AC734" i="19"/>
  <c r="V734" i="19"/>
  <c r="P734" i="19"/>
  <c r="H734" i="19"/>
  <c r="AA733" i="19"/>
  <c r="T733" i="19"/>
  <c r="L733" i="19"/>
  <c r="F733" i="19"/>
  <c r="Y732" i="19"/>
  <c r="Q732" i="19"/>
  <c r="J732" i="19"/>
  <c r="AD731" i="19"/>
  <c r="V731" i="19"/>
  <c r="O731" i="19"/>
  <c r="H731" i="19"/>
  <c r="Z730" i="19"/>
  <c r="T730" i="19"/>
  <c r="M730" i="19"/>
  <c r="E730" i="19"/>
  <c r="X729" i="19"/>
  <c r="R729" i="19"/>
  <c r="J729" i="19"/>
  <c r="AC728" i="19"/>
  <c r="X728" i="19"/>
  <c r="R728" i="19"/>
  <c r="M728" i="19"/>
  <c r="H728" i="19"/>
  <c r="AB727" i="19"/>
  <c r="W727" i="19"/>
  <c r="R727" i="19"/>
  <c r="L727" i="19"/>
  <c r="G727" i="19"/>
  <c r="AB726" i="19"/>
  <c r="V726" i="19"/>
  <c r="Q726" i="19"/>
  <c r="L726" i="19"/>
  <c r="F726" i="19"/>
  <c r="AA725" i="19"/>
  <c r="V725" i="19"/>
  <c r="P725" i="19"/>
  <c r="K725" i="19"/>
  <c r="F725" i="19"/>
  <c r="Z724" i="19"/>
  <c r="U724" i="19"/>
  <c r="P724" i="19"/>
  <c r="J724" i="19"/>
  <c r="E724" i="19"/>
  <c r="Z723" i="19"/>
  <c r="T723" i="19"/>
  <c r="O723" i="19"/>
  <c r="J723" i="19"/>
  <c r="F748" i="19"/>
  <c r="AD746" i="19"/>
  <c r="AC745" i="19"/>
  <c r="Y744" i="19"/>
  <c r="W743" i="19"/>
  <c r="AB742" i="19"/>
  <c r="E742" i="19"/>
  <c r="J741" i="19"/>
  <c r="P740" i="19"/>
  <c r="Z739" i="19"/>
  <c r="K739" i="19"/>
  <c r="X738" i="19"/>
  <c r="I738" i="19"/>
  <c r="T737" i="19"/>
  <c r="G737" i="19"/>
  <c r="R736" i="19"/>
  <c r="AD735" i="19"/>
  <c r="P735" i="19"/>
  <c r="AB734" i="19"/>
  <c r="M734" i="19"/>
  <c r="Z733" i="19"/>
  <c r="K733" i="19"/>
  <c r="V732" i="19"/>
  <c r="I732" i="19"/>
  <c r="T731" i="19"/>
  <c r="F731" i="19"/>
  <c r="R730" i="19"/>
  <c r="AD729" i="19"/>
  <c r="O729" i="19"/>
  <c r="AB728" i="19"/>
  <c r="Q728" i="19"/>
  <c r="F728" i="19"/>
  <c r="V727" i="19"/>
  <c r="K727" i="19"/>
  <c r="Z726" i="19"/>
  <c r="P726" i="19"/>
  <c r="E726" i="19"/>
  <c r="T725" i="19"/>
  <c r="J725" i="19"/>
  <c r="Y724" i="19"/>
  <c r="N724" i="19"/>
  <c r="AD723" i="19"/>
  <c r="S723" i="19"/>
  <c r="H723" i="19"/>
  <c r="E748" i="19"/>
  <c r="Z746" i="19"/>
  <c r="X745" i="19"/>
  <c r="W744" i="19"/>
  <c r="S743" i="19"/>
  <c r="X742" i="19"/>
  <c r="AD741" i="19"/>
  <c r="G741" i="19"/>
  <c r="L740" i="19"/>
  <c r="X739" i="19"/>
  <c r="J739" i="19"/>
  <c r="U738" i="19"/>
  <c r="H738" i="19"/>
  <c r="S737" i="19"/>
  <c r="AD736" i="19"/>
  <c r="Q736" i="19"/>
  <c r="AB735" i="19"/>
  <c r="N735" i="19"/>
  <c r="Z734" i="19"/>
  <c r="L734" i="19"/>
  <c r="W733" i="19"/>
  <c r="J733" i="19"/>
  <c r="U732" i="19"/>
  <c r="F732" i="19"/>
  <c r="S731" i="19"/>
  <c r="AD730" i="19"/>
  <c r="P730" i="19"/>
  <c r="AB729" i="19"/>
  <c r="N729" i="19"/>
  <c r="Z728" i="19"/>
  <c r="P728" i="19"/>
  <c r="E728" i="19"/>
  <c r="T727" i="19"/>
  <c r="J727" i="19"/>
  <c r="Y726" i="19"/>
  <c r="N726" i="19"/>
  <c r="AD725" i="19"/>
  <c r="S725" i="19"/>
  <c r="H725" i="19"/>
  <c r="X724" i="19"/>
  <c r="M724" i="19"/>
  <c r="AB723" i="19"/>
  <c r="R723" i="19"/>
  <c r="G723" i="19"/>
  <c r="U748" i="19"/>
  <c r="O746" i="19"/>
  <c r="M744" i="19"/>
  <c r="P742" i="19"/>
  <c r="Y740" i="19"/>
  <c r="S739" i="19"/>
  <c r="P738" i="19"/>
  <c r="N737" i="19"/>
  <c r="L736" i="19"/>
  <c r="H735" i="19"/>
  <c r="F734" i="19"/>
  <c r="AD732" i="19"/>
  <c r="AA731" i="19"/>
  <c r="Y730" i="19"/>
  <c r="W729" i="19"/>
  <c r="V728" i="19"/>
  <c r="AA727" i="19"/>
  <c r="F727" i="19"/>
  <c r="J726" i="19"/>
  <c r="O725" i="19"/>
  <c r="T724" i="19"/>
  <c r="X723" i="19"/>
  <c r="Q748" i="19"/>
  <c r="N746" i="19"/>
  <c r="G744" i="19"/>
  <c r="M742" i="19"/>
  <c r="X740" i="19"/>
  <c r="P739" i="19"/>
  <c r="N738" i="19"/>
  <c r="L737" i="19"/>
  <c r="I736" i="19"/>
  <c r="G735" i="19"/>
  <c r="E734" i="19"/>
  <c r="AB732" i="19"/>
  <c r="Z731" i="19"/>
  <c r="X730" i="19"/>
  <c r="T729" i="19"/>
  <c r="U728" i="19"/>
  <c r="Z727" i="19"/>
  <c r="AD726" i="19"/>
  <c r="I726" i="19"/>
  <c r="N725" i="19"/>
  <c r="R724" i="19"/>
  <c r="W723" i="19"/>
  <c r="T747" i="19"/>
  <c r="K743" i="19"/>
  <c r="F740" i="19"/>
  <c r="AB737" i="19"/>
  <c r="W735" i="19"/>
  <c r="R733" i="19"/>
  <c r="N731" i="19"/>
  <c r="H729" i="19"/>
  <c r="P727" i="19"/>
  <c r="Z725" i="19"/>
  <c r="I724" i="19"/>
  <c r="O747" i="19"/>
  <c r="J743" i="19"/>
  <c r="E740" i="19"/>
  <c r="Z737" i="19"/>
  <c r="V735" i="19"/>
  <c r="P733" i="19"/>
  <c r="K731" i="19"/>
  <c r="G729" i="19"/>
  <c r="O727" i="19"/>
  <c r="X725" i="19"/>
  <c r="H724" i="19"/>
  <c r="V741" i="19"/>
  <c r="Y736" i="19"/>
  <c r="P732" i="19"/>
  <c r="L728" i="19"/>
  <c r="AD724" i="19"/>
  <c r="M745" i="19"/>
  <c r="U734" i="19"/>
  <c r="J730" i="19"/>
  <c r="U726" i="19"/>
  <c r="N723" i="19"/>
  <c r="R741" i="19"/>
  <c r="X736" i="19"/>
  <c r="N732" i="19"/>
  <c r="J728" i="19"/>
  <c r="AC724" i="19"/>
  <c r="AD738" i="19"/>
  <c r="I745" i="19"/>
  <c r="AC738" i="19"/>
  <c r="L723" i="19"/>
  <c r="I730" i="19"/>
  <c r="T726" i="19"/>
  <c r="R734" i="19"/>
  <c r="H497" i="19"/>
  <c r="H493" i="19"/>
  <c r="H489" i="19"/>
  <c r="H485" i="19"/>
  <c r="H481" i="19"/>
  <c r="H477" i="19"/>
  <c r="H500" i="19"/>
  <c r="H496" i="19"/>
  <c r="H492" i="19"/>
  <c r="H488" i="19"/>
  <c r="H484" i="19"/>
  <c r="H480" i="19"/>
  <c r="H476" i="19"/>
  <c r="H499" i="19"/>
  <c r="H491" i="19"/>
  <c r="H483" i="19"/>
  <c r="H475" i="19"/>
  <c r="H498" i="19"/>
  <c r="H490" i="19"/>
  <c r="H482" i="19"/>
  <c r="H486" i="19"/>
  <c r="H495" i="19"/>
  <c r="H479" i="19"/>
  <c r="H494" i="19"/>
  <c r="H478" i="19"/>
  <c r="H487" i="19"/>
  <c r="H777" i="19"/>
  <c r="H773" i="19"/>
  <c r="H769" i="19"/>
  <c r="H765" i="19"/>
  <c r="H761" i="19"/>
  <c r="H757" i="19"/>
  <c r="H753" i="19"/>
  <c r="H776" i="19"/>
  <c r="H771" i="19"/>
  <c r="H766" i="19"/>
  <c r="H760" i="19"/>
  <c r="H755" i="19"/>
  <c r="H775" i="19"/>
  <c r="H770" i="19"/>
  <c r="H764" i="19"/>
  <c r="H759" i="19"/>
  <c r="H754" i="19"/>
  <c r="H768" i="19"/>
  <c r="H758" i="19"/>
  <c r="H767" i="19"/>
  <c r="H756" i="19"/>
  <c r="H763" i="19"/>
  <c r="H762" i="19"/>
  <c r="H774" i="19"/>
  <c r="H772" i="19"/>
  <c r="H752" i="19"/>
  <c r="H373" i="19" a="1"/>
  <c r="E510" i="19" a="1"/>
  <c r="L752" i="19" a="1"/>
  <c r="L373" i="19" a="1"/>
  <c r="L475" i="19" a="1"/>
  <c r="P752" i="19" a="1"/>
  <c r="P475" i="19" a="1"/>
  <c r="P373" i="19" a="1"/>
  <c r="H64" i="20"/>
  <c r="H68" i="20"/>
  <c r="H72" i="20"/>
  <c r="H61" i="20"/>
  <c r="H65" i="20"/>
  <c r="H69" i="20"/>
  <c r="H73" i="20"/>
  <c r="H62" i="20"/>
  <c r="H66" i="20"/>
  <c r="H70" i="20"/>
  <c r="H63" i="20"/>
  <c r="H67" i="20"/>
  <c r="D141" i="11" a="1"/>
  <c r="N141" i="11" s="1"/>
  <c r="I102" i="11"/>
  <c r="F102" i="11"/>
  <c r="D102" i="11" a="1"/>
  <c r="O102" i="11" s="1"/>
  <c r="D58" i="11" a="1"/>
  <c r="G58" i="11" s="1"/>
  <c r="H58" i="11"/>
  <c r="D19" i="11" a="1"/>
  <c r="G19" i="11" s="1"/>
  <c r="D135" i="10" a="1"/>
  <c r="P135" i="10" s="1"/>
  <c r="D97" i="10" a="1"/>
  <c r="N97" i="10" s="1"/>
  <c r="D56" i="10" a="1"/>
  <c r="G56" i="10" s="1"/>
  <c r="H56" i="10"/>
  <c r="L56" i="10"/>
  <c r="P56" i="10"/>
  <c r="D19" i="10" a="1"/>
  <c r="E19" i="10" s="1"/>
  <c r="D19" i="10"/>
  <c r="H19" i="10"/>
  <c r="K19" i="10"/>
  <c r="L19" i="10"/>
  <c r="P19" i="10"/>
  <c r="D135" i="9" a="1"/>
  <c r="P135" i="9" s="1"/>
  <c r="D96" i="9" a="1"/>
  <c r="P96" i="9" s="1"/>
  <c r="D55" i="9" a="1"/>
  <c r="D55" i="9"/>
  <c r="E55" i="9"/>
  <c r="F55" i="9"/>
  <c r="G55" i="9"/>
  <c r="H55" i="9"/>
  <c r="I55" i="9"/>
  <c r="J55" i="9"/>
  <c r="K55" i="9"/>
  <c r="L55" i="9"/>
  <c r="M55" i="9"/>
  <c r="N55" i="9"/>
  <c r="O55" i="9"/>
  <c r="P55" i="9"/>
  <c r="D19" i="9" a="1"/>
  <c r="D19" i="9" s="1"/>
  <c r="G19" i="9"/>
  <c r="P497" i="19" l="1"/>
  <c r="P493" i="19"/>
  <c r="P489" i="19"/>
  <c r="P485" i="19"/>
  <c r="P481" i="19"/>
  <c r="P477" i="19"/>
  <c r="P500" i="19"/>
  <c r="P496" i="19"/>
  <c r="P492" i="19"/>
  <c r="P488" i="19"/>
  <c r="P484" i="19"/>
  <c r="P480" i="19"/>
  <c r="P476" i="19"/>
  <c r="P499" i="19"/>
  <c r="P491" i="19"/>
  <c r="P483" i="19"/>
  <c r="P475" i="19"/>
  <c r="P498" i="19"/>
  <c r="P490" i="19"/>
  <c r="P482" i="19"/>
  <c r="P494" i="19"/>
  <c r="P478" i="19"/>
  <c r="P487" i="19"/>
  <c r="P486" i="19"/>
  <c r="P479" i="19"/>
  <c r="P495" i="19"/>
  <c r="L497" i="19"/>
  <c r="L493" i="19"/>
  <c r="L489" i="19"/>
  <c r="L485" i="19"/>
  <c r="L481" i="19"/>
  <c r="L477" i="19"/>
  <c r="L500" i="19"/>
  <c r="L496" i="19"/>
  <c r="L492" i="19"/>
  <c r="L488" i="19"/>
  <c r="L484" i="19"/>
  <c r="L480" i="19"/>
  <c r="L476" i="19"/>
  <c r="L495" i="19"/>
  <c r="L487" i="19"/>
  <c r="L479" i="19"/>
  <c r="L494" i="19"/>
  <c r="L486" i="19"/>
  <c r="L478" i="19"/>
  <c r="L490" i="19"/>
  <c r="L499" i="19"/>
  <c r="L483" i="19"/>
  <c r="L498" i="19"/>
  <c r="L482" i="19"/>
  <c r="L491" i="19"/>
  <c r="L475" i="19"/>
  <c r="H397" i="19"/>
  <c r="H393" i="19"/>
  <c r="H389" i="19"/>
  <c r="H385" i="19"/>
  <c r="H381" i="19"/>
  <c r="H377" i="19"/>
  <c r="H373" i="19"/>
  <c r="H396" i="19"/>
  <c r="H392" i="19"/>
  <c r="H388" i="19"/>
  <c r="H384" i="19"/>
  <c r="H380" i="19"/>
  <c r="H376" i="19"/>
  <c r="H395" i="19"/>
  <c r="H387" i="19"/>
  <c r="H379" i="19"/>
  <c r="H394" i="19"/>
  <c r="H386" i="19"/>
  <c r="H378" i="19"/>
  <c r="H391" i="19"/>
  <c r="H383" i="19"/>
  <c r="H375" i="19"/>
  <c r="H390" i="19"/>
  <c r="H382" i="19"/>
  <c r="H374" i="19"/>
  <c r="H398" i="19"/>
  <c r="P777" i="19"/>
  <c r="P773" i="19"/>
  <c r="P769" i="19"/>
  <c r="P765" i="19"/>
  <c r="P761" i="19"/>
  <c r="P757" i="19"/>
  <c r="P753" i="19"/>
  <c r="P774" i="19"/>
  <c r="P768" i="19"/>
  <c r="P763" i="19"/>
  <c r="P758" i="19"/>
  <c r="P752" i="19"/>
  <c r="P772" i="19"/>
  <c r="P767" i="19"/>
  <c r="P762" i="19"/>
  <c r="P756" i="19"/>
  <c r="P776" i="19"/>
  <c r="P766" i="19"/>
  <c r="P755" i="19"/>
  <c r="P775" i="19"/>
  <c r="P764" i="19"/>
  <c r="P754" i="19"/>
  <c r="P771" i="19"/>
  <c r="P770" i="19"/>
  <c r="P760" i="19"/>
  <c r="P759" i="19"/>
  <c r="L397" i="19"/>
  <c r="L393" i="19"/>
  <c r="L389" i="19"/>
  <c r="L385" i="19"/>
  <c r="L381" i="19"/>
  <c r="L377" i="19"/>
  <c r="L373" i="19"/>
  <c r="L396" i="19"/>
  <c r="L392" i="19"/>
  <c r="L388" i="19"/>
  <c r="L384" i="19"/>
  <c r="L380" i="19"/>
  <c r="L376" i="19"/>
  <c r="L391" i="19"/>
  <c r="L383" i="19"/>
  <c r="L375" i="19"/>
  <c r="L398" i="19"/>
  <c r="L390" i="19"/>
  <c r="L382" i="19"/>
  <c r="L374" i="19"/>
  <c r="L395" i="19"/>
  <c r="L387" i="19"/>
  <c r="L379" i="19"/>
  <c r="L394" i="19"/>
  <c r="L386" i="19"/>
  <c r="L378" i="19"/>
  <c r="AC537" i="19"/>
  <c r="Y537" i="19"/>
  <c r="U537" i="19"/>
  <c r="Q537" i="19"/>
  <c r="M537" i="19"/>
  <c r="I537" i="19"/>
  <c r="E537" i="19"/>
  <c r="Z537" i="19"/>
  <c r="T537" i="19"/>
  <c r="O537" i="19"/>
  <c r="J537" i="19"/>
  <c r="AD536" i="19"/>
  <c r="Z536" i="19"/>
  <c r="V536" i="19"/>
  <c r="R536" i="19"/>
  <c r="N536" i="19"/>
  <c r="J536" i="19"/>
  <c r="F536" i="19"/>
  <c r="AB535" i="19"/>
  <c r="X535" i="19"/>
  <c r="T535" i="19"/>
  <c r="P535" i="19"/>
  <c r="L535" i="19"/>
  <c r="H535" i="19"/>
  <c r="AD534" i="19"/>
  <c r="Z534" i="19"/>
  <c r="V534" i="19"/>
  <c r="R534" i="19"/>
  <c r="N534" i="19"/>
  <c r="J534" i="19"/>
  <c r="F534" i="19"/>
  <c r="AB533" i="19"/>
  <c r="X533" i="19"/>
  <c r="T533" i="19"/>
  <c r="P533" i="19"/>
  <c r="L533" i="19"/>
  <c r="H533" i="19"/>
  <c r="AD532" i="19"/>
  <c r="Z532" i="19"/>
  <c r="V532" i="19"/>
  <c r="R532" i="19"/>
  <c r="N532" i="19"/>
  <c r="J532" i="19"/>
  <c r="F532" i="19"/>
  <c r="AB531" i="19"/>
  <c r="X531" i="19"/>
  <c r="T531" i="19"/>
  <c r="P531" i="19"/>
  <c r="AB537" i="19"/>
  <c r="V537" i="19"/>
  <c r="N537" i="19"/>
  <c r="G537" i="19"/>
  <c r="AA536" i="19"/>
  <c r="U536" i="19"/>
  <c r="P536" i="19"/>
  <c r="K536" i="19"/>
  <c r="E536" i="19"/>
  <c r="Z535" i="19"/>
  <c r="U535" i="19"/>
  <c r="O535" i="19"/>
  <c r="J535" i="19"/>
  <c r="E535" i="19"/>
  <c r="Y534" i="19"/>
  <c r="T534" i="19"/>
  <c r="O534" i="19"/>
  <c r="I534" i="19"/>
  <c r="AD533" i="19"/>
  <c r="Y533" i="19"/>
  <c r="S533" i="19"/>
  <c r="N533" i="19"/>
  <c r="I533" i="19"/>
  <c r="AC532" i="19"/>
  <c r="X532" i="19"/>
  <c r="S532" i="19"/>
  <c r="M532" i="19"/>
  <c r="H532" i="19"/>
  <c r="AC531" i="19"/>
  <c r="W531" i="19"/>
  <c r="R531" i="19"/>
  <c r="M531" i="19"/>
  <c r="I531" i="19"/>
  <c r="E531" i="19"/>
  <c r="AA530" i="19"/>
  <c r="W530" i="19"/>
  <c r="S530" i="19"/>
  <c r="O530" i="19"/>
  <c r="K530" i="19"/>
  <c r="G530" i="19"/>
  <c r="AC529" i="19"/>
  <c r="Y529" i="19"/>
  <c r="U529" i="19"/>
  <c r="Q529" i="19"/>
  <c r="M529" i="19"/>
  <c r="I529" i="19"/>
  <c r="E529" i="19"/>
  <c r="AA528" i="19"/>
  <c r="W528" i="19"/>
  <c r="S528" i="19"/>
  <c r="O528" i="19"/>
  <c r="K528" i="19"/>
  <c r="G528" i="19"/>
  <c r="AC527" i="19"/>
  <c r="Y527" i="19"/>
  <c r="U527" i="19"/>
  <c r="Q527" i="19"/>
  <c r="M527" i="19"/>
  <c r="I527" i="19"/>
  <c r="E527" i="19"/>
  <c r="AA526" i="19"/>
  <c r="W526" i="19"/>
  <c r="S526" i="19"/>
  <c r="O526" i="19"/>
  <c r="K526" i="19"/>
  <c r="G526" i="19"/>
  <c r="AC525" i="19"/>
  <c r="Y525" i="19"/>
  <c r="U525" i="19"/>
  <c r="Q525" i="19"/>
  <c r="M525" i="19"/>
  <c r="I525" i="19"/>
  <c r="E525" i="19"/>
  <c r="AA524" i="19"/>
  <c r="W524" i="19"/>
  <c r="S524" i="19"/>
  <c r="O524" i="19"/>
  <c r="K524" i="19"/>
  <c r="G524" i="19"/>
  <c r="AC523" i="19"/>
  <c r="Y523" i="19"/>
  <c r="U523" i="19"/>
  <c r="Q523" i="19"/>
  <c r="M523" i="19"/>
  <c r="I523" i="19"/>
  <c r="E523" i="19"/>
  <c r="AA522" i="19"/>
  <c r="W522" i="19"/>
  <c r="S522" i="19"/>
  <c r="O522" i="19"/>
  <c r="K522" i="19"/>
  <c r="G522" i="19"/>
  <c r="AC521" i="19"/>
  <c r="Y521" i="19"/>
  <c r="U521" i="19"/>
  <c r="Q521" i="19"/>
  <c r="M521" i="19"/>
  <c r="I521" i="19"/>
  <c r="E521" i="19"/>
  <c r="AA520" i="19"/>
  <c r="W520" i="19"/>
  <c r="S520" i="19"/>
  <c r="O520" i="19"/>
  <c r="K520" i="19"/>
  <c r="G520" i="19"/>
  <c r="AC519" i="19"/>
  <c r="Y519" i="19"/>
  <c r="U519" i="19"/>
  <c r="Q519" i="19"/>
  <c r="M519" i="19"/>
  <c r="I519" i="19"/>
  <c r="E519" i="19"/>
  <c r="AA518" i="19"/>
  <c r="W518" i="19"/>
  <c r="S518" i="19"/>
  <c r="O518" i="19"/>
  <c r="K518" i="19"/>
  <c r="G518" i="19"/>
  <c r="AC517" i="19"/>
  <c r="Y517" i="19"/>
  <c r="U517" i="19"/>
  <c r="Q517" i="19"/>
  <c r="M517" i="19"/>
  <c r="I517" i="19"/>
  <c r="E517" i="19"/>
  <c r="AA516" i="19"/>
  <c r="W516" i="19"/>
  <c r="S516" i="19"/>
  <c r="O516" i="19"/>
  <c r="K516" i="19"/>
  <c r="G516" i="19"/>
  <c r="AC515" i="19"/>
  <c r="Y515" i="19"/>
  <c r="U515" i="19"/>
  <c r="Q515" i="19"/>
  <c r="M515" i="19"/>
  <c r="I515" i="19"/>
  <c r="E515" i="19"/>
  <c r="AA514" i="19"/>
  <c r="W514" i="19"/>
  <c r="S514" i="19"/>
  <c r="O514" i="19"/>
  <c r="K514" i="19"/>
  <c r="G514" i="19"/>
  <c r="AC513" i="19"/>
  <c r="Y513" i="19"/>
  <c r="U513" i="19"/>
  <c r="Q513" i="19"/>
  <c r="M513" i="19"/>
  <c r="I513" i="19"/>
  <c r="E513" i="19"/>
  <c r="AA512" i="19"/>
  <c r="W512" i="19"/>
  <c r="S512" i="19"/>
  <c r="O512" i="19"/>
  <c r="K512" i="19"/>
  <c r="G512" i="19"/>
  <c r="AC511" i="19"/>
  <c r="Y511" i="19"/>
  <c r="U511" i="19"/>
  <c r="Q511" i="19"/>
  <c r="M511" i="19"/>
  <c r="I511" i="19"/>
  <c r="E511" i="19"/>
  <c r="AA510" i="19"/>
  <c r="W510" i="19"/>
  <c r="S510" i="19"/>
  <c r="O510" i="19"/>
  <c r="K510" i="19"/>
  <c r="G510" i="19"/>
  <c r="AA537" i="19"/>
  <c r="S537" i="19"/>
  <c r="L537" i="19"/>
  <c r="F537" i="19"/>
  <c r="Y536" i="19"/>
  <c r="T536" i="19"/>
  <c r="O536" i="19"/>
  <c r="I536" i="19"/>
  <c r="AD535" i="19"/>
  <c r="Y535" i="19"/>
  <c r="S535" i="19"/>
  <c r="N535" i="19"/>
  <c r="I535" i="19"/>
  <c r="AC534" i="19"/>
  <c r="X534" i="19"/>
  <c r="S534" i="19"/>
  <c r="M534" i="19"/>
  <c r="H534" i="19"/>
  <c r="AC533" i="19"/>
  <c r="W533" i="19"/>
  <c r="R533" i="19"/>
  <c r="M533" i="19"/>
  <c r="G533" i="19"/>
  <c r="AB532" i="19"/>
  <c r="W532" i="19"/>
  <c r="Q532" i="19"/>
  <c r="L532" i="19"/>
  <c r="G532" i="19"/>
  <c r="AA531" i="19"/>
  <c r="V531" i="19"/>
  <c r="Q531" i="19"/>
  <c r="L531" i="19"/>
  <c r="H531" i="19"/>
  <c r="AD530" i="19"/>
  <c r="Z530" i="19"/>
  <c r="V530" i="19"/>
  <c r="R530" i="19"/>
  <c r="N530" i="19"/>
  <c r="J530" i="19"/>
  <c r="F530" i="19"/>
  <c r="AB529" i="19"/>
  <c r="X529" i="19"/>
  <c r="T529" i="19"/>
  <c r="P529" i="19"/>
  <c r="L529" i="19"/>
  <c r="H529" i="19"/>
  <c r="AD528" i="19"/>
  <c r="Z528" i="19"/>
  <c r="V528" i="19"/>
  <c r="R528" i="19"/>
  <c r="N528" i="19"/>
  <c r="J528" i="19"/>
  <c r="F528" i="19"/>
  <c r="AB527" i="19"/>
  <c r="X527" i="19"/>
  <c r="T527" i="19"/>
  <c r="P527" i="19"/>
  <c r="L527" i="19"/>
  <c r="H527" i="19"/>
  <c r="AD526" i="19"/>
  <c r="Z526" i="19"/>
  <c r="V526" i="19"/>
  <c r="R526" i="19"/>
  <c r="N526" i="19"/>
  <c r="J526" i="19"/>
  <c r="F526" i="19"/>
  <c r="AB525" i="19"/>
  <c r="X525" i="19"/>
  <c r="T525" i="19"/>
  <c r="P525" i="19"/>
  <c r="L525" i="19"/>
  <c r="H525" i="19"/>
  <c r="AD524" i="19"/>
  <c r="Z524" i="19"/>
  <c r="V524" i="19"/>
  <c r="R524" i="19"/>
  <c r="N524" i="19"/>
  <c r="J524" i="19"/>
  <c r="F524" i="19"/>
  <c r="AB523" i="19"/>
  <c r="X523" i="19"/>
  <c r="T523" i="19"/>
  <c r="P523" i="19"/>
  <c r="L523" i="19"/>
  <c r="H523" i="19"/>
  <c r="AD522" i="19"/>
  <c r="Z522" i="19"/>
  <c r="V522" i="19"/>
  <c r="R522" i="19"/>
  <c r="N522" i="19"/>
  <c r="J522" i="19"/>
  <c r="F522" i="19"/>
  <c r="AB521" i="19"/>
  <c r="X521" i="19"/>
  <c r="T521" i="19"/>
  <c r="P521" i="19"/>
  <c r="L521" i="19"/>
  <c r="H521" i="19"/>
  <c r="AD520" i="19"/>
  <c r="Z520" i="19"/>
  <c r="V520" i="19"/>
  <c r="R520" i="19"/>
  <c r="N520" i="19"/>
  <c r="J520" i="19"/>
  <c r="F520" i="19"/>
  <c r="AB519" i="19"/>
  <c r="X519" i="19"/>
  <c r="T519" i="19"/>
  <c r="P519" i="19"/>
  <c r="L519" i="19"/>
  <c r="H519" i="19"/>
  <c r="AD518" i="19"/>
  <c r="Z518" i="19"/>
  <c r="V518" i="19"/>
  <c r="R518" i="19"/>
  <c r="N518" i="19"/>
  <c r="J518" i="19"/>
  <c r="F518" i="19"/>
  <c r="AB517" i="19"/>
  <c r="X517" i="19"/>
  <c r="T517" i="19"/>
  <c r="P517" i="19"/>
  <c r="L517" i="19"/>
  <c r="H517" i="19"/>
  <c r="AD516" i="19"/>
  <c r="Z516" i="19"/>
  <c r="V516" i="19"/>
  <c r="R516" i="19"/>
  <c r="N516" i="19"/>
  <c r="J516" i="19"/>
  <c r="F516" i="19"/>
  <c r="AB515" i="19"/>
  <c r="X515" i="19"/>
  <c r="T515" i="19"/>
  <c r="P515" i="19"/>
  <c r="L515" i="19"/>
  <c r="H515" i="19"/>
  <c r="AD514" i="19"/>
  <c r="Z514" i="19"/>
  <c r="V514" i="19"/>
  <c r="R514" i="19"/>
  <c r="N514" i="19"/>
  <c r="J514" i="19"/>
  <c r="F514" i="19"/>
  <c r="AB513" i="19"/>
  <c r="X513" i="19"/>
  <c r="T513" i="19"/>
  <c r="P513" i="19"/>
  <c r="L513" i="19"/>
  <c r="H513" i="19"/>
  <c r="AD512" i="19"/>
  <c r="Z512" i="19"/>
  <c r="V512" i="19"/>
  <c r="R512" i="19"/>
  <c r="N512" i="19"/>
  <c r="J512" i="19"/>
  <c r="F512" i="19"/>
  <c r="AB511" i="19"/>
  <c r="X511" i="19"/>
  <c r="T511" i="19"/>
  <c r="P511" i="19"/>
  <c r="L511" i="19"/>
  <c r="H511" i="19"/>
  <c r="AD510" i="19"/>
  <c r="Z510" i="19"/>
  <c r="V510" i="19"/>
  <c r="R510" i="19"/>
  <c r="N510" i="19"/>
  <c r="J510" i="19"/>
  <c r="F510" i="19"/>
  <c r="X537" i="19"/>
  <c r="K537" i="19"/>
  <c r="X536" i="19"/>
  <c r="M536" i="19"/>
  <c r="AC535" i="19"/>
  <c r="R535" i="19"/>
  <c r="G535" i="19"/>
  <c r="W534" i="19"/>
  <c r="L534" i="19"/>
  <c r="AA533" i="19"/>
  <c r="Q533" i="19"/>
  <c r="F533" i="19"/>
  <c r="U532" i="19"/>
  <c r="K532" i="19"/>
  <c r="Z531" i="19"/>
  <c r="O531" i="19"/>
  <c r="G531" i="19"/>
  <c r="Y530" i="19"/>
  <c r="Q530" i="19"/>
  <c r="I530" i="19"/>
  <c r="AA529" i="19"/>
  <c r="S529" i="19"/>
  <c r="K529" i="19"/>
  <c r="AC528" i="19"/>
  <c r="U528" i="19"/>
  <c r="M528" i="19"/>
  <c r="E528" i="19"/>
  <c r="W527" i="19"/>
  <c r="O527" i="19"/>
  <c r="G527" i="19"/>
  <c r="Y526" i="19"/>
  <c r="Q526" i="19"/>
  <c r="I526" i="19"/>
  <c r="AA525" i="19"/>
  <c r="S525" i="19"/>
  <c r="K525" i="19"/>
  <c r="AC524" i="19"/>
  <c r="U524" i="19"/>
  <c r="M524" i="19"/>
  <c r="E524" i="19"/>
  <c r="W523" i="19"/>
  <c r="O523" i="19"/>
  <c r="G523" i="19"/>
  <c r="Y522" i="19"/>
  <c r="Q522" i="19"/>
  <c r="I522" i="19"/>
  <c r="AA521" i="19"/>
  <c r="S521" i="19"/>
  <c r="K521" i="19"/>
  <c r="AC520" i="19"/>
  <c r="U520" i="19"/>
  <c r="M520" i="19"/>
  <c r="E520" i="19"/>
  <c r="W519" i="19"/>
  <c r="O519" i="19"/>
  <c r="G519" i="19"/>
  <c r="Y518" i="19"/>
  <c r="Q518" i="19"/>
  <c r="I518" i="19"/>
  <c r="AA517" i="19"/>
  <c r="S517" i="19"/>
  <c r="K517" i="19"/>
  <c r="AC516" i="19"/>
  <c r="U516" i="19"/>
  <c r="M516" i="19"/>
  <c r="E516" i="19"/>
  <c r="W515" i="19"/>
  <c r="O515" i="19"/>
  <c r="G515" i="19"/>
  <c r="Y514" i="19"/>
  <c r="Q514" i="19"/>
  <c r="I514" i="19"/>
  <c r="AA513" i="19"/>
  <c r="S513" i="19"/>
  <c r="K513" i="19"/>
  <c r="AC512" i="19"/>
  <c r="U512" i="19"/>
  <c r="M512" i="19"/>
  <c r="E512" i="19"/>
  <c r="W511" i="19"/>
  <c r="O511" i="19"/>
  <c r="G511" i="19"/>
  <c r="Y510" i="19"/>
  <c r="Q510" i="19"/>
  <c r="I510" i="19"/>
  <c r="W537" i="19"/>
  <c r="H537" i="19"/>
  <c r="W536" i="19"/>
  <c r="L536" i="19"/>
  <c r="AA535" i="19"/>
  <c r="Q535" i="19"/>
  <c r="F535" i="19"/>
  <c r="U534" i="19"/>
  <c r="K534" i="19"/>
  <c r="Z533" i="19"/>
  <c r="O533" i="19"/>
  <c r="E533" i="19"/>
  <c r="T532" i="19"/>
  <c r="I532" i="19"/>
  <c r="Y531" i="19"/>
  <c r="N531" i="19"/>
  <c r="F531" i="19"/>
  <c r="X530" i="19"/>
  <c r="P530" i="19"/>
  <c r="H530" i="19"/>
  <c r="Z529" i="19"/>
  <c r="R529" i="19"/>
  <c r="J529" i="19"/>
  <c r="AB528" i="19"/>
  <c r="T528" i="19"/>
  <c r="L528" i="19"/>
  <c r="AD527" i="19"/>
  <c r="V527" i="19"/>
  <c r="N527" i="19"/>
  <c r="F527" i="19"/>
  <c r="X526" i="19"/>
  <c r="P526" i="19"/>
  <c r="H526" i="19"/>
  <c r="Z525" i="19"/>
  <c r="R525" i="19"/>
  <c r="J525" i="19"/>
  <c r="AB524" i="19"/>
  <c r="T524" i="19"/>
  <c r="L524" i="19"/>
  <c r="AD523" i="19"/>
  <c r="V523" i="19"/>
  <c r="N523" i="19"/>
  <c r="F523" i="19"/>
  <c r="X522" i="19"/>
  <c r="P522" i="19"/>
  <c r="H522" i="19"/>
  <c r="Z521" i="19"/>
  <c r="R521" i="19"/>
  <c r="J521" i="19"/>
  <c r="AB520" i="19"/>
  <c r="T520" i="19"/>
  <c r="L520" i="19"/>
  <c r="AD519" i="19"/>
  <c r="V519" i="19"/>
  <c r="N519" i="19"/>
  <c r="F519" i="19"/>
  <c r="X518" i="19"/>
  <c r="P518" i="19"/>
  <c r="H518" i="19"/>
  <c r="Z517" i="19"/>
  <c r="R517" i="19"/>
  <c r="J517" i="19"/>
  <c r="AB516" i="19"/>
  <c r="T516" i="19"/>
  <c r="L516" i="19"/>
  <c r="AD515" i="19"/>
  <c r="V515" i="19"/>
  <c r="N515" i="19"/>
  <c r="F515" i="19"/>
  <c r="X514" i="19"/>
  <c r="P514" i="19"/>
  <c r="H514" i="19"/>
  <c r="Z513" i="19"/>
  <c r="R513" i="19"/>
  <c r="J513" i="19"/>
  <c r="AB512" i="19"/>
  <c r="T512" i="19"/>
  <c r="L512" i="19"/>
  <c r="AD511" i="19"/>
  <c r="V511" i="19"/>
  <c r="N511" i="19"/>
  <c r="F511" i="19"/>
  <c r="X510" i="19"/>
  <c r="P510" i="19"/>
  <c r="H510" i="19"/>
  <c r="AD537" i="19"/>
  <c r="AB536" i="19"/>
  <c r="G536" i="19"/>
  <c r="K535" i="19"/>
  <c r="P534" i="19"/>
  <c r="U533" i="19"/>
  <c r="Y532" i="19"/>
  <c r="AD531" i="19"/>
  <c r="J531" i="19"/>
  <c r="T530" i="19"/>
  <c r="AD529" i="19"/>
  <c r="N529" i="19"/>
  <c r="X528" i="19"/>
  <c r="H528" i="19"/>
  <c r="R527" i="19"/>
  <c r="AB526" i="19"/>
  <c r="L526" i="19"/>
  <c r="V525" i="19"/>
  <c r="F525" i="19"/>
  <c r="P524" i="19"/>
  <c r="Z523" i="19"/>
  <c r="J523" i="19"/>
  <c r="T522" i="19"/>
  <c r="AD521" i="19"/>
  <c r="N521" i="19"/>
  <c r="X520" i="19"/>
  <c r="H520" i="19"/>
  <c r="R519" i="19"/>
  <c r="AB518" i="19"/>
  <c r="L518" i="19"/>
  <c r="V517" i="19"/>
  <c r="F517" i="19"/>
  <c r="P516" i="19"/>
  <c r="Z515" i="19"/>
  <c r="J515" i="19"/>
  <c r="T514" i="19"/>
  <c r="AD513" i="19"/>
  <c r="N513" i="19"/>
  <c r="X512" i="19"/>
  <c r="H512" i="19"/>
  <c r="R511" i="19"/>
  <c r="AB510" i="19"/>
  <c r="L510" i="19"/>
  <c r="P537" i="19"/>
  <c r="Q536" i="19"/>
  <c r="V535" i="19"/>
  <c r="AA534" i="19"/>
  <c r="E534" i="19"/>
  <c r="J533" i="19"/>
  <c r="O532" i="19"/>
  <c r="S531" i="19"/>
  <c r="AB530" i="19"/>
  <c r="L530" i="19"/>
  <c r="V529" i="19"/>
  <c r="F529" i="19"/>
  <c r="P528" i="19"/>
  <c r="Z527" i="19"/>
  <c r="J527" i="19"/>
  <c r="T526" i="19"/>
  <c r="AD525" i="19"/>
  <c r="N525" i="19"/>
  <c r="X524" i="19"/>
  <c r="H524" i="19"/>
  <c r="R523" i="19"/>
  <c r="AB522" i="19"/>
  <c r="L522" i="19"/>
  <c r="V521" i="19"/>
  <c r="F521" i="19"/>
  <c r="P520" i="19"/>
  <c r="Z519" i="19"/>
  <c r="J519" i="19"/>
  <c r="T518" i="19"/>
  <c r="AD517" i="19"/>
  <c r="N517" i="19"/>
  <c r="X516" i="19"/>
  <c r="H516" i="19"/>
  <c r="R515" i="19"/>
  <c r="AB514" i="19"/>
  <c r="L514" i="19"/>
  <c r="V513" i="19"/>
  <c r="F513" i="19"/>
  <c r="P512" i="19"/>
  <c r="Z511" i="19"/>
  <c r="J511" i="19"/>
  <c r="T510" i="19"/>
  <c r="R537" i="19"/>
  <c r="S536" i="19"/>
  <c r="W535" i="19"/>
  <c r="AB534" i="19"/>
  <c r="G534" i="19"/>
  <c r="K533" i="19"/>
  <c r="P532" i="19"/>
  <c r="U531" i="19"/>
  <c r="AC530" i="19"/>
  <c r="M530" i="19"/>
  <c r="W529" i="19"/>
  <c r="G529" i="19"/>
  <c r="Q528" i="19"/>
  <c r="AA527" i="19"/>
  <c r="K527" i="19"/>
  <c r="U526" i="19"/>
  <c r="E526" i="19"/>
  <c r="O525" i="19"/>
  <c r="Y524" i="19"/>
  <c r="I524" i="19"/>
  <c r="S523" i="19"/>
  <c r="AC522" i="19"/>
  <c r="M522" i="19"/>
  <c r="W521" i="19"/>
  <c r="G521" i="19"/>
  <c r="Q520" i="19"/>
  <c r="AA519" i="19"/>
  <c r="K519" i="19"/>
  <c r="U518" i="19"/>
  <c r="E518" i="19"/>
  <c r="O517" i="19"/>
  <c r="Y516" i="19"/>
  <c r="I516" i="19"/>
  <c r="S515" i="19"/>
  <c r="AC514" i="19"/>
  <c r="M514" i="19"/>
  <c r="W513" i="19"/>
  <c r="G513" i="19"/>
  <c r="Q512" i="19"/>
  <c r="AA511" i="19"/>
  <c r="K511" i="19"/>
  <c r="U510" i="19"/>
  <c r="E510" i="19"/>
  <c r="Q534" i="19"/>
  <c r="K531" i="19"/>
  <c r="Y528" i="19"/>
  <c r="M526" i="19"/>
  <c r="AA523" i="19"/>
  <c r="O521" i="19"/>
  <c r="AC518" i="19"/>
  <c r="Q516" i="19"/>
  <c r="E514" i="19"/>
  <c r="S511" i="19"/>
  <c r="H536" i="19"/>
  <c r="AA532" i="19"/>
  <c r="E530" i="19"/>
  <c r="S527" i="19"/>
  <c r="G525" i="19"/>
  <c r="U522" i="19"/>
  <c r="I520" i="19"/>
  <c r="W517" i="19"/>
  <c r="K515" i="19"/>
  <c r="Y512" i="19"/>
  <c r="M510" i="19"/>
  <c r="M535" i="19"/>
  <c r="O529" i="19"/>
  <c r="AC526" i="19"/>
  <c r="E522" i="19"/>
  <c r="G517" i="19"/>
  <c r="I512" i="19"/>
  <c r="AC536" i="19"/>
  <c r="V533" i="19"/>
  <c r="U530" i="19"/>
  <c r="I528" i="19"/>
  <c r="W525" i="19"/>
  <c r="K523" i="19"/>
  <c r="Y520" i="19"/>
  <c r="M518" i="19"/>
  <c r="AA515" i="19"/>
  <c r="O513" i="19"/>
  <c r="AC510" i="19"/>
  <c r="E532" i="19"/>
  <c r="Q524" i="19"/>
  <c r="S519" i="19"/>
  <c r="U514" i="19"/>
  <c r="L777" i="19"/>
  <c r="L773" i="19"/>
  <c r="L769" i="19"/>
  <c r="L765" i="19"/>
  <c r="L761" i="19"/>
  <c r="L757" i="19"/>
  <c r="L753" i="19"/>
  <c r="L775" i="19"/>
  <c r="L770" i="19"/>
  <c r="L764" i="19"/>
  <c r="L759" i="19"/>
  <c r="L754" i="19"/>
  <c r="L774" i="19"/>
  <c r="L768" i="19"/>
  <c r="L763" i="19"/>
  <c r="L758" i="19"/>
  <c r="L752" i="19"/>
  <c r="L772" i="19"/>
  <c r="L762" i="19"/>
  <c r="L771" i="19"/>
  <c r="L760" i="19"/>
  <c r="L756" i="19"/>
  <c r="L776" i="19"/>
  <c r="L755" i="19"/>
  <c r="L767" i="19"/>
  <c r="L766" i="19"/>
  <c r="P397" i="19"/>
  <c r="P393" i="19"/>
  <c r="P389" i="19"/>
  <c r="P385" i="19"/>
  <c r="P381" i="19"/>
  <c r="P377" i="19"/>
  <c r="P373" i="19"/>
  <c r="P396" i="19"/>
  <c r="P392" i="19"/>
  <c r="P388" i="19"/>
  <c r="P384" i="19"/>
  <c r="P380" i="19"/>
  <c r="P376" i="19"/>
  <c r="P395" i="19"/>
  <c r="P387" i="19"/>
  <c r="P379" i="19"/>
  <c r="P394" i="19"/>
  <c r="P386" i="19"/>
  <c r="P378" i="19"/>
  <c r="P391" i="19"/>
  <c r="P383" i="19"/>
  <c r="P375" i="19"/>
  <c r="P398" i="19"/>
  <c r="P390" i="19"/>
  <c r="P382" i="19"/>
  <c r="P374" i="19"/>
  <c r="L102" i="11"/>
  <c r="O19" i="9"/>
  <c r="P58" i="11"/>
  <c r="D102" i="11"/>
  <c r="N102" i="11"/>
  <c r="J135" i="10"/>
  <c r="K19" i="9"/>
  <c r="O19" i="10"/>
  <c r="G19" i="10"/>
  <c r="O56" i="10"/>
  <c r="D56" i="10"/>
  <c r="E135" i="10"/>
  <c r="M135" i="10"/>
  <c r="L58" i="11"/>
  <c r="H102" i="11"/>
  <c r="M102" i="11"/>
  <c r="F135" i="10"/>
  <c r="N135" i="10"/>
  <c r="K56" i="10"/>
  <c r="I135" i="10"/>
  <c r="D58" i="11"/>
  <c r="E102" i="11"/>
  <c r="J102" i="11"/>
  <c r="P102" i="11"/>
  <c r="G141" i="11"/>
  <c r="K141" i="11"/>
  <c r="O141" i="11"/>
  <c r="D141" i="11"/>
  <c r="H141" i="11"/>
  <c r="L141" i="11"/>
  <c r="P141" i="11"/>
  <c r="E141" i="11"/>
  <c r="I141" i="11"/>
  <c r="M141" i="11"/>
  <c r="F141" i="11"/>
  <c r="J141" i="11"/>
  <c r="G102" i="11"/>
  <c r="K102" i="11"/>
  <c r="N58" i="11"/>
  <c r="J58" i="11"/>
  <c r="F58" i="11"/>
  <c r="M58" i="11"/>
  <c r="I58" i="11"/>
  <c r="E58" i="11"/>
  <c r="O58" i="11"/>
  <c r="K58" i="11"/>
  <c r="N19" i="11"/>
  <c r="J19" i="11"/>
  <c r="F19" i="11"/>
  <c r="M19" i="11"/>
  <c r="I19" i="11"/>
  <c r="E19" i="11"/>
  <c r="P19" i="11"/>
  <c r="L19" i="11"/>
  <c r="H19" i="11"/>
  <c r="D19" i="11"/>
  <c r="O19" i="11"/>
  <c r="K19" i="11"/>
  <c r="G135" i="10"/>
  <c r="K135" i="10"/>
  <c r="O135" i="10"/>
  <c r="D135" i="10"/>
  <c r="H135" i="10"/>
  <c r="L135" i="10"/>
  <c r="G97" i="10"/>
  <c r="K97" i="10"/>
  <c r="O97" i="10"/>
  <c r="D97" i="10"/>
  <c r="H97" i="10"/>
  <c r="L97" i="10"/>
  <c r="P97" i="10"/>
  <c r="E97" i="10"/>
  <c r="I97" i="10"/>
  <c r="M97" i="10"/>
  <c r="F97" i="10"/>
  <c r="J97" i="10"/>
  <c r="N56" i="10"/>
  <c r="J56" i="10"/>
  <c r="F56" i="10"/>
  <c r="M56" i="10"/>
  <c r="I56" i="10"/>
  <c r="E56" i="10"/>
  <c r="N19" i="10"/>
  <c r="J19" i="10"/>
  <c r="F19" i="10"/>
  <c r="M19" i="10"/>
  <c r="I19" i="10"/>
  <c r="G135" i="9"/>
  <c r="K135" i="9"/>
  <c r="O135" i="9"/>
  <c r="E135" i="9"/>
  <c r="I135" i="9"/>
  <c r="M135" i="9"/>
  <c r="F135" i="9"/>
  <c r="J135" i="9"/>
  <c r="N135" i="9"/>
  <c r="D135" i="9"/>
  <c r="H135" i="9"/>
  <c r="L135" i="9"/>
  <c r="E96" i="9"/>
  <c r="I96" i="9"/>
  <c r="M96" i="9"/>
  <c r="F96" i="9"/>
  <c r="J96" i="9"/>
  <c r="N96" i="9"/>
  <c r="G96" i="9"/>
  <c r="K96" i="9"/>
  <c r="O96" i="9"/>
  <c r="D96" i="9"/>
  <c r="H96" i="9"/>
  <c r="L96" i="9"/>
  <c r="N19" i="9"/>
  <c r="J19" i="9"/>
  <c r="F19" i="9"/>
  <c r="M19" i="9"/>
  <c r="I19" i="9"/>
  <c r="E19" i="9"/>
  <c r="P19" i="9"/>
  <c r="L19" i="9"/>
  <c r="H19" i="9"/>
  <c r="D8" i="7" a="1"/>
  <c r="AA23" i="14"/>
  <c r="AA22" i="14"/>
  <c r="AA21" i="14"/>
  <c r="AA20" i="14"/>
  <c r="AA19" i="14"/>
  <c r="AA18" i="14"/>
  <c r="AA17" i="14"/>
  <c r="AA16" i="14"/>
  <c r="AA15" i="14"/>
  <c r="AA14" i="14"/>
  <c r="AA13" i="14"/>
  <c r="AA12" i="14"/>
  <c r="AA11" i="14"/>
  <c r="M190" i="11"/>
  <c r="I190" i="11"/>
  <c r="E190" i="11"/>
  <c r="N189" i="11"/>
  <c r="J189" i="11"/>
  <c r="F189" i="11"/>
  <c r="D189" i="11" a="1"/>
  <c r="P190" i="11" s="1"/>
  <c r="D181" i="11" a="1"/>
  <c r="P182" i="11" s="1"/>
  <c r="D173" i="11" a="1"/>
  <c r="P174" i="11" s="1"/>
  <c r="D160" i="11" a="1"/>
  <c r="P161" i="11" s="1"/>
  <c r="D144" i="11" a="1"/>
  <c r="P145" i="11" s="1"/>
  <c r="O140" i="11"/>
  <c r="M140" i="11"/>
  <c r="K140" i="11"/>
  <c r="I140" i="11"/>
  <c r="G140" i="11"/>
  <c r="E140" i="11"/>
  <c r="P139" i="11"/>
  <c r="N139" i="11"/>
  <c r="L139" i="11"/>
  <c r="J139" i="11"/>
  <c r="I139" i="11"/>
  <c r="H139" i="11"/>
  <c r="F139" i="11"/>
  <c r="E139" i="11"/>
  <c r="D139" i="11"/>
  <c r="D139" i="11" a="1"/>
  <c r="P140" i="11" s="1"/>
  <c r="M132" i="11"/>
  <c r="I132" i="11"/>
  <c r="E132" i="11"/>
  <c r="N131" i="11"/>
  <c r="J131" i="11"/>
  <c r="F131" i="11"/>
  <c r="D131" i="11" a="1"/>
  <c r="P132" i="11" s="1"/>
  <c r="M106" i="11"/>
  <c r="I106" i="11"/>
  <c r="E106" i="11"/>
  <c r="N105" i="11"/>
  <c r="J105" i="11"/>
  <c r="F105" i="11"/>
  <c r="D105" i="11" a="1"/>
  <c r="P106" i="11" s="1"/>
  <c r="M101" i="11"/>
  <c r="I101" i="11"/>
  <c r="E101" i="11"/>
  <c r="N100" i="11"/>
  <c r="J100" i="11"/>
  <c r="F100" i="11"/>
  <c r="D100" i="11" a="1"/>
  <c r="P101" i="11" s="1"/>
  <c r="D92" i="11" a="1"/>
  <c r="P93" i="11" s="1"/>
  <c r="M78" i="11"/>
  <c r="I78" i="11"/>
  <c r="E78" i="11"/>
  <c r="N77" i="11"/>
  <c r="J77" i="11"/>
  <c r="F77" i="11"/>
  <c r="D77" i="11" a="1"/>
  <c r="P78" i="11" s="1"/>
  <c r="O62" i="11"/>
  <c r="M62" i="11"/>
  <c r="K62" i="11"/>
  <c r="I62" i="11"/>
  <c r="G62" i="11"/>
  <c r="E62" i="11"/>
  <c r="P61" i="11"/>
  <c r="N61" i="11"/>
  <c r="M61" i="11"/>
  <c r="L61" i="11"/>
  <c r="J61" i="11"/>
  <c r="I61" i="11"/>
  <c r="H61" i="11"/>
  <c r="F61" i="11"/>
  <c r="E61" i="11"/>
  <c r="D61" i="11"/>
  <c r="D61" i="11" a="1"/>
  <c r="P62" i="11" s="1"/>
  <c r="M57" i="11"/>
  <c r="I57" i="11"/>
  <c r="E57" i="11"/>
  <c r="N56" i="11"/>
  <c r="J56" i="11"/>
  <c r="F56" i="11"/>
  <c r="D56" i="11" a="1"/>
  <c r="P57" i="11" s="1"/>
  <c r="D48" i="11" a="1"/>
  <c r="P49" i="11" s="1"/>
  <c r="O23" i="11"/>
  <c r="M23" i="11"/>
  <c r="K23" i="11"/>
  <c r="I23" i="11"/>
  <c r="G23" i="11"/>
  <c r="E23" i="11"/>
  <c r="P22" i="11"/>
  <c r="N22" i="11"/>
  <c r="M22" i="11"/>
  <c r="L22" i="11"/>
  <c r="J22" i="11"/>
  <c r="I22" i="11"/>
  <c r="H22" i="11"/>
  <c r="F22" i="11"/>
  <c r="E22" i="11"/>
  <c r="D22" i="11"/>
  <c r="D22" i="11" a="1"/>
  <c r="P23" i="11" s="1"/>
  <c r="M18" i="11"/>
  <c r="I18" i="11"/>
  <c r="E18" i="11"/>
  <c r="N17" i="11"/>
  <c r="J17" i="11"/>
  <c r="F17" i="11"/>
  <c r="D17" i="11" a="1"/>
  <c r="P18" i="11" s="1"/>
  <c r="M10" i="11"/>
  <c r="I10" i="11"/>
  <c r="E10" i="11"/>
  <c r="N9" i="11"/>
  <c r="J9" i="11"/>
  <c r="F9" i="11"/>
  <c r="D9" i="11" a="1"/>
  <c r="P10" i="11" s="1"/>
  <c r="M182" i="10"/>
  <c r="J182" i="10"/>
  <c r="I182" i="10"/>
  <c r="E182" i="10"/>
  <c r="N181" i="10"/>
  <c r="J181" i="10"/>
  <c r="F181" i="10"/>
  <c r="D181" i="10" a="1"/>
  <c r="P182" i="10" s="1"/>
  <c r="D173" i="10" a="1"/>
  <c r="P174" i="10" s="1"/>
  <c r="O166" i="10"/>
  <c r="M166" i="10"/>
  <c r="K166" i="10"/>
  <c r="I166" i="10"/>
  <c r="H166" i="10"/>
  <c r="G166" i="10"/>
  <c r="E166" i="10"/>
  <c r="D166" i="10"/>
  <c r="P165" i="10"/>
  <c r="N165" i="10"/>
  <c r="M165" i="10"/>
  <c r="L165" i="10"/>
  <c r="J165" i="10"/>
  <c r="I165" i="10"/>
  <c r="H165" i="10"/>
  <c r="F165" i="10"/>
  <c r="E165" i="10"/>
  <c r="D165" i="10"/>
  <c r="D165" i="10" a="1"/>
  <c r="P166" i="10" s="1"/>
  <c r="M153" i="10"/>
  <c r="I153" i="10"/>
  <c r="E153" i="10"/>
  <c r="N152" i="10"/>
  <c r="J152" i="10"/>
  <c r="F152" i="10"/>
  <c r="D152" i="10" a="1"/>
  <c r="P153" i="10" s="1"/>
  <c r="M139" i="10"/>
  <c r="I139" i="10"/>
  <c r="E139" i="10"/>
  <c r="N138" i="10"/>
  <c r="J138" i="10"/>
  <c r="F138" i="10"/>
  <c r="D138" i="10" a="1"/>
  <c r="P139" i="10" s="1"/>
  <c r="M134" i="10"/>
  <c r="I134" i="10"/>
  <c r="E134" i="10"/>
  <c r="N133" i="10"/>
  <c r="J133" i="10"/>
  <c r="F133" i="10"/>
  <c r="D133" i="10" a="1"/>
  <c r="P134" i="10" s="1"/>
  <c r="M126" i="10"/>
  <c r="J126" i="10"/>
  <c r="I126" i="10"/>
  <c r="E126" i="10"/>
  <c r="N125" i="10"/>
  <c r="J125" i="10"/>
  <c r="F125" i="10"/>
  <c r="D125" i="10" a="1"/>
  <c r="P126" i="10" s="1"/>
  <c r="M101" i="10"/>
  <c r="I101" i="10"/>
  <c r="E101" i="10"/>
  <c r="N100" i="10"/>
  <c r="J100" i="10"/>
  <c r="F100" i="10"/>
  <c r="D100" i="10" a="1"/>
  <c r="P101" i="10" s="1"/>
  <c r="D95" i="10" a="1"/>
  <c r="P96" i="10" s="1"/>
  <c r="M88" i="10"/>
  <c r="I88" i="10"/>
  <c r="E88" i="10"/>
  <c r="N87" i="10"/>
  <c r="J87" i="10"/>
  <c r="F87" i="10"/>
  <c r="D87" i="10" a="1"/>
  <c r="P88" i="10" s="1"/>
  <c r="M73" i="10"/>
  <c r="I73" i="10"/>
  <c r="E73" i="10"/>
  <c r="N72" i="10"/>
  <c r="J72" i="10"/>
  <c r="F72" i="10"/>
  <c r="D72" i="10" a="1"/>
  <c r="P73" i="10" s="1"/>
  <c r="D59" i="10" a="1"/>
  <c r="P60" i="10" s="1"/>
  <c r="M55" i="10"/>
  <c r="I55" i="10"/>
  <c r="E55" i="10"/>
  <c r="N54" i="10"/>
  <c r="J54" i="10"/>
  <c r="F54" i="10"/>
  <c r="D54" i="10" a="1"/>
  <c r="P55" i="10" s="1"/>
  <c r="D46" i="10" a="1"/>
  <c r="P47" i="10" s="1"/>
  <c r="D22" i="10" a="1"/>
  <c r="P23" i="10" s="1"/>
  <c r="M18" i="10"/>
  <c r="I18" i="10"/>
  <c r="E18" i="10"/>
  <c r="N17" i="10"/>
  <c r="J17" i="10"/>
  <c r="F17" i="10"/>
  <c r="D17" i="10" a="1"/>
  <c r="P18" i="10" s="1"/>
  <c r="M10" i="10"/>
  <c r="I10" i="10"/>
  <c r="E10" i="10"/>
  <c r="N9" i="10"/>
  <c r="J9" i="10"/>
  <c r="F9" i="10"/>
  <c r="D9" i="10" a="1"/>
  <c r="P10" i="10" s="1"/>
  <c r="O100" i="9"/>
  <c r="M100" i="9"/>
  <c r="K100" i="9"/>
  <c r="I100" i="9"/>
  <c r="G100" i="9"/>
  <c r="E100" i="9"/>
  <c r="P99" i="9"/>
  <c r="N99" i="9"/>
  <c r="L99" i="9"/>
  <c r="J99" i="9"/>
  <c r="I99" i="9"/>
  <c r="H99" i="9"/>
  <c r="F99" i="9"/>
  <c r="E99" i="9"/>
  <c r="D99" i="9"/>
  <c r="D99" i="9" a="1"/>
  <c r="P100" i="9" s="1"/>
  <c r="M95" i="9"/>
  <c r="I95" i="9"/>
  <c r="E95" i="9"/>
  <c r="N94" i="9"/>
  <c r="J94" i="9"/>
  <c r="F94" i="9"/>
  <c r="D94" i="9" a="1"/>
  <c r="P95" i="9" s="1"/>
  <c r="D86" i="9" a="1"/>
  <c r="P87" i="9" s="1"/>
  <c r="M72" i="9"/>
  <c r="J72" i="9"/>
  <c r="I72" i="9"/>
  <c r="E72" i="9"/>
  <c r="N71" i="9"/>
  <c r="J71" i="9"/>
  <c r="F71" i="9"/>
  <c r="D71" i="9" a="1"/>
  <c r="P72" i="9" s="1"/>
  <c r="O54" i="9"/>
  <c r="M54" i="9"/>
  <c r="K54" i="9"/>
  <c r="I54" i="9"/>
  <c r="G54" i="9"/>
  <c r="E54" i="9"/>
  <c r="P53" i="9"/>
  <c r="N53" i="9"/>
  <c r="L53" i="9"/>
  <c r="J53" i="9"/>
  <c r="H53" i="9"/>
  <c r="F53" i="9"/>
  <c r="D53" i="9"/>
  <c r="D53" i="9" a="1"/>
  <c r="P54" i="9" s="1"/>
  <c r="M59" i="9"/>
  <c r="I59" i="9"/>
  <c r="E59" i="9"/>
  <c r="N58" i="9"/>
  <c r="J58" i="9"/>
  <c r="F58" i="9"/>
  <c r="D58" i="9" a="1"/>
  <c r="P59" i="9" s="1"/>
  <c r="M46" i="9"/>
  <c r="I46" i="9"/>
  <c r="E46" i="9"/>
  <c r="N45" i="9"/>
  <c r="J45" i="9"/>
  <c r="F45" i="9"/>
  <c r="D45" i="9" a="1"/>
  <c r="P46" i="9" s="1"/>
  <c r="M23" i="9"/>
  <c r="I23" i="9"/>
  <c r="E23" i="9"/>
  <c r="N22" i="9"/>
  <c r="J22" i="9"/>
  <c r="F22" i="9"/>
  <c r="D22" i="9" a="1"/>
  <c r="P23" i="9" s="1"/>
  <c r="M18" i="9"/>
  <c r="I18" i="9"/>
  <c r="E18" i="9"/>
  <c r="N17" i="9"/>
  <c r="J17" i="9"/>
  <c r="F17" i="9"/>
  <c r="D17" i="9" a="1"/>
  <c r="P18" i="9" s="1"/>
  <c r="O10" i="9"/>
  <c r="M10" i="9"/>
  <c r="K10" i="9"/>
  <c r="I10" i="9"/>
  <c r="G10" i="9"/>
  <c r="E10" i="9"/>
  <c r="P9" i="9"/>
  <c r="N9" i="9"/>
  <c r="M9" i="9"/>
  <c r="L9" i="9"/>
  <c r="J9" i="9"/>
  <c r="I9" i="9"/>
  <c r="H9" i="9"/>
  <c r="F9" i="9"/>
  <c r="E9" i="9"/>
  <c r="D9" i="9"/>
  <c r="D9" i="9" a="1"/>
  <c r="P10" i="9" s="1"/>
  <c r="M104" i="8"/>
  <c r="I104" i="8"/>
  <c r="E104" i="8"/>
  <c r="N103" i="8"/>
  <c r="J103" i="8"/>
  <c r="F103" i="8"/>
  <c r="D103" i="8" a="1"/>
  <c r="P104" i="8" s="1"/>
  <c r="D95" i="8" a="1"/>
  <c r="P96" i="8" s="1"/>
  <c r="M88" i="8"/>
  <c r="I88" i="8"/>
  <c r="E88" i="8"/>
  <c r="N87" i="8"/>
  <c r="J87" i="8"/>
  <c r="F87" i="8"/>
  <c r="D87" i="8" a="1"/>
  <c r="P88" i="8" s="1"/>
  <c r="M63" i="8"/>
  <c r="I63" i="8"/>
  <c r="E63" i="8"/>
  <c r="N62" i="8"/>
  <c r="J62" i="8"/>
  <c r="F62" i="8"/>
  <c r="D62" i="8" a="1"/>
  <c r="P63" i="8" s="1"/>
  <c r="M55" i="8"/>
  <c r="I55" i="8"/>
  <c r="E55" i="8"/>
  <c r="N54" i="8"/>
  <c r="J54" i="8"/>
  <c r="F54" i="8"/>
  <c r="D54" i="8" a="1"/>
  <c r="P55" i="8" s="1"/>
  <c r="M47" i="8"/>
  <c r="I47" i="8"/>
  <c r="E47" i="8"/>
  <c r="N46" i="8"/>
  <c r="J46" i="8"/>
  <c r="F46" i="8"/>
  <c r="D46" i="8" a="1"/>
  <c r="P47" i="8" s="1"/>
  <c r="D25" i="8" a="1"/>
  <c r="P26" i="8" s="1"/>
  <c r="M18" i="8"/>
  <c r="I18" i="8"/>
  <c r="E18" i="8"/>
  <c r="N17" i="8"/>
  <c r="J17" i="8"/>
  <c r="F17" i="8"/>
  <c r="D17" i="8" a="1"/>
  <c r="P18" i="8" s="1"/>
  <c r="M10" i="8"/>
  <c r="I10" i="8"/>
  <c r="E10" i="8"/>
  <c r="N9" i="8"/>
  <c r="J9" i="8"/>
  <c r="F9" i="8"/>
  <c r="D9" i="8" a="1"/>
  <c r="P10" i="8" s="1"/>
  <c r="M148" i="6"/>
  <c r="I148" i="6"/>
  <c r="E148" i="6"/>
  <c r="N147" i="6"/>
  <c r="J147" i="6"/>
  <c r="F147" i="6"/>
  <c r="D147" i="6" a="1"/>
  <c r="P148" i="6" s="1"/>
  <c r="M140" i="6"/>
  <c r="I140" i="6"/>
  <c r="E140" i="6"/>
  <c r="N139" i="6"/>
  <c r="J139" i="6"/>
  <c r="F139" i="6"/>
  <c r="D139" i="6" a="1"/>
  <c r="P140" i="6" s="1"/>
  <c r="M132" i="6"/>
  <c r="I132" i="6"/>
  <c r="E132" i="6"/>
  <c r="N131" i="6"/>
  <c r="J131" i="6"/>
  <c r="F131" i="6"/>
  <c r="D131" i="6" a="1"/>
  <c r="P132" i="6" s="1"/>
  <c r="M108" i="6"/>
  <c r="I108" i="6"/>
  <c r="E108" i="6"/>
  <c r="N107" i="6"/>
  <c r="J107" i="6"/>
  <c r="F107" i="6"/>
  <c r="D107" i="6" a="1"/>
  <c r="P108" i="6" s="1"/>
  <c r="M100" i="6"/>
  <c r="I100" i="6"/>
  <c r="E100" i="6"/>
  <c r="N99" i="6"/>
  <c r="J99" i="6"/>
  <c r="F99" i="6"/>
  <c r="D99" i="6" a="1"/>
  <c r="P100" i="6" s="1"/>
  <c r="M92" i="6"/>
  <c r="I92" i="6"/>
  <c r="E92" i="6"/>
  <c r="N91" i="6"/>
  <c r="J91" i="6"/>
  <c r="F91" i="6"/>
  <c r="D91" i="6" a="1"/>
  <c r="P92" i="6" s="1"/>
  <c r="M61" i="7"/>
  <c r="I61" i="7"/>
  <c r="E61" i="7"/>
  <c r="N60" i="7"/>
  <c r="J60" i="7"/>
  <c r="F60" i="7"/>
  <c r="D60" i="7" a="1"/>
  <c r="P61" i="7" s="1"/>
  <c r="M53" i="7"/>
  <c r="I53" i="7"/>
  <c r="E53" i="7"/>
  <c r="N52" i="7"/>
  <c r="J52" i="7"/>
  <c r="F52" i="7"/>
  <c r="D52" i="7" a="1"/>
  <c r="P53" i="7" s="1"/>
  <c r="P45" i="7"/>
  <c r="M45" i="7"/>
  <c r="L45" i="7"/>
  <c r="I45" i="7"/>
  <c r="H45" i="7"/>
  <c r="E45" i="7"/>
  <c r="D45" i="7"/>
  <c r="N44" i="7"/>
  <c r="M44" i="7"/>
  <c r="J44" i="7"/>
  <c r="I44" i="7"/>
  <c r="F44" i="7"/>
  <c r="E44" i="7"/>
  <c r="D44" i="7" a="1"/>
  <c r="O45" i="7" s="1"/>
  <c r="D35" i="7" a="1"/>
  <c r="P36" i="7" s="1"/>
  <c r="O21" i="7"/>
  <c r="M21" i="7"/>
  <c r="K21" i="7"/>
  <c r="I21" i="7"/>
  <c r="H21" i="7"/>
  <c r="G21" i="7"/>
  <c r="E21" i="7"/>
  <c r="D21" i="7"/>
  <c r="P20" i="7"/>
  <c r="N20" i="7"/>
  <c r="M20" i="7"/>
  <c r="L20" i="7"/>
  <c r="J20" i="7"/>
  <c r="I20" i="7"/>
  <c r="H20" i="7"/>
  <c r="F20" i="7"/>
  <c r="E20" i="7"/>
  <c r="D20" i="7"/>
  <c r="D20" i="7" a="1"/>
  <c r="P21" i="7" s="1"/>
  <c r="M15" i="7"/>
  <c r="I15" i="7"/>
  <c r="E15" i="7"/>
  <c r="N14" i="7"/>
  <c r="J14" i="7"/>
  <c r="F14" i="7"/>
  <c r="D14" i="7" a="1"/>
  <c r="P15" i="7" s="1"/>
  <c r="P7" i="7"/>
  <c r="M7" i="7"/>
  <c r="L7" i="7"/>
  <c r="I7" i="7"/>
  <c r="H7" i="7"/>
  <c r="E7" i="7"/>
  <c r="D7" i="7"/>
  <c r="N6" i="7"/>
  <c r="M6" i="7"/>
  <c r="J6" i="7"/>
  <c r="I6" i="7"/>
  <c r="F6" i="7"/>
  <c r="E6" i="7"/>
  <c r="D6" i="7" a="1"/>
  <c r="O7" i="7" s="1"/>
  <c r="M71" i="6"/>
  <c r="I71" i="6"/>
  <c r="E71" i="6"/>
  <c r="N70" i="6"/>
  <c r="J70" i="6"/>
  <c r="F70" i="6"/>
  <c r="D70" i="6" a="1"/>
  <c r="P71" i="6" s="1"/>
  <c r="M63" i="6"/>
  <c r="I63" i="6"/>
  <c r="E63" i="6"/>
  <c r="N62" i="6"/>
  <c r="J62" i="6"/>
  <c r="F62" i="6"/>
  <c r="D62" i="6" a="1"/>
  <c r="P63" i="6" s="1"/>
  <c r="D54" i="6" a="1"/>
  <c r="P55" i="6" s="1"/>
  <c r="M21" i="6"/>
  <c r="I21" i="6"/>
  <c r="E21" i="6"/>
  <c r="N20" i="6"/>
  <c r="J20" i="6"/>
  <c r="F20" i="6"/>
  <c r="D20" i="6" a="1"/>
  <c r="P21" i="6" s="1"/>
  <c r="D14" i="6" a="1"/>
  <c r="P15" i="6" s="1"/>
  <c r="D6" i="6" a="1"/>
  <c r="D6" i="6" s="1"/>
  <c r="P534" i="20" a="1"/>
  <c r="L534" i="20" a="1"/>
  <c r="H534" i="20" a="1"/>
  <c r="E504" i="20" a="1"/>
  <c r="H461" i="20"/>
  <c r="H460" i="20"/>
  <c r="H457" i="20"/>
  <c r="H456" i="20"/>
  <c r="H453" i="20"/>
  <c r="H452" i="20"/>
  <c r="H451" i="20" a="1"/>
  <c r="H463" i="20" s="1"/>
  <c r="H434" i="20" a="1"/>
  <c r="H416" i="20" a="1"/>
  <c r="H399" i="20" a="1"/>
  <c r="H399" i="20"/>
  <c r="H400" i="20"/>
  <c r="H401" i="20"/>
  <c r="H402" i="20"/>
  <c r="H403" i="20"/>
  <c r="H404" i="20"/>
  <c r="H405" i="20"/>
  <c r="H406" i="20"/>
  <c r="H407" i="20"/>
  <c r="H408" i="20"/>
  <c r="H409" i="20"/>
  <c r="H410" i="20"/>
  <c r="H411" i="20"/>
  <c r="H381" i="20" a="1"/>
  <c r="H393" i="20" s="1"/>
  <c r="H364" i="20" a="1"/>
  <c r="H346" i="20" a="1"/>
  <c r="H329" i="20" a="1"/>
  <c r="H341" i="20" s="1"/>
  <c r="P253" i="20" a="1"/>
  <c r="L253" i="20" a="1"/>
  <c r="H253" i="20" a="1"/>
  <c r="E223" i="20" a="1"/>
  <c r="H170" i="20" a="1"/>
  <c r="H182" i="20" s="1"/>
  <c r="H153" i="20" a="1"/>
  <c r="H133" i="20" a="1"/>
  <c r="H116" i="20" a="1"/>
  <c r="H116" i="20"/>
  <c r="H117" i="20"/>
  <c r="H118" i="20"/>
  <c r="H119" i="20"/>
  <c r="H120" i="20"/>
  <c r="H121" i="20"/>
  <c r="H122" i="20"/>
  <c r="H123" i="20"/>
  <c r="H124" i="20"/>
  <c r="H125" i="20"/>
  <c r="H126" i="20"/>
  <c r="H127" i="20"/>
  <c r="H128" i="20"/>
  <c r="H97" i="20" a="1"/>
  <c r="H97" i="20"/>
  <c r="H98" i="20"/>
  <c r="H99" i="20"/>
  <c r="H100" i="20"/>
  <c r="H101" i="20"/>
  <c r="H102" i="20"/>
  <c r="H103" i="20"/>
  <c r="H104" i="20"/>
  <c r="H105" i="20"/>
  <c r="H106" i="20"/>
  <c r="H107" i="20"/>
  <c r="H108" i="20"/>
  <c r="H109" i="20"/>
  <c r="H80" i="20" a="1"/>
  <c r="H44" i="20" a="1"/>
  <c r="H45" i="20" s="1"/>
  <c r="H44" i="20"/>
  <c r="H46" i="20"/>
  <c r="H47" i="20"/>
  <c r="H48" i="20"/>
  <c r="H50" i="20"/>
  <c r="H51" i="20"/>
  <c r="H52" i="20"/>
  <c r="H54" i="20"/>
  <c r="H55" i="20"/>
  <c r="H56" i="20"/>
  <c r="G189" i="11" l="1"/>
  <c r="K189" i="11"/>
  <c r="O189" i="11"/>
  <c r="F190" i="11"/>
  <c r="N190" i="11"/>
  <c r="D189" i="11"/>
  <c r="H189" i="11"/>
  <c r="L189" i="11"/>
  <c r="P189" i="11"/>
  <c r="G190" i="11"/>
  <c r="K190" i="11"/>
  <c r="O190" i="11"/>
  <c r="J190" i="11"/>
  <c r="E189" i="11"/>
  <c r="I189" i="11"/>
  <c r="M189" i="11"/>
  <c r="D190" i="11"/>
  <c r="H190" i="11"/>
  <c r="L190" i="11"/>
  <c r="G181" i="11"/>
  <c r="K181" i="11"/>
  <c r="O181" i="11"/>
  <c r="N182" i="11"/>
  <c r="F181" i="11"/>
  <c r="J181" i="11"/>
  <c r="N181" i="11"/>
  <c r="E182" i="11"/>
  <c r="I182" i="11"/>
  <c r="M182" i="11"/>
  <c r="J182" i="11"/>
  <c r="D181" i="11"/>
  <c r="H181" i="11"/>
  <c r="L181" i="11"/>
  <c r="P181" i="11"/>
  <c r="G182" i="11"/>
  <c r="K182" i="11"/>
  <c r="O182" i="11"/>
  <c r="F182" i="11"/>
  <c r="E181" i="11"/>
  <c r="I181" i="11"/>
  <c r="M181" i="11"/>
  <c r="D182" i="11"/>
  <c r="H182" i="11"/>
  <c r="L182" i="11"/>
  <c r="G173" i="11"/>
  <c r="K173" i="11"/>
  <c r="O173" i="11"/>
  <c r="F174" i="11"/>
  <c r="F173" i="11"/>
  <c r="J173" i="11"/>
  <c r="N173" i="11"/>
  <c r="E174" i="11"/>
  <c r="I174" i="11"/>
  <c r="M174" i="11"/>
  <c r="N174" i="11"/>
  <c r="D173" i="11"/>
  <c r="H173" i="11"/>
  <c r="L173" i="11"/>
  <c r="P173" i="11"/>
  <c r="G174" i="11"/>
  <c r="K174" i="11"/>
  <c r="O174" i="11"/>
  <c r="J174" i="11"/>
  <c r="E173" i="11"/>
  <c r="I173" i="11"/>
  <c r="M173" i="11"/>
  <c r="D174" i="11"/>
  <c r="H174" i="11"/>
  <c r="L174" i="11"/>
  <c r="G160" i="11"/>
  <c r="K160" i="11"/>
  <c r="O160" i="11"/>
  <c r="J161" i="11"/>
  <c r="F160" i="11"/>
  <c r="J160" i="11"/>
  <c r="N160" i="11"/>
  <c r="E161" i="11"/>
  <c r="I161" i="11"/>
  <c r="M161" i="11"/>
  <c r="N161" i="11"/>
  <c r="D160" i="11"/>
  <c r="H160" i="11"/>
  <c r="L160" i="11"/>
  <c r="P160" i="11"/>
  <c r="G161" i="11"/>
  <c r="K161" i="11"/>
  <c r="O161" i="11"/>
  <c r="F161" i="11"/>
  <c r="E160" i="11"/>
  <c r="I160" i="11"/>
  <c r="M160" i="11"/>
  <c r="D161" i="11"/>
  <c r="H161" i="11"/>
  <c r="L161" i="11"/>
  <c r="G144" i="11"/>
  <c r="K144" i="11"/>
  <c r="O144" i="11"/>
  <c r="N145" i="11"/>
  <c r="F144" i="11"/>
  <c r="J144" i="11"/>
  <c r="N144" i="11"/>
  <c r="E145" i="11"/>
  <c r="I145" i="11"/>
  <c r="M145" i="11"/>
  <c r="J145" i="11"/>
  <c r="D144" i="11"/>
  <c r="H144" i="11"/>
  <c r="L144" i="11"/>
  <c r="P144" i="11"/>
  <c r="G145" i="11"/>
  <c r="K145" i="11"/>
  <c r="O145" i="11"/>
  <c r="F145" i="11"/>
  <c r="E144" i="11"/>
  <c r="I144" i="11"/>
  <c r="M144" i="11"/>
  <c r="D145" i="11"/>
  <c r="H145" i="11"/>
  <c r="L145" i="11"/>
  <c r="G139" i="11"/>
  <c r="K139" i="11"/>
  <c r="O139" i="11"/>
  <c r="F140" i="11"/>
  <c r="J140" i="11"/>
  <c r="N140" i="11"/>
  <c r="M139" i="11"/>
  <c r="D140" i="11"/>
  <c r="H140" i="11"/>
  <c r="L140" i="11"/>
  <c r="G131" i="11"/>
  <c r="K131" i="11"/>
  <c r="O131" i="11"/>
  <c r="F132" i="11"/>
  <c r="J132" i="11"/>
  <c r="N132" i="11"/>
  <c r="D131" i="11"/>
  <c r="H131" i="11"/>
  <c r="L131" i="11"/>
  <c r="P131" i="11"/>
  <c r="G132" i="11"/>
  <c r="K132" i="11"/>
  <c r="O132" i="11"/>
  <c r="E131" i="11"/>
  <c r="I131" i="11"/>
  <c r="M131" i="11"/>
  <c r="D132" i="11"/>
  <c r="H132" i="11"/>
  <c r="L132" i="11"/>
  <c r="G105" i="11"/>
  <c r="K105" i="11"/>
  <c r="O105" i="11"/>
  <c r="F106" i="11"/>
  <c r="N106" i="11"/>
  <c r="D105" i="11"/>
  <c r="H105" i="11"/>
  <c r="L105" i="11"/>
  <c r="P105" i="11"/>
  <c r="G106" i="11"/>
  <c r="K106" i="11"/>
  <c r="O106" i="11"/>
  <c r="J106" i="11"/>
  <c r="E105" i="11"/>
  <c r="I105" i="11"/>
  <c r="M105" i="11"/>
  <c r="D106" i="11"/>
  <c r="H106" i="11"/>
  <c r="L106" i="11"/>
  <c r="G100" i="11"/>
  <c r="K100" i="11"/>
  <c r="O100" i="11"/>
  <c r="F101" i="11"/>
  <c r="N101" i="11"/>
  <c r="D100" i="11"/>
  <c r="H100" i="11"/>
  <c r="L100" i="11"/>
  <c r="P100" i="11"/>
  <c r="G101" i="11"/>
  <c r="K101" i="11"/>
  <c r="O101" i="11"/>
  <c r="J101" i="11"/>
  <c r="E100" i="11"/>
  <c r="I100" i="11"/>
  <c r="M100" i="11"/>
  <c r="D101" i="11"/>
  <c r="H101" i="11"/>
  <c r="L101" i="11"/>
  <c r="G92" i="11"/>
  <c r="K92" i="11"/>
  <c r="O92" i="11"/>
  <c r="J93" i="11"/>
  <c r="F92" i="11"/>
  <c r="J92" i="11"/>
  <c r="N92" i="11"/>
  <c r="E93" i="11"/>
  <c r="I93" i="11"/>
  <c r="M93" i="11"/>
  <c r="N93" i="11"/>
  <c r="D92" i="11"/>
  <c r="H92" i="11"/>
  <c r="L92" i="11"/>
  <c r="P92" i="11"/>
  <c r="G93" i="11"/>
  <c r="K93" i="11"/>
  <c r="O93" i="11"/>
  <c r="F93" i="11"/>
  <c r="E92" i="11"/>
  <c r="I92" i="11"/>
  <c r="M92" i="11"/>
  <c r="D93" i="11"/>
  <c r="H93" i="11"/>
  <c r="L93" i="11"/>
  <c r="G77" i="11"/>
  <c r="K77" i="11"/>
  <c r="O77" i="11"/>
  <c r="F78" i="11"/>
  <c r="J78" i="11"/>
  <c r="N78" i="11"/>
  <c r="D77" i="11"/>
  <c r="H77" i="11"/>
  <c r="L77" i="11"/>
  <c r="P77" i="11"/>
  <c r="G78" i="11"/>
  <c r="K78" i="11"/>
  <c r="O78" i="11"/>
  <c r="E77" i="11"/>
  <c r="I77" i="11"/>
  <c r="M77" i="11"/>
  <c r="D78" i="11"/>
  <c r="H78" i="11"/>
  <c r="L78" i="11"/>
  <c r="G61" i="11"/>
  <c r="K61" i="11"/>
  <c r="O61" i="11"/>
  <c r="F62" i="11"/>
  <c r="J62" i="11"/>
  <c r="N62" i="11"/>
  <c r="D62" i="11"/>
  <c r="H62" i="11"/>
  <c r="L62" i="11"/>
  <c r="G56" i="11"/>
  <c r="K56" i="11"/>
  <c r="O56" i="11"/>
  <c r="F57" i="11"/>
  <c r="N57" i="11"/>
  <c r="D56" i="11"/>
  <c r="H56" i="11"/>
  <c r="L56" i="11"/>
  <c r="P56" i="11"/>
  <c r="G57" i="11"/>
  <c r="K57" i="11"/>
  <c r="O57" i="11"/>
  <c r="J57" i="11"/>
  <c r="E56" i="11"/>
  <c r="I56" i="11"/>
  <c r="M56" i="11"/>
  <c r="D57" i="11"/>
  <c r="H57" i="11"/>
  <c r="L57" i="11"/>
  <c r="K48" i="11"/>
  <c r="F49" i="11"/>
  <c r="F48" i="11"/>
  <c r="J48" i="11"/>
  <c r="N48" i="11"/>
  <c r="E49" i="11"/>
  <c r="I49" i="11"/>
  <c r="M49" i="11"/>
  <c r="G48" i="11"/>
  <c r="N49" i="11"/>
  <c r="D48" i="11"/>
  <c r="H48" i="11"/>
  <c r="L48" i="11"/>
  <c r="P48" i="11"/>
  <c r="G49" i="11"/>
  <c r="K49" i="11"/>
  <c r="O49" i="11"/>
  <c r="O48" i="11"/>
  <c r="J49" i="11"/>
  <c r="E48" i="11"/>
  <c r="I48" i="11"/>
  <c r="M48" i="11"/>
  <c r="D49" i="11"/>
  <c r="H49" i="11"/>
  <c r="L49" i="11"/>
  <c r="G22" i="11"/>
  <c r="K22" i="11"/>
  <c r="O22" i="11"/>
  <c r="F23" i="11"/>
  <c r="J23" i="11"/>
  <c r="N23" i="11"/>
  <c r="D23" i="11"/>
  <c r="H23" i="11"/>
  <c r="L23" i="11"/>
  <c r="G17" i="11"/>
  <c r="K17" i="11"/>
  <c r="O17" i="11"/>
  <c r="F18" i="11"/>
  <c r="N18" i="11"/>
  <c r="D17" i="11"/>
  <c r="H17" i="11"/>
  <c r="L17" i="11"/>
  <c r="P17" i="11"/>
  <c r="G18" i="11"/>
  <c r="K18" i="11"/>
  <c r="O18" i="11"/>
  <c r="J18" i="11"/>
  <c r="E17" i="11"/>
  <c r="I17" i="11"/>
  <c r="M17" i="11"/>
  <c r="D18" i="11"/>
  <c r="H18" i="11"/>
  <c r="L18" i="11"/>
  <c r="G9" i="11"/>
  <c r="K9" i="11"/>
  <c r="O9" i="11"/>
  <c r="F10" i="11"/>
  <c r="J10" i="11"/>
  <c r="N10" i="11"/>
  <c r="D9" i="11"/>
  <c r="H9" i="11"/>
  <c r="L9" i="11"/>
  <c r="P9" i="11"/>
  <c r="G10" i="11"/>
  <c r="K10" i="11"/>
  <c r="O10" i="11"/>
  <c r="E9" i="11"/>
  <c r="I9" i="11"/>
  <c r="M9" i="11"/>
  <c r="D10" i="11"/>
  <c r="H10" i="11"/>
  <c r="L10" i="11"/>
  <c r="G181" i="10"/>
  <c r="K181" i="10"/>
  <c r="O181" i="10"/>
  <c r="F182" i="10"/>
  <c r="N182" i="10"/>
  <c r="D181" i="10"/>
  <c r="H181" i="10"/>
  <c r="L181" i="10"/>
  <c r="P181" i="10"/>
  <c r="G182" i="10"/>
  <c r="K182" i="10"/>
  <c r="O182" i="10"/>
  <c r="E181" i="10"/>
  <c r="I181" i="10"/>
  <c r="M181" i="10"/>
  <c r="D182" i="10"/>
  <c r="H182" i="10"/>
  <c r="L182" i="10"/>
  <c r="K173" i="10"/>
  <c r="O173" i="10"/>
  <c r="N174" i="10"/>
  <c r="F173" i="10"/>
  <c r="J173" i="10"/>
  <c r="N173" i="10"/>
  <c r="E174" i="10"/>
  <c r="I174" i="10"/>
  <c r="M174" i="10"/>
  <c r="G173" i="10"/>
  <c r="F174" i="10"/>
  <c r="D173" i="10"/>
  <c r="H173" i="10"/>
  <c r="L173" i="10"/>
  <c r="P173" i="10"/>
  <c r="G174" i="10"/>
  <c r="K174" i="10"/>
  <c r="O174" i="10"/>
  <c r="J174" i="10"/>
  <c r="E173" i="10"/>
  <c r="I173" i="10"/>
  <c r="M173" i="10"/>
  <c r="D174" i="10"/>
  <c r="H174" i="10"/>
  <c r="L174" i="10"/>
  <c r="G165" i="10"/>
  <c r="K165" i="10"/>
  <c r="O165" i="10"/>
  <c r="F166" i="10"/>
  <c r="J166" i="10"/>
  <c r="N166" i="10"/>
  <c r="L166" i="10"/>
  <c r="G152" i="10"/>
  <c r="K152" i="10"/>
  <c r="O152" i="10"/>
  <c r="F153" i="10"/>
  <c r="N153" i="10"/>
  <c r="D152" i="10"/>
  <c r="H152" i="10"/>
  <c r="L152" i="10"/>
  <c r="P152" i="10"/>
  <c r="G153" i="10"/>
  <c r="K153" i="10"/>
  <c r="O153" i="10"/>
  <c r="J153" i="10"/>
  <c r="E152" i="10"/>
  <c r="I152" i="10"/>
  <c r="M152" i="10"/>
  <c r="D153" i="10"/>
  <c r="H153" i="10"/>
  <c r="L153" i="10"/>
  <c r="G138" i="10"/>
  <c r="K138" i="10"/>
  <c r="O138" i="10"/>
  <c r="F139" i="10"/>
  <c r="J139" i="10"/>
  <c r="N139" i="10"/>
  <c r="D138" i="10"/>
  <c r="H138" i="10"/>
  <c r="L138" i="10"/>
  <c r="P138" i="10"/>
  <c r="G139" i="10"/>
  <c r="K139" i="10"/>
  <c r="O139" i="10"/>
  <c r="E138" i="10"/>
  <c r="I138" i="10"/>
  <c r="M138" i="10"/>
  <c r="D139" i="10"/>
  <c r="H139" i="10"/>
  <c r="L139" i="10"/>
  <c r="G133" i="10"/>
  <c r="K133" i="10"/>
  <c r="O133" i="10"/>
  <c r="F134" i="10"/>
  <c r="J134" i="10"/>
  <c r="N134" i="10"/>
  <c r="D133" i="10"/>
  <c r="H133" i="10"/>
  <c r="L133" i="10"/>
  <c r="P133" i="10"/>
  <c r="G134" i="10"/>
  <c r="K134" i="10"/>
  <c r="O134" i="10"/>
  <c r="E133" i="10"/>
  <c r="I133" i="10"/>
  <c r="M133" i="10"/>
  <c r="D134" i="10"/>
  <c r="H134" i="10"/>
  <c r="L134" i="10"/>
  <c r="G125" i="10"/>
  <c r="K125" i="10"/>
  <c r="O125" i="10"/>
  <c r="F126" i="10"/>
  <c r="N126" i="10"/>
  <c r="D125" i="10"/>
  <c r="H125" i="10"/>
  <c r="L125" i="10"/>
  <c r="P125" i="10"/>
  <c r="G126" i="10"/>
  <c r="K126" i="10"/>
  <c r="O126" i="10"/>
  <c r="E125" i="10"/>
  <c r="I125" i="10"/>
  <c r="M125" i="10"/>
  <c r="D126" i="10"/>
  <c r="H126" i="10"/>
  <c r="L126" i="10"/>
  <c r="G100" i="10"/>
  <c r="O100" i="10"/>
  <c r="J101" i="10"/>
  <c r="D100" i="10"/>
  <c r="H100" i="10"/>
  <c r="L100" i="10"/>
  <c r="P100" i="10"/>
  <c r="G101" i="10"/>
  <c r="K101" i="10"/>
  <c r="O101" i="10"/>
  <c r="K100" i="10"/>
  <c r="F101" i="10"/>
  <c r="N101" i="10"/>
  <c r="E100" i="10"/>
  <c r="I100" i="10"/>
  <c r="M100" i="10"/>
  <c r="D101" i="10"/>
  <c r="H101" i="10"/>
  <c r="L101" i="10"/>
  <c r="G95" i="10"/>
  <c r="F96" i="10"/>
  <c r="F95" i="10"/>
  <c r="J95" i="10"/>
  <c r="N95" i="10"/>
  <c r="E96" i="10"/>
  <c r="I96" i="10"/>
  <c r="M96" i="10"/>
  <c r="K95" i="10"/>
  <c r="J96" i="10"/>
  <c r="D95" i="10"/>
  <c r="H95" i="10"/>
  <c r="L95" i="10"/>
  <c r="P95" i="10"/>
  <c r="G96" i="10"/>
  <c r="K96" i="10"/>
  <c r="O96" i="10"/>
  <c r="O95" i="10"/>
  <c r="N96" i="10"/>
  <c r="E95" i="10"/>
  <c r="I95" i="10"/>
  <c r="M95" i="10"/>
  <c r="D96" i="10"/>
  <c r="H96" i="10"/>
  <c r="L96" i="10"/>
  <c r="G87" i="10"/>
  <c r="K87" i="10"/>
  <c r="O87" i="10"/>
  <c r="F88" i="10"/>
  <c r="N88" i="10"/>
  <c r="D87" i="10"/>
  <c r="H87" i="10"/>
  <c r="L87" i="10"/>
  <c r="P87" i="10"/>
  <c r="G88" i="10"/>
  <c r="K88" i="10"/>
  <c r="O88" i="10"/>
  <c r="J88" i="10"/>
  <c r="E87" i="10"/>
  <c r="I87" i="10"/>
  <c r="M87" i="10"/>
  <c r="D88" i="10"/>
  <c r="H88" i="10"/>
  <c r="L88" i="10"/>
  <c r="G72" i="10"/>
  <c r="K72" i="10"/>
  <c r="O72" i="10"/>
  <c r="F73" i="10"/>
  <c r="N73" i="10"/>
  <c r="D72" i="10"/>
  <c r="H72" i="10"/>
  <c r="L72" i="10"/>
  <c r="P72" i="10"/>
  <c r="G73" i="10"/>
  <c r="K73" i="10"/>
  <c r="O73" i="10"/>
  <c r="J73" i="10"/>
  <c r="E72" i="10"/>
  <c r="I72" i="10"/>
  <c r="M72" i="10"/>
  <c r="D73" i="10"/>
  <c r="H73" i="10"/>
  <c r="L73" i="10"/>
  <c r="K59" i="10"/>
  <c r="J60" i="10"/>
  <c r="F59" i="10"/>
  <c r="J59" i="10"/>
  <c r="N59" i="10"/>
  <c r="E60" i="10"/>
  <c r="I60" i="10"/>
  <c r="M60" i="10"/>
  <c r="G59" i="10"/>
  <c r="O59" i="10"/>
  <c r="N60" i="10"/>
  <c r="D59" i="10"/>
  <c r="H59" i="10"/>
  <c r="L59" i="10"/>
  <c r="P59" i="10"/>
  <c r="G60" i="10"/>
  <c r="K60" i="10"/>
  <c r="O60" i="10"/>
  <c r="F60" i="10"/>
  <c r="E59" i="10"/>
  <c r="I59" i="10"/>
  <c r="M59" i="10"/>
  <c r="D60" i="10"/>
  <c r="H60" i="10"/>
  <c r="L60" i="10"/>
  <c r="K54" i="10"/>
  <c r="N55" i="10"/>
  <c r="D54" i="10"/>
  <c r="H54" i="10"/>
  <c r="L54" i="10"/>
  <c r="P54" i="10"/>
  <c r="G55" i="10"/>
  <c r="K55" i="10"/>
  <c r="O55" i="10"/>
  <c r="G54" i="10"/>
  <c r="O54" i="10"/>
  <c r="F55" i="10"/>
  <c r="J55" i="10"/>
  <c r="E54" i="10"/>
  <c r="I54" i="10"/>
  <c r="M54" i="10"/>
  <c r="D55" i="10"/>
  <c r="H55" i="10"/>
  <c r="L55" i="10"/>
  <c r="G46" i="10"/>
  <c r="K46" i="10"/>
  <c r="O46" i="10"/>
  <c r="F47" i="10"/>
  <c r="F46" i="10"/>
  <c r="J46" i="10"/>
  <c r="N46" i="10"/>
  <c r="E47" i="10"/>
  <c r="I47" i="10"/>
  <c r="M47" i="10"/>
  <c r="N47" i="10"/>
  <c r="D46" i="10"/>
  <c r="H46" i="10"/>
  <c r="L46" i="10"/>
  <c r="P46" i="10"/>
  <c r="G47" i="10"/>
  <c r="K47" i="10"/>
  <c r="O47" i="10"/>
  <c r="J47" i="10"/>
  <c r="E46" i="10"/>
  <c r="I46" i="10"/>
  <c r="M46" i="10"/>
  <c r="D47" i="10"/>
  <c r="H47" i="10"/>
  <c r="L47" i="10"/>
  <c r="G22" i="10"/>
  <c r="K22" i="10"/>
  <c r="O22" i="10"/>
  <c r="N23" i="10"/>
  <c r="F22" i="10"/>
  <c r="J22" i="10"/>
  <c r="N22" i="10"/>
  <c r="E23" i="10"/>
  <c r="I23" i="10"/>
  <c r="M23" i="10"/>
  <c r="J23" i="10"/>
  <c r="D22" i="10"/>
  <c r="H22" i="10"/>
  <c r="L22" i="10"/>
  <c r="P22" i="10"/>
  <c r="G23" i="10"/>
  <c r="K23" i="10"/>
  <c r="O23" i="10"/>
  <c r="F23" i="10"/>
  <c r="E22" i="10"/>
  <c r="I22" i="10"/>
  <c r="M22" i="10"/>
  <c r="D23" i="10"/>
  <c r="H23" i="10"/>
  <c r="L23" i="10"/>
  <c r="G17" i="10"/>
  <c r="K17" i="10"/>
  <c r="O17" i="10"/>
  <c r="F18" i="10"/>
  <c r="J18" i="10"/>
  <c r="N18" i="10"/>
  <c r="D17" i="10"/>
  <c r="H17" i="10"/>
  <c r="L17" i="10"/>
  <c r="P17" i="10"/>
  <c r="G18" i="10"/>
  <c r="K18" i="10"/>
  <c r="O18" i="10"/>
  <c r="E17" i="10"/>
  <c r="I17" i="10"/>
  <c r="M17" i="10"/>
  <c r="D18" i="10"/>
  <c r="H18" i="10"/>
  <c r="L18" i="10"/>
  <c r="G9" i="10"/>
  <c r="K9" i="10"/>
  <c r="O9" i="10"/>
  <c r="F10" i="10"/>
  <c r="N10" i="10"/>
  <c r="D9" i="10"/>
  <c r="H9" i="10"/>
  <c r="L9" i="10"/>
  <c r="P9" i="10"/>
  <c r="G10" i="10"/>
  <c r="K10" i="10"/>
  <c r="O10" i="10"/>
  <c r="J10" i="10"/>
  <c r="E9" i="10"/>
  <c r="I9" i="10"/>
  <c r="M9" i="10"/>
  <c r="D10" i="10"/>
  <c r="H10" i="10"/>
  <c r="L10" i="10"/>
  <c r="G99" i="9"/>
  <c r="K99" i="9"/>
  <c r="O99" i="9"/>
  <c r="F100" i="9"/>
  <c r="J100" i="9"/>
  <c r="N100" i="9"/>
  <c r="M99" i="9"/>
  <c r="D100" i="9"/>
  <c r="H100" i="9"/>
  <c r="L100" i="9"/>
  <c r="K94" i="9"/>
  <c r="F95" i="9"/>
  <c r="J95" i="9"/>
  <c r="D94" i="9"/>
  <c r="H94" i="9"/>
  <c r="L94" i="9"/>
  <c r="P94" i="9"/>
  <c r="G95" i="9"/>
  <c r="K95" i="9"/>
  <c r="O95" i="9"/>
  <c r="G94" i="9"/>
  <c r="O94" i="9"/>
  <c r="N95" i="9"/>
  <c r="E94" i="9"/>
  <c r="I94" i="9"/>
  <c r="M94" i="9"/>
  <c r="D95" i="9"/>
  <c r="H95" i="9"/>
  <c r="L95" i="9"/>
  <c r="K86" i="9"/>
  <c r="J87" i="9"/>
  <c r="F86" i="9"/>
  <c r="J86" i="9"/>
  <c r="N86" i="9"/>
  <c r="E87" i="9"/>
  <c r="I87" i="9"/>
  <c r="M87" i="9"/>
  <c r="G86" i="9"/>
  <c r="O86" i="9"/>
  <c r="N87" i="9"/>
  <c r="D86" i="9"/>
  <c r="H86" i="9"/>
  <c r="L86" i="9"/>
  <c r="P86" i="9"/>
  <c r="G87" i="9"/>
  <c r="K87" i="9"/>
  <c r="O87" i="9"/>
  <c r="F87" i="9"/>
  <c r="E86" i="9"/>
  <c r="I86" i="9"/>
  <c r="M86" i="9"/>
  <c r="D87" i="9"/>
  <c r="H87" i="9"/>
  <c r="L87" i="9"/>
  <c r="G71" i="9"/>
  <c r="K71" i="9"/>
  <c r="O71" i="9"/>
  <c r="F72" i="9"/>
  <c r="N72" i="9"/>
  <c r="D71" i="9"/>
  <c r="H71" i="9"/>
  <c r="L71" i="9"/>
  <c r="P71" i="9"/>
  <c r="G72" i="9"/>
  <c r="K72" i="9"/>
  <c r="O72" i="9"/>
  <c r="E71" i="9"/>
  <c r="I71" i="9"/>
  <c r="M71" i="9"/>
  <c r="D72" i="9"/>
  <c r="H72" i="9"/>
  <c r="L72" i="9"/>
  <c r="G53" i="9"/>
  <c r="K53" i="9"/>
  <c r="O53" i="9"/>
  <c r="F54" i="9"/>
  <c r="J54" i="9"/>
  <c r="N54" i="9"/>
  <c r="E53" i="9"/>
  <c r="I53" i="9"/>
  <c r="M53" i="9"/>
  <c r="D54" i="9"/>
  <c r="H54" i="9"/>
  <c r="L54" i="9"/>
  <c r="G58" i="9"/>
  <c r="K58" i="9"/>
  <c r="O58" i="9"/>
  <c r="F59" i="9"/>
  <c r="J59" i="9"/>
  <c r="N59" i="9"/>
  <c r="D58" i="9"/>
  <c r="H58" i="9"/>
  <c r="L58" i="9"/>
  <c r="P58" i="9"/>
  <c r="G59" i="9"/>
  <c r="K59" i="9"/>
  <c r="O59" i="9"/>
  <c r="E58" i="9"/>
  <c r="I58" i="9"/>
  <c r="M58" i="9"/>
  <c r="D59" i="9"/>
  <c r="H59" i="9"/>
  <c r="L59" i="9"/>
  <c r="G45" i="9"/>
  <c r="K45" i="9"/>
  <c r="O45" i="9"/>
  <c r="F46" i="9"/>
  <c r="J46" i="9"/>
  <c r="N46" i="9"/>
  <c r="D45" i="9"/>
  <c r="H45" i="9"/>
  <c r="L45" i="9"/>
  <c r="P45" i="9"/>
  <c r="G46" i="9"/>
  <c r="K46" i="9"/>
  <c r="O46" i="9"/>
  <c r="E45" i="9"/>
  <c r="I45" i="9"/>
  <c r="M45" i="9"/>
  <c r="D46" i="9"/>
  <c r="H46" i="9"/>
  <c r="L46" i="9"/>
  <c r="G22" i="9"/>
  <c r="K22" i="9"/>
  <c r="O22" i="9"/>
  <c r="F23" i="9"/>
  <c r="N23" i="9"/>
  <c r="D22" i="9"/>
  <c r="H22" i="9"/>
  <c r="L22" i="9"/>
  <c r="P22" i="9"/>
  <c r="G23" i="9"/>
  <c r="K23" i="9"/>
  <c r="O23" i="9"/>
  <c r="J23" i="9"/>
  <c r="E22" i="9"/>
  <c r="I22" i="9"/>
  <c r="M22" i="9"/>
  <c r="D23" i="9"/>
  <c r="H23" i="9"/>
  <c r="L23" i="9"/>
  <c r="G17" i="9"/>
  <c r="O17" i="9"/>
  <c r="J18" i="9"/>
  <c r="D17" i="9"/>
  <c r="H17" i="9"/>
  <c r="L17" i="9"/>
  <c r="P17" i="9"/>
  <c r="G18" i="9"/>
  <c r="K18" i="9"/>
  <c r="O18" i="9"/>
  <c r="K17" i="9"/>
  <c r="F18" i="9"/>
  <c r="N18" i="9"/>
  <c r="E17" i="9"/>
  <c r="I17" i="9"/>
  <c r="M17" i="9"/>
  <c r="D18" i="9"/>
  <c r="H18" i="9"/>
  <c r="L18" i="9"/>
  <c r="G9" i="9"/>
  <c r="K9" i="9"/>
  <c r="O9" i="9"/>
  <c r="F10" i="9"/>
  <c r="J10" i="9"/>
  <c r="N10" i="9"/>
  <c r="D10" i="9"/>
  <c r="H10" i="9"/>
  <c r="L10" i="9"/>
  <c r="G103" i="8"/>
  <c r="K103" i="8"/>
  <c r="O103" i="8"/>
  <c r="F104" i="8"/>
  <c r="N104" i="8"/>
  <c r="D103" i="8"/>
  <c r="H103" i="8"/>
  <c r="L103" i="8"/>
  <c r="P103" i="8"/>
  <c r="G104" i="8"/>
  <c r="K104" i="8"/>
  <c r="O104" i="8"/>
  <c r="J104" i="8"/>
  <c r="E103" i="8"/>
  <c r="I103" i="8"/>
  <c r="M103" i="8"/>
  <c r="D104" i="8"/>
  <c r="H104" i="8"/>
  <c r="L104" i="8"/>
  <c r="F96" i="8"/>
  <c r="F95" i="8"/>
  <c r="J95" i="8"/>
  <c r="N95" i="8"/>
  <c r="E96" i="8"/>
  <c r="I96" i="8"/>
  <c r="M96" i="8"/>
  <c r="K95" i="8"/>
  <c r="N96" i="8"/>
  <c r="D95" i="8"/>
  <c r="H95" i="8"/>
  <c r="L95" i="8"/>
  <c r="P95" i="8"/>
  <c r="G96" i="8"/>
  <c r="K96" i="8"/>
  <c r="O96" i="8"/>
  <c r="G95" i="8"/>
  <c r="O95" i="8"/>
  <c r="J96" i="8"/>
  <c r="E95" i="8"/>
  <c r="I95" i="8"/>
  <c r="M95" i="8"/>
  <c r="D96" i="8"/>
  <c r="H96" i="8"/>
  <c r="L96" i="8"/>
  <c r="G87" i="8"/>
  <c r="K87" i="8"/>
  <c r="O87" i="8"/>
  <c r="F88" i="8"/>
  <c r="N88" i="8"/>
  <c r="D87" i="8"/>
  <c r="H87" i="8"/>
  <c r="L87" i="8"/>
  <c r="P87" i="8"/>
  <c r="G88" i="8"/>
  <c r="K88" i="8"/>
  <c r="O88" i="8"/>
  <c r="J88" i="8"/>
  <c r="E87" i="8"/>
  <c r="I87" i="8"/>
  <c r="M87" i="8"/>
  <c r="D88" i="8"/>
  <c r="H88" i="8"/>
  <c r="L88" i="8"/>
  <c r="G62" i="8"/>
  <c r="K62" i="8"/>
  <c r="O62" i="8"/>
  <c r="F63" i="8"/>
  <c r="N63" i="8"/>
  <c r="D62" i="8"/>
  <c r="H62" i="8"/>
  <c r="L62" i="8"/>
  <c r="P62" i="8"/>
  <c r="G63" i="8"/>
  <c r="K63" i="8"/>
  <c r="O63" i="8"/>
  <c r="J63" i="8"/>
  <c r="E62" i="8"/>
  <c r="I62" i="8"/>
  <c r="M62" i="8"/>
  <c r="D63" i="8"/>
  <c r="H63" i="8"/>
  <c r="L63" i="8"/>
  <c r="G54" i="8"/>
  <c r="K54" i="8"/>
  <c r="O54" i="8"/>
  <c r="F55" i="8"/>
  <c r="J55" i="8"/>
  <c r="N55" i="8"/>
  <c r="D54" i="8"/>
  <c r="H54" i="8"/>
  <c r="L54" i="8"/>
  <c r="P54" i="8"/>
  <c r="G55" i="8"/>
  <c r="K55" i="8"/>
  <c r="O55" i="8"/>
  <c r="E54" i="8"/>
  <c r="I54" i="8"/>
  <c r="M54" i="8"/>
  <c r="D55" i="8"/>
  <c r="H55" i="8"/>
  <c r="L55" i="8"/>
  <c r="G46" i="8"/>
  <c r="K46" i="8"/>
  <c r="O46" i="8"/>
  <c r="F47" i="8"/>
  <c r="N47" i="8"/>
  <c r="D46" i="8"/>
  <c r="H46" i="8"/>
  <c r="L46" i="8"/>
  <c r="P46" i="8"/>
  <c r="G47" i="8"/>
  <c r="K47" i="8"/>
  <c r="O47" i="8"/>
  <c r="J47" i="8"/>
  <c r="E46" i="8"/>
  <c r="I46" i="8"/>
  <c r="M46" i="8"/>
  <c r="D47" i="8"/>
  <c r="H47" i="8"/>
  <c r="L47" i="8"/>
  <c r="O25" i="8"/>
  <c r="J26" i="8"/>
  <c r="F25" i="8"/>
  <c r="J25" i="8"/>
  <c r="N25" i="8"/>
  <c r="E26" i="8"/>
  <c r="I26" i="8"/>
  <c r="M26" i="8"/>
  <c r="G25" i="8"/>
  <c r="N26" i="8"/>
  <c r="D25" i="8"/>
  <c r="H25" i="8"/>
  <c r="L25" i="8"/>
  <c r="P25" i="8"/>
  <c r="G26" i="8"/>
  <c r="K26" i="8"/>
  <c r="O26" i="8"/>
  <c r="K25" i="8"/>
  <c r="F26" i="8"/>
  <c r="E25" i="8"/>
  <c r="I25" i="8"/>
  <c r="M25" i="8"/>
  <c r="D26" i="8"/>
  <c r="H26" i="8"/>
  <c r="L26" i="8"/>
  <c r="G17" i="8"/>
  <c r="K17" i="8"/>
  <c r="O17" i="8"/>
  <c r="F18" i="8"/>
  <c r="J18" i="8"/>
  <c r="N18" i="8"/>
  <c r="D17" i="8"/>
  <c r="H17" i="8"/>
  <c r="L17" i="8"/>
  <c r="P17" i="8"/>
  <c r="G18" i="8"/>
  <c r="K18" i="8"/>
  <c r="O18" i="8"/>
  <c r="E17" i="8"/>
  <c r="I17" i="8"/>
  <c r="M17" i="8"/>
  <c r="D18" i="8"/>
  <c r="H18" i="8"/>
  <c r="L18" i="8"/>
  <c r="K9" i="8"/>
  <c r="F10" i="8"/>
  <c r="N10" i="8"/>
  <c r="D9" i="8"/>
  <c r="H9" i="8"/>
  <c r="L9" i="8"/>
  <c r="P9" i="8"/>
  <c r="G10" i="8"/>
  <c r="K10" i="8"/>
  <c r="O10" i="8"/>
  <c r="G9" i="8"/>
  <c r="O9" i="8"/>
  <c r="J10" i="8"/>
  <c r="E9" i="8"/>
  <c r="I9" i="8"/>
  <c r="M9" i="8"/>
  <c r="D10" i="8"/>
  <c r="H10" i="8"/>
  <c r="L10" i="8"/>
  <c r="G147" i="6"/>
  <c r="K147" i="6"/>
  <c r="O147" i="6"/>
  <c r="F148" i="6"/>
  <c r="J148" i="6"/>
  <c r="N148" i="6"/>
  <c r="D147" i="6"/>
  <c r="H147" i="6"/>
  <c r="L147" i="6"/>
  <c r="P147" i="6"/>
  <c r="G148" i="6"/>
  <c r="K148" i="6"/>
  <c r="O148" i="6"/>
  <c r="E147" i="6"/>
  <c r="I147" i="6"/>
  <c r="M147" i="6"/>
  <c r="D148" i="6"/>
  <c r="H148" i="6"/>
  <c r="L148" i="6"/>
  <c r="G139" i="6"/>
  <c r="K139" i="6"/>
  <c r="O139" i="6"/>
  <c r="F140" i="6"/>
  <c r="N140" i="6"/>
  <c r="D139" i="6"/>
  <c r="H139" i="6"/>
  <c r="L139" i="6"/>
  <c r="P139" i="6"/>
  <c r="G140" i="6"/>
  <c r="K140" i="6"/>
  <c r="O140" i="6"/>
  <c r="J140" i="6"/>
  <c r="E139" i="6"/>
  <c r="I139" i="6"/>
  <c r="M139" i="6"/>
  <c r="D140" i="6"/>
  <c r="H140" i="6"/>
  <c r="L140" i="6"/>
  <c r="G131" i="6"/>
  <c r="K131" i="6"/>
  <c r="O131" i="6"/>
  <c r="F132" i="6"/>
  <c r="J132" i="6"/>
  <c r="N132" i="6"/>
  <c r="D131" i="6"/>
  <c r="H131" i="6"/>
  <c r="L131" i="6"/>
  <c r="P131" i="6"/>
  <c r="G132" i="6"/>
  <c r="K132" i="6"/>
  <c r="O132" i="6"/>
  <c r="E131" i="6"/>
  <c r="I131" i="6"/>
  <c r="M131" i="6"/>
  <c r="D132" i="6"/>
  <c r="H132" i="6"/>
  <c r="L132" i="6"/>
  <c r="G107" i="6"/>
  <c r="K107" i="6"/>
  <c r="O107" i="6"/>
  <c r="F108" i="6"/>
  <c r="N108" i="6"/>
  <c r="D107" i="6"/>
  <c r="H107" i="6"/>
  <c r="L107" i="6"/>
  <c r="P107" i="6"/>
  <c r="G108" i="6"/>
  <c r="K108" i="6"/>
  <c r="O108" i="6"/>
  <c r="J108" i="6"/>
  <c r="E107" i="6"/>
  <c r="I107" i="6"/>
  <c r="M107" i="6"/>
  <c r="D108" i="6"/>
  <c r="H108" i="6"/>
  <c r="L108" i="6"/>
  <c r="G99" i="6"/>
  <c r="K99" i="6"/>
  <c r="O99" i="6"/>
  <c r="F100" i="6"/>
  <c r="N100" i="6"/>
  <c r="D99" i="6"/>
  <c r="H99" i="6"/>
  <c r="L99" i="6"/>
  <c r="P99" i="6"/>
  <c r="G100" i="6"/>
  <c r="K100" i="6"/>
  <c r="O100" i="6"/>
  <c r="J100" i="6"/>
  <c r="E99" i="6"/>
  <c r="I99" i="6"/>
  <c r="M99" i="6"/>
  <c r="D100" i="6"/>
  <c r="H100" i="6"/>
  <c r="L100" i="6"/>
  <c r="G91" i="6"/>
  <c r="K91" i="6"/>
  <c r="O91" i="6"/>
  <c r="F92" i="6"/>
  <c r="N92" i="6"/>
  <c r="D91" i="6"/>
  <c r="H91" i="6"/>
  <c r="L91" i="6"/>
  <c r="P91" i="6"/>
  <c r="G92" i="6"/>
  <c r="K92" i="6"/>
  <c r="O92" i="6"/>
  <c r="J92" i="6"/>
  <c r="E91" i="6"/>
  <c r="I91" i="6"/>
  <c r="M91" i="6"/>
  <c r="D92" i="6"/>
  <c r="H92" i="6"/>
  <c r="L92" i="6"/>
  <c r="G60" i="7"/>
  <c r="K60" i="7"/>
  <c r="O60" i="7"/>
  <c r="F61" i="7"/>
  <c r="J61" i="7"/>
  <c r="N61" i="7"/>
  <c r="D60" i="7"/>
  <c r="H60" i="7"/>
  <c r="L60" i="7"/>
  <c r="P60" i="7"/>
  <c r="G61" i="7"/>
  <c r="K61" i="7"/>
  <c r="O61" i="7"/>
  <c r="E60" i="7"/>
  <c r="I60" i="7"/>
  <c r="M60" i="7"/>
  <c r="D61" i="7"/>
  <c r="H61" i="7"/>
  <c r="L61" i="7"/>
  <c r="G52" i="7"/>
  <c r="K52" i="7"/>
  <c r="O52" i="7"/>
  <c r="F53" i="7"/>
  <c r="J53" i="7"/>
  <c r="N53" i="7"/>
  <c r="D52" i="7"/>
  <c r="H52" i="7"/>
  <c r="L52" i="7"/>
  <c r="P52" i="7"/>
  <c r="G53" i="7"/>
  <c r="K53" i="7"/>
  <c r="O53" i="7"/>
  <c r="E52" i="7"/>
  <c r="I52" i="7"/>
  <c r="M52" i="7"/>
  <c r="D53" i="7"/>
  <c r="H53" i="7"/>
  <c r="L53" i="7"/>
  <c r="G44" i="7"/>
  <c r="K44" i="7"/>
  <c r="O44" i="7"/>
  <c r="F45" i="7"/>
  <c r="J45" i="7"/>
  <c r="N45" i="7"/>
  <c r="D44" i="7"/>
  <c r="H44" i="7"/>
  <c r="L44" i="7"/>
  <c r="P44" i="7"/>
  <c r="G45" i="7"/>
  <c r="K45" i="7"/>
  <c r="G35" i="7"/>
  <c r="O35" i="7"/>
  <c r="F36" i="7"/>
  <c r="F35" i="7"/>
  <c r="J35" i="7"/>
  <c r="N35" i="7"/>
  <c r="E36" i="7"/>
  <c r="I36" i="7"/>
  <c r="M36" i="7"/>
  <c r="K35" i="7"/>
  <c r="J36" i="7"/>
  <c r="D35" i="7"/>
  <c r="H35" i="7"/>
  <c r="L35" i="7"/>
  <c r="P35" i="7"/>
  <c r="G36" i="7"/>
  <c r="K36" i="7"/>
  <c r="O36" i="7"/>
  <c r="N36" i="7"/>
  <c r="E35" i="7"/>
  <c r="I35" i="7"/>
  <c r="M35" i="7"/>
  <c r="D36" i="7"/>
  <c r="H36" i="7"/>
  <c r="L36" i="7"/>
  <c r="G20" i="7"/>
  <c r="K20" i="7"/>
  <c r="O20" i="7"/>
  <c r="F21" i="7"/>
  <c r="J21" i="7"/>
  <c r="N21" i="7"/>
  <c r="L21" i="7"/>
  <c r="G14" i="7"/>
  <c r="K14" i="7"/>
  <c r="O14" i="7"/>
  <c r="F15" i="7"/>
  <c r="J15" i="7"/>
  <c r="N15" i="7"/>
  <c r="D14" i="7"/>
  <c r="H14" i="7"/>
  <c r="L14" i="7"/>
  <c r="P14" i="7"/>
  <c r="G15" i="7"/>
  <c r="K15" i="7"/>
  <c r="O15" i="7"/>
  <c r="E14" i="7"/>
  <c r="I14" i="7"/>
  <c r="M14" i="7"/>
  <c r="D15" i="7"/>
  <c r="H15" i="7"/>
  <c r="L15" i="7"/>
  <c r="G6" i="7"/>
  <c r="K6" i="7"/>
  <c r="O6" i="7"/>
  <c r="F7" i="7"/>
  <c r="J7" i="7"/>
  <c r="N7" i="7"/>
  <c r="D6" i="7"/>
  <c r="H6" i="7"/>
  <c r="L6" i="7"/>
  <c r="P6" i="7"/>
  <c r="G7" i="7"/>
  <c r="K7" i="7"/>
  <c r="G70" i="6"/>
  <c r="K70" i="6"/>
  <c r="O70" i="6"/>
  <c r="F71" i="6"/>
  <c r="N71" i="6"/>
  <c r="D70" i="6"/>
  <c r="H70" i="6"/>
  <c r="L70" i="6"/>
  <c r="P70" i="6"/>
  <c r="G71" i="6"/>
  <c r="K71" i="6"/>
  <c r="O71" i="6"/>
  <c r="J71" i="6"/>
  <c r="E70" i="6"/>
  <c r="I70" i="6"/>
  <c r="M70" i="6"/>
  <c r="D71" i="6"/>
  <c r="H71" i="6"/>
  <c r="L71" i="6"/>
  <c r="G62" i="6"/>
  <c r="K62" i="6"/>
  <c r="O62" i="6"/>
  <c r="F63" i="6"/>
  <c r="N63" i="6"/>
  <c r="D62" i="6"/>
  <c r="H62" i="6"/>
  <c r="L62" i="6"/>
  <c r="P62" i="6"/>
  <c r="G63" i="6"/>
  <c r="K63" i="6"/>
  <c r="O63" i="6"/>
  <c r="J63" i="6"/>
  <c r="E62" i="6"/>
  <c r="I62" i="6"/>
  <c r="M62" i="6"/>
  <c r="D63" i="6"/>
  <c r="H63" i="6"/>
  <c r="L63" i="6"/>
  <c r="G54" i="6"/>
  <c r="K54" i="6"/>
  <c r="O54" i="6"/>
  <c r="N55" i="6"/>
  <c r="F54" i="6"/>
  <c r="J54" i="6"/>
  <c r="N54" i="6"/>
  <c r="E55" i="6"/>
  <c r="I55" i="6"/>
  <c r="M55" i="6"/>
  <c r="J55" i="6"/>
  <c r="D54" i="6"/>
  <c r="H54" i="6"/>
  <c r="L54" i="6"/>
  <c r="P54" i="6"/>
  <c r="G55" i="6"/>
  <c r="K55" i="6"/>
  <c r="O55" i="6"/>
  <c r="F55" i="6"/>
  <c r="E54" i="6"/>
  <c r="I54" i="6"/>
  <c r="M54" i="6"/>
  <c r="D55" i="6"/>
  <c r="H55" i="6"/>
  <c r="L55" i="6"/>
  <c r="G20" i="6"/>
  <c r="K20" i="6"/>
  <c r="O20" i="6"/>
  <c r="F21" i="6"/>
  <c r="N21" i="6"/>
  <c r="D20" i="6"/>
  <c r="H20" i="6"/>
  <c r="L20" i="6"/>
  <c r="P20" i="6"/>
  <c r="G21" i="6"/>
  <c r="K21" i="6"/>
  <c r="O21" i="6"/>
  <c r="J21" i="6"/>
  <c r="E20" i="6"/>
  <c r="I20" i="6"/>
  <c r="M20" i="6"/>
  <c r="D21" i="6"/>
  <c r="H21" i="6"/>
  <c r="L21" i="6"/>
  <c r="F15" i="6"/>
  <c r="F14" i="6"/>
  <c r="J14" i="6"/>
  <c r="N14" i="6"/>
  <c r="E15" i="6"/>
  <c r="I15" i="6"/>
  <c r="M15" i="6"/>
  <c r="G14" i="6"/>
  <c r="O14" i="6"/>
  <c r="N15" i="6"/>
  <c r="D14" i="6"/>
  <c r="H14" i="6"/>
  <c r="L14" i="6"/>
  <c r="P14" i="6"/>
  <c r="G15" i="6"/>
  <c r="K15" i="6"/>
  <c r="O15" i="6"/>
  <c r="K14" i="6"/>
  <c r="J15" i="6"/>
  <c r="E14" i="6"/>
  <c r="I14" i="6"/>
  <c r="M14" i="6"/>
  <c r="D15" i="6"/>
  <c r="H15" i="6"/>
  <c r="L15" i="6"/>
  <c r="M7" i="6"/>
  <c r="I7" i="6"/>
  <c r="E7" i="6"/>
  <c r="N6" i="6"/>
  <c r="J6" i="6"/>
  <c r="F6" i="6"/>
  <c r="J7" i="6"/>
  <c r="O6" i="6"/>
  <c r="G6" i="6"/>
  <c r="P7" i="6"/>
  <c r="L7" i="6"/>
  <c r="H7" i="6"/>
  <c r="D7" i="6"/>
  <c r="M6" i="6"/>
  <c r="I6" i="6"/>
  <c r="E6" i="6"/>
  <c r="N7" i="6"/>
  <c r="F7" i="6"/>
  <c r="K6" i="6"/>
  <c r="O7" i="6"/>
  <c r="K7" i="6"/>
  <c r="G7" i="6"/>
  <c r="P6" i="6"/>
  <c r="L6" i="6"/>
  <c r="H6" i="6"/>
  <c r="H454" i="20"/>
  <c r="H458" i="20"/>
  <c r="H462" i="20"/>
  <c r="H451" i="20"/>
  <c r="H455" i="20"/>
  <c r="H459" i="20"/>
  <c r="H382" i="20"/>
  <c r="H386" i="20"/>
  <c r="H390" i="20"/>
  <c r="H383" i="20"/>
  <c r="H387" i="20"/>
  <c r="H391" i="20"/>
  <c r="H384" i="20"/>
  <c r="H388" i="20"/>
  <c r="H392" i="20"/>
  <c r="H381" i="20"/>
  <c r="H385" i="20"/>
  <c r="H389" i="20"/>
  <c r="H330" i="20"/>
  <c r="H334" i="20"/>
  <c r="H338" i="20"/>
  <c r="H331" i="20"/>
  <c r="H335" i="20"/>
  <c r="H339" i="20"/>
  <c r="H332" i="20"/>
  <c r="H336" i="20"/>
  <c r="H340" i="20"/>
  <c r="H329" i="20"/>
  <c r="H333" i="20"/>
  <c r="H337" i="20"/>
  <c r="H171" i="20"/>
  <c r="H175" i="20"/>
  <c r="H179" i="20"/>
  <c r="H172" i="20"/>
  <c r="H176" i="20"/>
  <c r="H180" i="20"/>
  <c r="H173" i="20"/>
  <c r="H177" i="20"/>
  <c r="H181" i="20"/>
  <c r="H170" i="20"/>
  <c r="H174" i="20"/>
  <c r="H178" i="20"/>
  <c r="H53" i="20"/>
  <c r="H49" i="20"/>
  <c r="L278" i="20"/>
  <c r="L263" i="20"/>
  <c r="H266" i="20"/>
  <c r="H549" i="20"/>
  <c r="H270" i="20"/>
  <c r="H274" i="20"/>
  <c r="H557" i="20"/>
  <c r="H278" i="20"/>
  <c r="H262" i="20"/>
  <c r="H258" i="20"/>
  <c r="H254" i="20"/>
  <c r="H543" i="20" l="1"/>
  <c r="H535" i="20"/>
  <c r="H551" i="20"/>
  <c r="H255" i="20"/>
  <c r="H536" i="20"/>
  <c r="H556" i="20"/>
  <c r="H275" i="20"/>
  <c r="H540" i="20"/>
  <c r="H259" i="20"/>
  <c r="H265" i="20"/>
  <c r="H546" i="20"/>
  <c r="H276" i="20"/>
  <c r="H272" i="20"/>
  <c r="H268" i="20"/>
  <c r="L544" i="20"/>
  <c r="H269" i="20"/>
  <c r="H547" i="20"/>
  <c r="H558" i="20"/>
  <c r="H553" i="20"/>
  <c r="H559" i="20"/>
  <c r="H544" i="20"/>
  <c r="H263" i="20"/>
  <c r="H271" i="20"/>
  <c r="H552" i="20"/>
  <c r="H267" i="20"/>
  <c r="H548" i="20"/>
  <c r="L559" i="20"/>
  <c r="H273" i="20"/>
  <c r="H554" i="20"/>
  <c r="H277" i="20"/>
  <c r="H555" i="20"/>
  <c r="H539" i="20"/>
  <c r="H550" i="20"/>
  <c r="H261" i="20" l="1"/>
  <c r="H542" i="20"/>
  <c r="L547" i="20"/>
  <c r="L266" i="20"/>
  <c r="L549" i="20"/>
  <c r="L268" i="20"/>
  <c r="L545" i="20"/>
  <c r="L264" i="20"/>
  <c r="H538" i="20"/>
  <c r="H257" i="20"/>
  <c r="L540" i="20"/>
  <c r="L259" i="20"/>
  <c r="L535" i="20"/>
  <c r="L254" i="20"/>
  <c r="L556" i="20"/>
  <c r="L275" i="20"/>
  <c r="L260" i="20"/>
  <c r="L541" i="20"/>
  <c r="H534" i="20"/>
  <c r="H253" i="20"/>
  <c r="L555" i="20"/>
  <c r="L274" i="20"/>
  <c r="L536" i="20"/>
  <c r="L255" i="20"/>
  <c r="L276" i="20"/>
  <c r="L557" i="20"/>
  <c r="L542" i="20"/>
  <c r="L261" i="20"/>
  <c r="L552" i="20"/>
  <c r="L271" i="20"/>
  <c r="L537" i="20"/>
  <c r="L256" i="20"/>
  <c r="H264" i="20"/>
  <c r="H545" i="20"/>
  <c r="L551" i="20"/>
  <c r="L270" i="20"/>
  <c r="L543" i="20"/>
  <c r="L262" i="20"/>
  <c r="L272" i="20"/>
  <c r="L553" i="20"/>
  <c r="L538" i="20"/>
  <c r="L257" i="20"/>
  <c r="L548" i="20"/>
  <c r="L267" i="20"/>
  <c r="L558" i="20"/>
  <c r="L277" i="20"/>
  <c r="H260" i="20"/>
  <c r="H541" i="20"/>
  <c r="L539" i="20"/>
  <c r="L258" i="20"/>
  <c r="L534" i="20"/>
  <c r="L253" i="20"/>
  <c r="L554" i="20"/>
  <c r="L273" i="20"/>
  <c r="H256" i="20"/>
  <c r="H537" i="20"/>
  <c r="L546" i="20"/>
  <c r="L265" i="20"/>
  <c r="L550" i="20"/>
  <c r="L269" i="20"/>
  <c r="P268" i="20" l="1"/>
  <c r="P549" i="20"/>
  <c r="P255" i="20"/>
  <c r="P536" i="20"/>
  <c r="P540" i="20" l="1"/>
  <c r="P259" i="20"/>
  <c r="P264" i="20"/>
  <c r="P545" i="20"/>
  <c r="P254" i="20"/>
  <c r="P535" i="20"/>
  <c r="P258" i="20"/>
  <c r="P539" i="20"/>
  <c r="P274" i="20"/>
  <c r="P555" i="20"/>
  <c r="P556" i="20"/>
  <c r="P275" i="20"/>
  <c r="P544" i="20"/>
  <c r="P263" i="20"/>
  <c r="P253" i="20"/>
  <c r="P534" i="20"/>
  <c r="P265" i="20"/>
  <c r="P546" i="20"/>
  <c r="P262" i="20"/>
  <c r="P543" i="20"/>
  <c r="P278" i="20"/>
  <c r="P559" i="20"/>
  <c r="P269" i="20"/>
  <c r="P550" i="20"/>
  <c r="P537" i="20"/>
  <c r="P256" i="20"/>
  <c r="P257" i="20"/>
  <c r="P538" i="20"/>
  <c r="P553" i="20"/>
  <c r="P272" i="20"/>
  <c r="P266" i="20"/>
  <c r="P547" i="20"/>
  <c r="P548" i="20"/>
  <c r="P267" i="20"/>
  <c r="P273" i="20"/>
  <c r="P554" i="20"/>
  <c r="P260" i="20"/>
  <c r="P541" i="20"/>
  <c r="P261" i="20"/>
  <c r="P542" i="20"/>
  <c r="P557" i="20"/>
  <c r="P276" i="20"/>
  <c r="P270" i="20"/>
  <c r="P551" i="20"/>
  <c r="P271" i="20"/>
  <c r="P552" i="20"/>
  <c r="P277" i="20"/>
  <c r="P558" i="20"/>
  <c r="Q524" i="20" l="1"/>
  <c r="Q243" i="20"/>
  <c r="AB527" i="20" l="1"/>
  <c r="AB246" i="20"/>
  <c r="AD522" i="20"/>
  <c r="AD241" i="20"/>
  <c r="F518" i="20"/>
  <c r="F237" i="20"/>
  <c r="N515" i="20"/>
  <c r="N234" i="20"/>
  <c r="W513" i="20"/>
  <c r="W232" i="20"/>
  <c r="G512" i="20"/>
  <c r="G231" i="20"/>
  <c r="Q510" i="20"/>
  <c r="Q229" i="20"/>
  <c r="U508" i="20"/>
  <c r="U227" i="20"/>
  <c r="O507" i="20"/>
  <c r="O226" i="20"/>
  <c r="I506" i="20"/>
  <c r="I225" i="20"/>
  <c r="S505" i="20"/>
  <c r="S224" i="20"/>
  <c r="M504" i="20"/>
  <c r="M223" i="20"/>
  <c r="N526" i="20"/>
  <c r="N245" i="20"/>
  <c r="P521" i="20"/>
  <c r="P240" i="20"/>
  <c r="AC516" i="20"/>
  <c r="AC235" i="20"/>
  <c r="AA514" i="20"/>
  <c r="AA233" i="20"/>
  <c r="J513" i="20"/>
  <c r="J232" i="20"/>
  <c r="S511" i="20"/>
  <c r="S230" i="20"/>
  <c r="G510" i="20"/>
  <c r="G229" i="20"/>
  <c r="AA508" i="20"/>
  <c r="AA227" i="20"/>
  <c r="U507" i="20"/>
  <c r="U226" i="20"/>
  <c r="G529" i="20"/>
  <c r="G248" i="20"/>
  <c r="I524" i="20"/>
  <c r="I243" i="20"/>
  <c r="K519" i="20"/>
  <c r="K238" i="20"/>
  <c r="Z515" i="20"/>
  <c r="Z234" i="20"/>
  <c r="G514" i="20"/>
  <c r="G233" i="20"/>
  <c r="P512" i="20"/>
  <c r="P231" i="20"/>
  <c r="Y510" i="20"/>
  <c r="Y229" i="20"/>
  <c r="R509" i="20"/>
  <c r="R228" i="20"/>
  <c r="L508" i="20"/>
  <c r="L227" i="20"/>
  <c r="F507" i="20"/>
  <c r="F226" i="20"/>
  <c r="Z505" i="20"/>
  <c r="Z224" i="20"/>
  <c r="T504" i="20"/>
  <c r="T223" i="20"/>
  <c r="L511" i="20"/>
  <c r="L230" i="20"/>
  <c r="R512" i="20"/>
  <c r="R231" i="20"/>
  <c r="X513" i="20"/>
  <c r="X232" i="20"/>
  <c r="AD514" i="20"/>
  <c r="AD233" i="20"/>
  <c r="J516" i="20"/>
  <c r="J235" i="20"/>
  <c r="T517" i="20"/>
  <c r="T236" i="20"/>
  <c r="E520" i="20"/>
  <c r="E239" i="20"/>
  <c r="Q522" i="20"/>
  <c r="Q241" i="20"/>
  <c r="AC524" i="20"/>
  <c r="AC243" i="20"/>
  <c r="U528" i="20"/>
  <c r="U247" i="20"/>
  <c r="G516" i="20"/>
  <c r="G235" i="20"/>
  <c r="P517" i="20"/>
  <c r="P236" i="20"/>
  <c r="X519" i="20"/>
  <c r="X238" i="20"/>
  <c r="J522" i="20"/>
  <c r="J241" i="20"/>
  <c r="V524" i="20"/>
  <c r="V243" i="20"/>
  <c r="H527" i="20"/>
  <c r="H246" i="20"/>
  <c r="T529" i="20"/>
  <c r="T248" i="20"/>
  <c r="G518" i="20"/>
  <c r="G237" i="20"/>
  <c r="AC519" i="20"/>
  <c r="AC238" i="20"/>
  <c r="I521" i="20"/>
  <c r="I240" i="20"/>
  <c r="O522" i="20"/>
  <c r="O241" i="20"/>
  <c r="U523" i="20"/>
  <c r="U242" i="20"/>
  <c r="AA524" i="20"/>
  <c r="AA243" i="20"/>
  <c r="G526" i="20"/>
  <c r="G245" i="20"/>
  <c r="M527" i="20"/>
  <c r="M246" i="20"/>
  <c r="S528" i="20"/>
  <c r="S247" i="20"/>
  <c r="Y529" i="20"/>
  <c r="Y248" i="20"/>
  <c r="AD517" i="20"/>
  <c r="AD236" i="20"/>
  <c r="J519" i="20"/>
  <c r="J238" i="20"/>
  <c r="P520" i="20"/>
  <c r="P239" i="20"/>
  <c r="V521" i="20"/>
  <c r="V240" i="20"/>
  <c r="AB522" i="20"/>
  <c r="AB241" i="20"/>
  <c r="H243" i="20"/>
  <c r="H524" i="20"/>
  <c r="N244" i="20"/>
  <c r="N525" i="20"/>
  <c r="T245" i="20"/>
  <c r="T526" i="20"/>
  <c r="J246" i="20"/>
  <c r="J527" i="20"/>
  <c r="Z246" i="20"/>
  <c r="Z527" i="20"/>
  <c r="F248" i="20"/>
  <c r="F529" i="20"/>
  <c r="V248" i="20"/>
  <c r="V529" i="20"/>
  <c r="H512" i="20"/>
  <c r="H231" i="20"/>
  <c r="K504" i="20"/>
  <c r="K223" i="20"/>
  <c r="E515" i="20"/>
  <c r="E234" i="20"/>
  <c r="M505" i="20"/>
  <c r="M224" i="20"/>
  <c r="T516" i="20"/>
  <c r="T235" i="20"/>
  <c r="Y505" i="20"/>
  <c r="Y224" i="20"/>
  <c r="T505" i="20"/>
  <c r="T224" i="20"/>
  <c r="P509" i="20"/>
  <c r="P228" i="20"/>
  <c r="AA523" i="20"/>
  <c r="AA242" i="20"/>
  <c r="X505" i="20"/>
  <c r="X224" i="20"/>
  <c r="X509" i="20"/>
  <c r="X228" i="20"/>
  <c r="L516" i="20"/>
  <c r="L235" i="20"/>
  <c r="I514" i="20"/>
  <c r="I233" i="20"/>
  <c r="E505" i="20"/>
  <c r="E224" i="20"/>
  <c r="X248" i="20"/>
  <c r="X529" i="20"/>
  <c r="Z524" i="20"/>
  <c r="Z243" i="20"/>
  <c r="AB519" i="20"/>
  <c r="AB238" i="20"/>
  <c r="I516" i="20"/>
  <c r="I235" i="20"/>
  <c r="R513" i="20"/>
  <c r="R232" i="20"/>
  <c r="AA511" i="20"/>
  <c r="AA230" i="20"/>
  <c r="M510" i="20"/>
  <c r="M229" i="20"/>
  <c r="Q508" i="20"/>
  <c r="Q227" i="20"/>
  <c r="K507" i="20"/>
  <c r="K226" i="20"/>
  <c r="E506" i="20"/>
  <c r="E225" i="20"/>
  <c r="Y504" i="20"/>
  <c r="Y223" i="20"/>
  <c r="X244" i="20"/>
  <c r="X525" i="20"/>
  <c r="Z520" i="20"/>
  <c r="Z239" i="20"/>
  <c r="U516" i="20"/>
  <c r="U235" i="20"/>
  <c r="U514" i="20"/>
  <c r="U233" i="20"/>
  <c r="Z513" i="20"/>
  <c r="Z232" i="20"/>
  <c r="I512" i="20"/>
  <c r="I231" i="20"/>
  <c r="S510" i="20"/>
  <c r="S229" i="20"/>
  <c r="M509" i="20"/>
  <c r="M228" i="20"/>
  <c r="G508" i="20"/>
  <c r="G227" i="20"/>
  <c r="AA506" i="20"/>
  <c r="AA225" i="20"/>
  <c r="S523" i="20"/>
  <c r="S242" i="20"/>
  <c r="U518" i="20"/>
  <c r="U237" i="20"/>
  <c r="R515" i="20"/>
  <c r="R234" i="20"/>
  <c r="AA513" i="20"/>
  <c r="AA232" i="20"/>
  <c r="K512" i="20"/>
  <c r="K231" i="20"/>
  <c r="O511" i="20"/>
  <c r="O230" i="20"/>
  <c r="N509" i="20"/>
  <c r="N228" i="20"/>
  <c r="H508" i="20"/>
  <c r="H227" i="20"/>
  <c r="AB506" i="20"/>
  <c r="AB225" i="20"/>
  <c r="V505" i="20"/>
  <c r="V224" i="20"/>
  <c r="P504" i="20"/>
  <c r="P223" i="20"/>
  <c r="P511" i="20"/>
  <c r="P230" i="20"/>
  <c r="V512" i="20"/>
  <c r="V231" i="20"/>
  <c r="AB513" i="20"/>
  <c r="AB232" i="20"/>
  <c r="H515" i="20"/>
  <c r="H234" i="20"/>
  <c r="N516" i="20"/>
  <c r="N235" i="20"/>
  <c r="AA517" i="20"/>
  <c r="AA236" i="20"/>
  <c r="G519" i="20"/>
  <c r="G238" i="20"/>
  <c r="S521" i="20"/>
  <c r="S240" i="20"/>
  <c r="E243" i="20"/>
  <c r="E524" i="20"/>
  <c r="Q526" i="20"/>
  <c r="Q245" i="20"/>
  <c r="AC528" i="20"/>
  <c r="AC247" i="20"/>
  <c r="K516" i="20"/>
  <c r="K235" i="20"/>
  <c r="Z518" i="20"/>
  <c r="Z237" i="20"/>
  <c r="L521" i="20"/>
  <c r="L240" i="20"/>
  <c r="X242" i="20"/>
  <c r="X523" i="20"/>
  <c r="J245" i="20"/>
  <c r="J526" i="20"/>
  <c r="V247" i="20"/>
  <c r="V528" i="20"/>
  <c r="AB248" i="20"/>
  <c r="AB529" i="20"/>
  <c r="AA518" i="20"/>
  <c r="AA237" i="20"/>
  <c r="G520" i="20"/>
  <c r="G239" i="20"/>
  <c r="M521" i="20"/>
  <c r="M240" i="20"/>
  <c r="S522" i="20"/>
  <c r="S241" i="20"/>
  <c r="Y523" i="20"/>
  <c r="Y242" i="20"/>
  <c r="O524" i="20"/>
  <c r="O243" i="20"/>
  <c r="U525" i="20"/>
  <c r="U244" i="20"/>
  <c r="K526" i="20"/>
  <c r="K245" i="20"/>
  <c r="Q527" i="20"/>
  <c r="Q246" i="20"/>
  <c r="G528" i="20"/>
  <c r="G247" i="20"/>
  <c r="W528" i="20"/>
  <c r="W247" i="20"/>
  <c r="M529" i="20"/>
  <c r="M248" i="20"/>
  <c r="AC529" i="20"/>
  <c r="AC248" i="20"/>
  <c r="H518" i="20"/>
  <c r="H237" i="20"/>
  <c r="X518" i="20"/>
  <c r="X237" i="20"/>
  <c r="N519" i="20"/>
  <c r="N238" i="20"/>
  <c r="AD519" i="20"/>
  <c r="AD238" i="20"/>
  <c r="T520" i="20"/>
  <c r="T239" i="20"/>
  <c r="J521" i="20"/>
  <c r="J240" i="20"/>
  <c r="Z521" i="20"/>
  <c r="Z240" i="20"/>
  <c r="P522" i="20"/>
  <c r="P241" i="20"/>
  <c r="F523" i="20"/>
  <c r="F242" i="20"/>
  <c r="V523" i="20"/>
  <c r="V242" i="20"/>
  <c r="L243" i="20"/>
  <c r="L524" i="20"/>
  <c r="AB243" i="20"/>
  <c r="AB524" i="20"/>
  <c r="H245" i="20"/>
  <c r="H526" i="20"/>
  <c r="X245" i="20"/>
  <c r="X526" i="20"/>
  <c r="N246" i="20"/>
  <c r="N527" i="20"/>
  <c r="AD246" i="20"/>
  <c r="AD527" i="20"/>
  <c r="T247" i="20"/>
  <c r="T528" i="20"/>
  <c r="J248" i="20"/>
  <c r="J529" i="20"/>
  <c r="Z248" i="20"/>
  <c r="Z529" i="20"/>
  <c r="M237" i="20"/>
  <c r="M518" i="20"/>
  <c r="G506" i="20"/>
  <c r="G225" i="20"/>
  <c r="AC245" i="20"/>
  <c r="AC526" i="20"/>
  <c r="N513" i="20"/>
  <c r="N232" i="20"/>
  <c r="X507" i="20"/>
  <c r="X226" i="20"/>
  <c r="W504" i="20"/>
  <c r="W223" i="20"/>
  <c r="T514" i="20"/>
  <c r="T233" i="20"/>
  <c r="V508" i="20"/>
  <c r="V227" i="20"/>
  <c r="I505" i="20"/>
  <c r="I224" i="20"/>
  <c r="V504" i="20"/>
  <c r="V223" i="20"/>
  <c r="AB505" i="20"/>
  <c r="AB224" i="20"/>
  <c r="T507" i="20"/>
  <c r="T226" i="20"/>
  <c r="F510" i="20"/>
  <c r="F229" i="20"/>
  <c r="I513" i="20"/>
  <c r="I232" i="20"/>
  <c r="AB516" i="20"/>
  <c r="AB235" i="20"/>
  <c r="M526" i="20"/>
  <c r="M245" i="20"/>
  <c r="Z504" i="20"/>
  <c r="Z223" i="20"/>
  <c r="F506" i="20"/>
  <c r="F225" i="20"/>
  <c r="AB507" i="20"/>
  <c r="AB226" i="20"/>
  <c r="N510" i="20"/>
  <c r="N229" i="20"/>
  <c r="S513" i="20"/>
  <c r="S232" i="20"/>
  <c r="W236" i="20"/>
  <c r="W517" i="20"/>
  <c r="S527" i="20"/>
  <c r="S246" i="20"/>
  <c r="S512" i="20"/>
  <c r="S231" i="20"/>
  <c r="H507" i="20"/>
  <c r="H226" i="20"/>
  <c r="O504" i="20"/>
  <c r="O223" i="20"/>
  <c r="H529" i="20"/>
  <c r="H248" i="20"/>
  <c r="V526" i="20"/>
  <c r="V245" i="20"/>
  <c r="J524" i="20"/>
  <c r="J243" i="20"/>
  <c r="X521" i="20"/>
  <c r="X240" i="20"/>
  <c r="L519" i="20"/>
  <c r="L238" i="20"/>
  <c r="H517" i="20"/>
  <c r="H236" i="20"/>
  <c r="AA515" i="20"/>
  <c r="AA234" i="20"/>
  <c r="AC514" i="20"/>
  <c r="AC233" i="20"/>
  <c r="H514" i="20"/>
  <c r="H233" i="20"/>
  <c r="M513" i="20"/>
  <c r="M232" i="20"/>
  <c r="Q512" i="20"/>
  <c r="Q231" i="20"/>
  <c r="V511" i="20"/>
  <c r="V230" i="20"/>
  <c r="AA510" i="20"/>
  <c r="AA229" i="20"/>
  <c r="I510" i="20"/>
  <c r="I229" i="20"/>
  <c r="S509" i="20"/>
  <c r="S228" i="20"/>
  <c r="AC508" i="20"/>
  <c r="AC227" i="20"/>
  <c r="M508" i="20"/>
  <c r="M227" i="20"/>
  <c r="W507" i="20"/>
  <c r="W226" i="20"/>
  <c r="G507" i="20"/>
  <c r="G226" i="20"/>
  <c r="Q506" i="20"/>
  <c r="Q225" i="20"/>
  <c r="AA505" i="20"/>
  <c r="AA224" i="20"/>
  <c r="K505" i="20"/>
  <c r="K224" i="20"/>
  <c r="U504" i="20"/>
  <c r="U223" i="20"/>
  <c r="E504" i="20"/>
  <c r="E223" i="20"/>
  <c r="T246" i="20"/>
  <c r="T527" i="20"/>
  <c r="H244" i="20"/>
  <c r="H525" i="20"/>
  <c r="V522" i="20"/>
  <c r="V241" i="20"/>
  <c r="J520" i="20"/>
  <c r="J239" i="20"/>
  <c r="X517" i="20"/>
  <c r="X236" i="20"/>
  <c r="M516" i="20"/>
  <c r="M235" i="20"/>
  <c r="K515" i="20"/>
  <c r="K234" i="20"/>
  <c r="P514" i="20"/>
  <c r="P233" i="20"/>
  <c r="U513" i="20"/>
  <c r="U232" i="20"/>
  <c r="Y512" i="20"/>
  <c r="Y231" i="20"/>
  <c r="AD511" i="20"/>
  <c r="AD230" i="20"/>
  <c r="I511" i="20"/>
  <c r="I230" i="20"/>
  <c r="O510" i="20"/>
  <c r="O229" i="20"/>
  <c r="Y509" i="20"/>
  <c r="Y228" i="20"/>
  <c r="I509" i="20"/>
  <c r="I228" i="20"/>
  <c r="S508" i="20"/>
  <c r="S227" i="20"/>
  <c r="AC507" i="20"/>
  <c r="AC226" i="20"/>
  <c r="M507" i="20"/>
  <c r="M226" i="20"/>
  <c r="W506" i="20"/>
  <c r="W225" i="20"/>
  <c r="AA527" i="20"/>
  <c r="AA246" i="20"/>
  <c r="O525" i="20"/>
  <c r="O244" i="20"/>
  <c r="AC522" i="20"/>
  <c r="AC241" i="20"/>
  <c r="Q520" i="20"/>
  <c r="Q239" i="20"/>
  <c r="E518" i="20"/>
  <c r="E237" i="20"/>
  <c r="P516" i="20"/>
  <c r="P235" i="20"/>
  <c r="M515" i="20"/>
  <c r="M234" i="20"/>
  <c r="Q514" i="20"/>
  <c r="Q233" i="20"/>
  <c r="V513" i="20"/>
  <c r="V232" i="20"/>
  <c r="AA512" i="20"/>
  <c r="AA231" i="20"/>
  <c r="E512" i="20"/>
  <c r="E231" i="20"/>
  <c r="J511" i="20"/>
  <c r="J230" i="20"/>
  <c r="P510" i="20"/>
  <c r="P229" i="20"/>
  <c r="Z509" i="20"/>
  <c r="Z228" i="20"/>
  <c r="J509" i="20"/>
  <c r="J228" i="20"/>
  <c r="T508" i="20"/>
  <c r="T227" i="20"/>
  <c r="AD507" i="20"/>
  <c r="AD226" i="20"/>
  <c r="N507" i="20"/>
  <c r="N226" i="20"/>
  <c r="X506" i="20"/>
  <c r="X225" i="20"/>
  <c r="H506" i="20"/>
  <c r="H225" i="20"/>
  <c r="R505" i="20"/>
  <c r="R224" i="20"/>
  <c r="AB504" i="20"/>
  <c r="AB223" i="20"/>
  <c r="L504" i="20"/>
  <c r="L223" i="20"/>
  <c r="AD510" i="20"/>
  <c r="AD229" i="20"/>
  <c r="T511" i="20"/>
  <c r="T230" i="20"/>
  <c r="J512" i="20"/>
  <c r="J231" i="20"/>
  <c r="Z512" i="20"/>
  <c r="Z231" i="20"/>
  <c r="P513" i="20"/>
  <c r="P232" i="20"/>
  <c r="F514" i="20"/>
  <c r="F233" i="20"/>
  <c r="V514" i="20"/>
  <c r="V233" i="20"/>
  <c r="L515" i="20"/>
  <c r="L234" i="20"/>
  <c r="AB515" i="20"/>
  <c r="AB234" i="20"/>
  <c r="R516" i="20"/>
  <c r="R235" i="20"/>
  <c r="I517" i="20"/>
  <c r="I236" i="20"/>
  <c r="I518" i="20"/>
  <c r="I237" i="20"/>
  <c r="O519" i="20"/>
  <c r="O238" i="20"/>
  <c r="U520" i="20"/>
  <c r="U239" i="20"/>
  <c r="AA521" i="20"/>
  <c r="AA240" i="20"/>
  <c r="G523" i="20"/>
  <c r="G242" i="20"/>
  <c r="M524" i="20"/>
  <c r="M243" i="20"/>
  <c r="S525" i="20"/>
  <c r="S244" i="20"/>
  <c r="Y526" i="20"/>
  <c r="Y245" i="20"/>
  <c r="E528" i="20"/>
  <c r="E247" i="20"/>
  <c r="K529" i="20"/>
  <c r="K248" i="20"/>
  <c r="Y515" i="20"/>
  <c r="Y234" i="20"/>
  <c r="O516" i="20"/>
  <c r="O235" i="20"/>
  <c r="E517" i="20"/>
  <c r="E236" i="20"/>
  <c r="AB517" i="20"/>
  <c r="AB236" i="20"/>
  <c r="H519" i="20"/>
  <c r="H238" i="20"/>
  <c r="N520" i="20"/>
  <c r="N239" i="20"/>
  <c r="T521" i="20"/>
  <c r="T240" i="20"/>
  <c r="Z522" i="20"/>
  <c r="Z241" i="20"/>
  <c r="F524" i="20"/>
  <c r="F243" i="20"/>
  <c r="L525" i="20"/>
  <c r="L244" i="20"/>
  <c r="R526" i="20"/>
  <c r="R245" i="20"/>
  <c r="X246" i="20"/>
  <c r="X527" i="20"/>
  <c r="AD247" i="20"/>
  <c r="AD528" i="20"/>
  <c r="Y517" i="20"/>
  <c r="Y236" i="20"/>
  <c r="O518" i="20"/>
  <c r="O237" i="20"/>
  <c r="E519" i="20"/>
  <c r="E238" i="20"/>
  <c r="U519" i="20"/>
  <c r="U238" i="20"/>
  <c r="K520" i="20"/>
  <c r="K239" i="20"/>
  <c r="AA520" i="20"/>
  <c r="AA239" i="20"/>
  <c r="Q521" i="20"/>
  <c r="Q240" i="20"/>
  <c r="G522" i="20"/>
  <c r="G241" i="20"/>
  <c r="W522" i="20"/>
  <c r="W241" i="20"/>
  <c r="M523" i="20"/>
  <c r="M242" i="20"/>
  <c r="AC523" i="20"/>
  <c r="AC242" i="20"/>
  <c r="S524" i="20"/>
  <c r="S243" i="20"/>
  <c r="I525" i="20"/>
  <c r="I244" i="20"/>
  <c r="Y525" i="20"/>
  <c r="Y244" i="20"/>
  <c r="O526" i="20"/>
  <c r="O245" i="20"/>
  <c r="E527" i="20"/>
  <c r="E246" i="20"/>
  <c r="U527" i="20"/>
  <c r="U246" i="20"/>
  <c r="K528" i="20"/>
  <c r="K247" i="20"/>
  <c r="AA528" i="20"/>
  <c r="AA247" i="20"/>
  <c r="Q529" i="20"/>
  <c r="Q248" i="20"/>
  <c r="F517" i="20"/>
  <c r="F236" i="20"/>
  <c r="V517" i="20"/>
  <c r="V236" i="20"/>
  <c r="L518" i="20"/>
  <c r="L237" i="20"/>
  <c r="AB518" i="20"/>
  <c r="AB237" i="20"/>
  <c r="R519" i="20"/>
  <c r="R238" i="20"/>
  <c r="H520" i="20"/>
  <c r="H239" i="20"/>
  <c r="X520" i="20"/>
  <c r="X239" i="20"/>
  <c r="N521" i="20"/>
  <c r="N240" i="20"/>
  <c r="AD521" i="20"/>
  <c r="AD240" i="20"/>
  <c r="T522" i="20"/>
  <c r="T241" i="20"/>
  <c r="J523" i="20"/>
  <c r="J242" i="20"/>
  <c r="Z242" i="20"/>
  <c r="Z523" i="20"/>
  <c r="P243" i="20"/>
  <c r="P524" i="20"/>
  <c r="F244" i="20"/>
  <c r="F525" i="20"/>
  <c r="V244" i="20"/>
  <c r="V525" i="20"/>
  <c r="L245" i="20"/>
  <c r="L526" i="20"/>
  <c r="AB245" i="20"/>
  <c r="AB526" i="20"/>
  <c r="R246" i="20"/>
  <c r="R527" i="20"/>
  <c r="H247" i="20"/>
  <c r="H528" i="20"/>
  <c r="X247" i="20"/>
  <c r="X528" i="20"/>
  <c r="N248" i="20"/>
  <c r="N529" i="20"/>
  <c r="AD248" i="20"/>
  <c r="AD529" i="20"/>
  <c r="O515" i="20"/>
  <c r="O234" i="20"/>
  <c r="L509" i="20"/>
  <c r="L228" i="20"/>
  <c r="Q505" i="20"/>
  <c r="Q224" i="20"/>
  <c r="E522" i="20"/>
  <c r="E241" i="20"/>
  <c r="W511" i="20"/>
  <c r="W230" i="20"/>
  <c r="S506" i="20"/>
  <c r="S225" i="20"/>
  <c r="G504" i="20"/>
  <c r="G223" i="20"/>
  <c r="W525" i="20"/>
  <c r="W244" i="20"/>
  <c r="AC512" i="20"/>
  <c r="AC231" i="20"/>
  <c r="P507" i="20"/>
  <c r="P226" i="20"/>
  <c r="S504" i="20"/>
  <c r="S223" i="20"/>
  <c r="AD504" i="20"/>
  <c r="AD223" i="20"/>
  <c r="J506" i="20"/>
  <c r="J225" i="20"/>
  <c r="J508" i="20"/>
  <c r="J227" i="20"/>
  <c r="W510" i="20"/>
  <c r="W229" i="20"/>
  <c r="AD513" i="20"/>
  <c r="AD232" i="20"/>
  <c r="AC237" i="20"/>
  <c r="AC518" i="20"/>
  <c r="Y528" i="20"/>
  <c r="Y247" i="20"/>
  <c r="H505" i="20"/>
  <c r="H224" i="20"/>
  <c r="N506" i="20"/>
  <c r="N225" i="20"/>
  <c r="R508" i="20"/>
  <c r="R227" i="20"/>
  <c r="G511" i="20"/>
  <c r="G230" i="20"/>
  <c r="O514" i="20"/>
  <c r="O233" i="20"/>
  <c r="I239" i="20"/>
  <c r="I520" i="20"/>
  <c r="O248" i="20"/>
  <c r="O529" i="20"/>
  <c r="S238" i="20"/>
  <c r="S519" i="20"/>
  <c r="AB510" i="20"/>
  <c r="AB229" i="20"/>
  <c r="K506" i="20"/>
  <c r="K225" i="20"/>
  <c r="P525" i="20"/>
  <c r="P244" i="20"/>
  <c r="R520" i="20"/>
  <c r="R239" i="20"/>
  <c r="Q516" i="20"/>
  <c r="Q235" i="20"/>
  <c r="S514" i="20"/>
  <c r="S233" i="20"/>
  <c r="AB512" i="20"/>
  <c r="AB231" i="20"/>
  <c r="K511" i="20"/>
  <c r="K230" i="20"/>
  <c r="AA509" i="20"/>
  <c r="AA228" i="20"/>
  <c r="K509" i="20"/>
  <c r="K228" i="20"/>
  <c r="E508" i="20"/>
  <c r="E227" i="20"/>
  <c r="Y506" i="20"/>
  <c r="Y225" i="20"/>
  <c r="AC504" i="20"/>
  <c r="AC223" i="20"/>
  <c r="Z247" i="20"/>
  <c r="Z528" i="20"/>
  <c r="AB523" i="20"/>
  <c r="AB242" i="20"/>
  <c r="AD518" i="20"/>
  <c r="AD237" i="20"/>
  <c r="W515" i="20"/>
  <c r="W234" i="20"/>
  <c r="E514" i="20"/>
  <c r="E233" i="20"/>
  <c r="O512" i="20"/>
  <c r="O231" i="20"/>
  <c r="X510" i="20"/>
  <c r="X229" i="20"/>
  <c r="Q509" i="20"/>
  <c r="Q228" i="20"/>
  <c r="K508" i="20"/>
  <c r="K227" i="20"/>
  <c r="E507" i="20"/>
  <c r="E226" i="20"/>
  <c r="U245" i="20"/>
  <c r="U526" i="20"/>
  <c r="W521" i="20"/>
  <c r="W240" i="20"/>
  <c r="G517" i="20"/>
  <c r="G236" i="20"/>
  <c r="AB514" i="20"/>
  <c r="AB233" i="20"/>
  <c r="K513" i="20"/>
  <c r="K232" i="20"/>
  <c r="U511" i="20"/>
  <c r="U230" i="20"/>
  <c r="H510" i="20"/>
  <c r="H229" i="20"/>
  <c r="AB508" i="20"/>
  <c r="AB227" i="20"/>
  <c r="V507" i="20"/>
  <c r="V226" i="20"/>
  <c r="P506" i="20"/>
  <c r="P225" i="20"/>
  <c r="J505" i="20"/>
  <c r="J224" i="20"/>
  <c r="V510" i="20"/>
  <c r="V229" i="20"/>
  <c r="AB511" i="20"/>
  <c r="AB230" i="20"/>
  <c r="H513" i="20"/>
  <c r="H232" i="20"/>
  <c r="N514" i="20"/>
  <c r="N233" i="20"/>
  <c r="T515" i="20"/>
  <c r="T234" i="20"/>
  <c r="Z516" i="20"/>
  <c r="Z235" i="20"/>
  <c r="Y518" i="20"/>
  <c r="Y237" i="20"/>
  <c r="K521" i="20"/>
  <c r="K240" i="20"/>
  <c r="W242" i="20"/>
  <c r="W523" i="20"/>
  <c r="I526" i="20"/>
  <c r="I245" i="20"/>
  <c r="O527" i="20"/>
  <c r="O246" i="20"/>
  <c r="AA529" i="20"/>
  <c r="AA248" i="20"/>
  <c r="W516" i="20"/>
  <c r="W235" i="20"/>
  <c r="R518" i="20"/>
  <c r="R237" i="20"/>
  <c r="AD520" i="20"/>
  <c r="AD239" i="20"/>
  <c r="P523" i="20"/>
  <c r="P242" i="20"/>
  <c r="AB525" i="20"/>
  <c r="AB244" i="20"/>
  <c r="N528" i="20"/>
  <c r="N247" i="20"/>
  <c r="W518" i="20"/>
  <c r="W237" i="20"/>
  <c r="M519" i="20"/>
  <c r="M238" i="20"/>
  <c r="S520" i="20"/>
  <c r="S239" i="20"/>
  <c r="Y521" i="20"/>
  <c r="Y240" i="20"/>
  <c r="E523" i="20"/>
  <c r="E242" i="20"/>
  <c r="K524" i="20"/>
  <c r="K243" i="20"/>
  <c r="Q525" i="20"/>
  <c r="Q244" i="20"/>
  <c r="W526" i="20"/>
  <c r="W245" i="20"/>
  <c r="AC527" i="20"/>
  <c r="AC246" i="20"/>
  <c r="I529" i="20"/>
  <c r="I248" i="20"/>
  <c r="N517" i="20"/>
  <c r="N236" i="20"/>
  <c r="T518" i="20"/>
  <c r="T237" i="20"/>
  <c r="Z519" i="20"/>
  <c r="Z238" i="20"/>
  <c r="F521" i="20"/>
  <c r="F240" i="20"/>
  <c r="L522" i="20"/>
  <c r="L241" i="20"/>
  <c r="R242" i="20"/>
  <c r="R523" i="20"/>
  <c r="X243" i="20"/>
  <c r="X524" i="20"/>
  <c r="AD244" i="20"/>
  <c r="AD525" i="20"/>
  <c r="P247" i="20"/>
  <c r="P528" i="20"/>
  <c r="K523" i="20"/>
  <c r="K242" i="20"/>
  <c r="Z506" i="20"/>
  <c r="Z225" i="20"/>
  <c r="AD508" i="20"/>
  <c r="AD227" i="20"/>
  <c r="AB509" i="20"/>
  <c r="AB228" i="20"/>
  <c r="N504" i="20"/>
  <c r="N223" i="20"/>
  <c r="AD506" i="20"/>
  <c r="AD225" i="20"/>
  <c r="M512" i="20"/>
  <c r="M231" i="20"/>
  <c r="V515" i="20"/>
  <c r="V234" i="20"/>
  <c r="R504" i="20"/>
  <c r="R223" i="20"/>
  <c r="L507" i="20"/>
  <c r="L226" i="20"/>
  <c r="X512" i="20"/>
  <c r="X231" i="20"/>
  <c r="G525" i="20"/>
  <c r="G244" i="20"/>
  <c r="N508" i="20"/>
  <c r="N227" i="20"/>
  <c r="L527" i="20"/>
  <c r="L246" i="20"/>
  <c r="N522" i="20"/>
  <c r="N241" i="20"/>
  <c r="S517" i="20"/>
  <c r="S236" i="20"/>
  <c r="I515" i="20"/>
  <c r="I234" i="20"/>
  <c r="M514" i="20"/>
  <c r="M233" i="20"/>
  <c r="W512" i="20"/>
  <c r="W231" i="20"/>
  <c r="F511" i="20"/>
  <c r="F230" i="20"/>
  <c r="W509" i="20"/>
  <c r="W228" i="20"/>
  <c r="G509" i="20"/>
  <c r="G228" i="20"/>
  <c r="AA507" i="20"/>
  <c r="AA226" i="20"/>
  <c r="U506" i="20"/>
  <c r="U225" i="20"/>
  <c r="O505" i="20"/>
  <c r="O224" i="20"/>
  <c r="I504" i="20"/>
  <c r="I223" i="20"/>
  <c r="J528" i="20"/>
  <c r="J247" i="20"/>
  <c r="L523" i="20"/>
  <c r="L242" i="20"/>
  <c r="N518" i="20"/>
  <c r="N237" i="20"/>
  <c r="Q515" i="20"/>
  <c r="Q234" i="20"/>
  <c r="E513" i="20"/>
  <c r="E232" i="20"/>
  <c r="N511" i="20"/>
  <c r="N230" i="20"/>
  <c r="AC509" i="20"/>
  <c r="AC228" i="20"/>
  <c r="W508" i="20"/>
  <c r="W227" i="20"/>
  <c r="Q507" i="20"/>
  <c r="Q226" i="20"/>
  <c r="Q247" i="20"/>
  <c r="Q528" i="20"/>
  <c r="E526" i="20"/>
  <c r="E245" i="20"/>
  <c r="G521" i="20"/>
  <c r="G240" i="20"/>
  <c r="X516" i="20"/>
  <c r="X235" i="20"/>
  <c r="W514" i="20"/>
  <c r="W233" i="20"/>
  <c r="F513" i="20"/>
  <c r="F232" i="20"/>
  <c r="T510" i="20"/>
  <c r="T229" i="20"/>
  <c r="AD509" i="20"/>
  <c r="AD228" i="20"/>
  <c r="X508" i="20"/>
  <c r="X227" i="20"/>
  <c r="R507" i="20"/>
  <c r="R226" i="20"/>
  <c r="L506" i="20"/>
  <c r="L225" i="20"/>
  <c r="F505" i="20"/>
  <c r="F224" i="20"/>
  <c r="Z510" i="20"/>
  <c r="Z229" i="20"/>
  <c r="F512" i="20"/>
  <c r="F231" i="20"/>
  <c r="L513" i="20"/>
  <c r="L232" i="20"/>
  <c r="R514" i="20"/>
  <c r="R233" i="20"/>
  <c r="X515" i="20"/>
  <c r="X234" i="20"/>
  <c r="AD516" i="20"/>
  <c r="AD235" i="20"/>
  <c r="M520" i="20"/>
  <c r="M239" i="20"/>
  <c r="Y522" i="20"/>
  <c r="Y241" i="20"/>
  <c r="K525" i="20"/>
  <c r="K244" i="20"/>
  <c r="W527" i="20"/>
  <c r="W246" i="20"/>
  <c r="U515" i="20"/>
  <c r="U234" i="20"/>
  <c r="AA516" i="20"/>
  <c r="AA235" i="20"/>
  <c r="U517" i="20"/>
  <c r="U236" i="20"/>
  <c r="F520" i="20"/>
  <c r="F239" i="20"/>
  <c r="R522" i="20"/>
  <c r="R241" i="20"/>
  <c r="AD243" i="20"/>
  <c r="AD524" i="20"/>
  <c r="P527" i="20"/>
  <c r="P246" i="20"/>
  <c r="K518" i="20"/>
  <c r="K237" i="20"/>
  <c r="Q519" i="20"/>
  <c r="Q238" i="20"/>
  <c r="W520" i="20"/>
  <c r="W239" i="20"/>
  <c r="AC521" i="20"/>
  <c r="AC240" i="20"/>
  <c r="I523" i="20"/>
  <c r="I242" i="20"/>
  <c r="E525" i="20"/>
  <c r="E244" i="20"/>
  <c r="AA526" i="20"/>
  <c r="AA245" i="20"/>
  <c r="R517" i="20"/>
  <c r="R236" i="20"/>
  <c r="R244" i="20"/>
  <c r="R525" i="20"/>
  <c r="R510" i="20"/>
  <c r="R229" i="20"/>
  <c r="R528" i="20"/>
  <c r="R247" i="20"/>
  <c r="F526" i="20"/>
  <c r="F245" i="20"/>
  <c r="T523" i="20"/>
  <c r="T242" i="20"/>
  <c r="H521" i="20"/>
  <c r="H240" i="20"/>
  <c r="V518" i="20"/>
  <c r="V237" i="20"/>
  <c r="Y516" i="20"/>
  <c r="Y235" i="20"/>
  <c r="S515" i="20"/>
  <c r="S234" i="20"/>
  <c r="X514" i="20"/>
  <c r="X233" i="20"/>
  <c r="AC513" i="20"/>
  <c r="AC232" i="20"/>
  <c r="G513" i="20"/>
  <c r="G232" i="20"/>
  <c r="L512" i="20"/>
  <c r="L231" i="20"/>
  <c r="Q511" i="20"/>
  <c r="Q230" i="20"/>
  <c r="U510" i="20"/>
  <c r="U229" i="20"/>
  <c r="E510" i="20"/>
  <c r="E229" i="20"/>
  <c r="O509" i="20"/>
  <c r="O228" i="20"/>
  <c r="Y508" i="20"/>
  <c r="Y227" i="20"/>
  <c r="I508" i="20"/>
  <c r="I227" i="20"/>
  <c r="S507" i="20"/>
  <c r="S226" i="20"/>
  <c r="AC506" i="20"/>
  <c r="AC225" i="20"/>
  <c r="M506" i="20"/>
  <c r="M225" i="20"/>
  <c r="W505" i="20"/>
  <c r="W224" i="20"/>
  <c r="G505" i="20"/>
  <c r="G224" i="20"/>
  <c r="Q504" i="20"/>
  <c r="Q223" i="20"/>
  <c r="P529" i="20"/>
  <c r="P248" i="20"/>
  <c r="AD526" i="20"/>
  <c r="AD245" i="20"/>
  <c r="R524" i="20"/>
  <c r="R243" i="20"/>
  <c r="F522" i="20"/>
  <c r="F241" i="20"/>
  <c r="T519" i="20"/>
  <c r="T238" i="20"/>
  <c r="M517" i="20"/>
  <c r="M236" i="20"/>
  <c r="E516" i="20"/>
  <c r="E235" i="20"/>
  <c r="F515" i="20"/>
  <c r="F234" i="20"/>
  <c r="K514" i="20"/>
  <c r="K233" i="20"/>
  <c r="O513" i="20"/>
  <c r="O232" i="20"/>
  <c r="T512" i="20"/>
  <c r="T231" i="20"/>
  <c r="Y511" i="20"/>
  <c r="Y230" i="20"/>
  <c r="AC510" i="20"/>
  <c r="AC229" i="20"/>
  <c r="K510" i="20"/>
  <c r="K229" i="20"/>
  <c r="U509" i="20"/>
  <c r="U228" i="20"/>
  <c r="E509" i="20"/>
  <c r="E228" i="20"/>
  <c r="O508" i="20"/>
  <c r="O227" i="20"/>
  <c r="Y507" i="20"/>
  <c r="Y226" i="20"/>
  <c r="I507" i="20"/>
  <c r="I226" i="20"/>
  <c r="W529" i="20"/>
  <c r="W248" i="20"/>
  <c r="K246" i="20"/>
  <c r="K527" i="20"/>
  <c r="Y524" i="20"/>
  <c r="Y243" i="20"/>
  <c r="M522" i="20"/>
  <c r="M241" i="20"/>
  <c r="AA519" i="20"/>
  <c r="AA238" i="20"/>
  <c r="Q517" i="20"/>
  <c r="Q236" i="20"/>
  <c r="H516" i="20"/>
  <c r="H235" i="20"/>
  <c r="G515" i="20"/>
  <c r="G234" i="20"/>
  <c r="L514" i="20"/>
  <c r="L233" i="20"/>
  <c r="Q513" i="20"/>
  <c r="Q232" i="20"/>
  <c r="U512" i="20"/>
  <c r="U231" i="20"/>
  <c r="Z511" i="20"/>
  <c r="Z230" i="20"/>
  <c r="E511" i="20"/>
  <c r="E230" i="20"/>
  <c r="L510" i="20"/>
  <c r="L229" i="20"/>
  <c r="V509" i="20"/>
  <c r="V228" i="20"/>
  <c r="F509" i="20"/>
  <c r="F228" i="20"/>
  <c r="P508" i="20"/>
  <c r="P227" i="20"/>
  <c r="Z507" i="20"/>
  <c r="Z226" i="20"/>
  <c r="J507" i="20"/>
  <c r="J226" i="20"/>
  <c r="T506" i="20"/>
  <c r="T225" i="20"/>
  <c r="AD505" i="20"/>
  <c r="AD224" i="20"/>
  <c r="N505" i="20"/>
  <c r="N224" i="20"/>
  <c r="X504" i="20"/>
  <c r="X223" i="20"/>
  <c r="H504" i="20"/>
  <c r="H223" i="20"/>
  <c r="H511" i="20"/>
  <c r="H230" i="20"/>
  <c r="X511" i="20"/>
  <c r="X230" i="20"/>
  <c r="N512" i="20"/>
  <c r="N231" i="20"/>
  <c r="AD512" i="20"/>
  <c r="AD231" i="20"/>
  <c r="T513" i="20"/>
  <c r="T232" i="20"/>
  <c r="J514" i="20"/>
  <c r="J233" i="20"/>
  <c r="Z514" i="20"/>
  <c r="Z233" i="20"/>
  <c r="P515" i="20"/>
  <c r="P234" i="20"/>
  <c r="F516" i="20"/>
  <c r="F235" i="20"/>
  <c r="V516" i="20"/>
  <c r="V235" i="20"/>
  <c r="O517" i="20"/>
  <c r="O236" i="20"/>
  <c r="Q518" i="20"/>
  <c r="Q237" i="20"/>
  <c r="W519" i="20"/>
  <c r="W238" i="20"/>
  <c r="AC520" i="20"/>
  <c r="AC239" i="20"/>
  <c r="I522" i="20"/>
  <c r="I241" i="20"/>
  <c r="O523" i="20"/>
  <c r="O242" i="20"/>
  <c r="U524" i="20"/>
  <c r="U243" i="20"/>
  <c r="AA525" i="20"/>
  <c r="AA244" i="20"/>
  <c r="G527" i="20"/>
  <c r="G246" i="20"/>
  <c r="M528" i="20"/>
  <c r="M247" i="20"/>
  <c r="S529" i="20"/>
  <c r="S248" i="20"/>
  <c r="AC515" i="20"/>
  <c r="AC234" i="20"/>
  <c r="S516" i="20"/>
  <c r="S235" i="20"/>
  <c r="K517" i="20"/>
  <c r="K236" i="20"/>
  <c r="J518" i="20"/>
  <c r="J237" i="20"/>
  <c r="P519" i="20"/>
  <c r="P238" i="20"/>
  <c r="V520" i="20"/>
  <c r="V239" i="20"/>
  <c r="AB521" i="20"/>
  <c r="AB240" i="20"/>
  <c r="H523" i="20"/>
  <c r="H242" i="20"/>
  <c r="N243" i="20"/>
  <c r="N524" i="20"/>
  <c r="T244" i="20"/>
  <c r="T525" i="20"/>
  <c r="Z245" i="20"/>
  <c r="Z526" i="20"/>
  <c r="F528" i="20"/>
  <c r="F247" i="20"/>
  <c r="L529" i="20"/>
  <c r="L248" i="20"/>
  <c r="AC517" i="20"/>
  <c r="AC236" i="20"/>
  <c r="S518" i="20"/>
  <c r="S237" i="20"/>
  <c r="I519" i="20"/>
  <c r="I238" i="20"/>
  <c r="Y519" i="20"/>
  <c r="Y238" i="20"/>
  <c r="O520" i="20"/>
  <c r="O239" i="20"/>
  <c r="E521" i="20"/>
  <c r="E240" i="20"/>
  <c r="U521" i="20"/>
  <c r="U240" i="20"/>
  <c r="K522" i="20"/>
  <c r="K241" i="20"/>
  <c r="AA522" i="20"/>
  <c r="AA241" i="20"/>
  <c r="Q523" i="20"/>
  <c r="Q242" i="20"/>
  <c r="G524" i="20"/>
  <c r="G243" i="20"/>
  <c r="W524" i="20"/>
  <c r="W243" i="20"/>
  <c r="M525" i="20"/>
  <c r="M244" i="20"/>
  <c r="AC525" i="20"/>
  <c r="AC244" i="20"/>
  <c r="S526" i="20"/>
  <c r="S245" i="20"/>
  <c r="I527" i="20"/>
  <c r="I246" i="20"/>
  <c r="Y527" i="20"/>
  <c r="Y246" i="20"/>
  <c r="O528" i="20"/>
  <c r="O247" i="20"/>
  <c r="E529" i="20"/>
  <c r="E248" i="20"/>
  <c r="U529" i="20"/>
  <c r="U248" i="20"/>
  <c r="J517" i="20"/>
  <c r="J236" i="20"/>
  <c r="Z517" i="20"/>
  <c r="Z236" i="20"/>
  <c r="P518" i="20"/>
  <c r="P237" i="20"/>
  <c r="F519" i="20"/>
  <c r="F238" i="20"/>
  <c r="V519" i="20"/>
  <c r="V238" i="20"/>
  <c r="L520" i="20"/>
  <c r="L239" i="20"/>
  <c r="AB520" i="20"/>
  <c r="AB239" i="20"/>
  <c r="R521" i="20"/>
  <c r="R240" i="20"/>
  <c r="H522" i="20"/>
  <c r="H241" i="20"/>
  <c r="X522" i="20"/>
  <c r="X241" i="20"/>
  <c r="N523" i="20"/>
  <c r="N242" i="20"/>
  <c r="AD242" i="20"/>
  <c r="AD523" i="20"/>
  <c r="T243" i="20"/>
  <c r="T524" i="20"/>
  <c r="J244" i="20"/>
  <c r="J525" i="20"/>
  <c r="Z244" i="20"/>
  <c r="Z525" i="20"/>
  <c r="P245" i="20"/>
  <c r="P526" i="20"/>
  <c r="F246" i="20"/>
  <c r="F527" i="20"/>
  <c r="V246" i="20"/>
  <c r="V527" i="20"/>
  <c r="L247" i="20"/>
  <c r="L528" i="20"/>
  <c r="AB247" i="20"/>
  <c r="AB528" i="20"/>
  <c r="R248" i="20"/>
  <c r="R529" i="20"/>
  <c r="I247" i="20"/>
  <c r="I528" i="20"/>
  <c r="Y513" i="20"/>
  <c r="Y232" i="20"/>
  <c r="F508" i="20"/>
  <c r="F227" i="20"/>
  <c r="AA504" i="20"/>
  <c r="AA223" i="20"/>
  <c r="L517" i="20"/>
  <c r="L236" i="20"/>
  <c r="J510" i="20"/>
  <c r="J229" i="20"/>
  <c r="AC505" i="20"/>
  <c r="AC224" i="20"/>
  <c r="Y520" i="20"/>
  <c r="Y239" i="20"/>
  <c r="M511" i="20"/>
  <c r="M230" i="20"/>
  <c r="O506" i="20"/>
  <c r="O225" i="20"/>
  <c r="F504" i="20"/>
  <c r="F223" i="20"/>
  <c r="L505" i="20"/>
  <c r="L224" i="20"/>
  <c r="R506" i="20"/>
  <c r="R225" i="20"/>
  <c r="Z508" i="20"/>
  <c r="Z227" i="20"/>
  <c r="R511" i="20"/>
  <c r="R230" i="20"/>
  <c r="Y514" i="20"/>
  <c r="Y233" i="20"/>
  <c r="O521" i="20"/>
  <c r="O240" i="20"/>
  <c r="J504" i="20"/>
  <c r="J223" i="20"/>
  <c r="P505" i="20"/>
  <c r="P224" i="20"/>
  <c r="V506" i="20"/>
  <c r="V225" i="20"/>
  <c r="H509" i="20"/>
  <c r="H228" i="20"/>
  <c r="AC511" i="20"/>
  <c r="AC230" i="20"/>
  <c r="J515" i="20"/>
  <c r="J234" i="20"/>
  <c r="U522" i="20"/>
  <c r="U241" i="20"/>
  <c r="AD515" i="20"/>
  <c r="AD234" i="20"/>
  <c r="T509" i="20"/>
  <c r="T228" i="20"/>
  <c r="U505" i="20"/>
  <c r="U224" i="20"/>
  <c r="D17" i="21" l="1" a="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 i="21" a="1"/>
  <c r="D3" i="21"/>
  <c r="E3" i="21"/>
  <c r="D4" i="21"/>
  <c r="E4" i="21"/>
  <c r="D5" i="21"/>
  <c r="E5" i="21"/>
  <c r="D6" i="21"/>
  <c r="E6" i="21"/>
  <c r="D7" i="21"/>
  <c r="E7" i="21"/>
  <c r="D8" i="21"/>
  <c r="E8" i="21"/>
  <c r="D9" i="21"/>
  <c r="E9" i="21"/>
  <c r="D10" i="21"/>
  <c r="E10" i="21"/>
  <c r="D11" i="21"/>
  <c r="E11" i="21"/>
  <c r="D12" i="21"/>
  <c r="E12" i="21"/>
  <c r="D13" i="21"/>
  <c r="E13" i="21"/>
  <c r="D14" i="21"/>
  <c r="E14" i="21"/>
  <c r="D15" i="21"/>
  <c r="E15" i="21"/>
  <c r="K6" i="35"/>
  <c r="R6" i="35" s="1"/>
  <c r="L6" i="35"/>
  <c r="K7" i="35"/>
  <c r="L7" i="35"/>
  <c r="K8" i="35"/>
  <c r="L8" i="35"/>
  <c r="K9" i="35"/>
  <c r="L9" i="35"/>
  <c r="K10" i="35"/>
  <c r="L10" i="35"/>
  <c r="K12" i="35"/>
  <c r="K13" i="35"/>
  <c r="K15" i="35"/>
  <c r="K16" i="35"/>
  <c r="K17" i="35"/>
  <c r="K18" i="35"/>
  <c r="L12" i="35"/>
  <c r="L13" i="35"/>
  <c r="L15" i="35"/>
  <c r="L16" i="35"/>
  <c r="L17" i="35"/>
  <c r="L18" i="35"/>
  <c r="I6" i="35"/>
  <c r="J6" i="35"/>
  <c r="I7" i="35"/>
  <c r="J7" i="35"/>
  <c r="I8" i="35"/>
  <c r="J8" i="35"/>
  <c r="I9" i="35"/>
  <c r="J9" i="35"/>
  <c r="I10" i="35"/>
  <c r="J10" i="35"/>
  <c r="I12" i="35"/>
  <c r="I13" i="35"/>
  <c r="I15" i="35"/>
  <c r="I16" i="35"/>
  <c r="Q16" i="35" s="1"/>
  <c r="W16" i="35" s="1"/>
  <c r="I17" i="35"/>
  <c r="I18" i="35"/>
  <c r="J12" i="35"/>
  <c r="J13" i="35"/>
  <c r="J15" i="35"/>
  <c r="J16" i="35"/>
  <c r="J17" i="35"/>
  <c r="J18" i="35"/>
  <c r="D20" i="35"/>
  <c r="E19" i="35"/>
  <c r="D19" i="35"/>
  <c r="Q2" i="21"/>
  <c r="H412" i="20"/>
  <c r="H342" i="20"/>
  <c r="K323" i="20"/>
  <c r="K306" i="20"/>
  <c r="H129" i="20"/>
  <c r="H57" i="20"/>
  <c r="K39" i="20"/>
  <c r="K22" i="20"/>
  <c r="I31" i="7"/>
  <c r="F15" i="19" l="1"/>
  <c r="Q15" i="35"/>
  <c r="W15" i="35" s="1"/>
  <c r="F14" i="19" s="1"/>
  <c r="R16" i="35"/>
  <c r="X16" i="35" s="1"/>
  <c r="R15" i="35"/>
  <c r="X15" i="35" s="1"/>
  <c r="Q8" i="35"/>
  <c r="W8" i="35" s="1"/>
  <c r="Q6" i="35"/>
  <c r="W6" i="35" s="1"/>
  <c r="F5" i="19" s="1"/>
  <c r="H428" i="20"/>
  <c r="H145" i="20"/>
  <c r="H373" i="20"/>
  <c r="H89" i="20"/>
  <c r="H369" i="20"/>
  <c r="H85" i="20"/>
  <c r="H365" i="20"/>
  <c r="H81" i="20"/>
  <c r="H164" i="20"/>
  <c r="H445" i="20"/>
  <c r="H441" i="20"/>
  <c r="H160" i="20"/>
  <c r="H437" i="20"/>
  <c r="H156" i="20"/>
  <c r="H141" i="20"/>
  <c r="H424" i="20"/>
  <c r="H92" i="20"/>
  <c r="H376" i="20"/>
  <c r="H88" i="20"/>
  <c r="H372" i="20"/>
  <c r="H84" i="20"/>
  <c r="H368" i="20"/>
  <c r="H80" i="20"/>
  <c r="H364" i="20"/>
  <c r="H163" i="20"/>
  <c r="H444" i="20"/>
  <c r="H159" i="20"/>
  <c r="H440" i="20"/>
  <c r="H155" i="20"/>
  <c r="H436" i="20"/>
  <c r="H91" i="20"/>
  <c r="H375" i="20"/>
  <c r="H87" i="20"/>
  <c r="H371" i="20"/>
  <c r="H83" i="20"/>
  <c r="H367" i="20"/>
  <c r="H443" i="20"/>
  <c r="H162" i="20"/>
  <c r="H439" i="20"/>
  <c r="H158" i="20"/>
  <c r="H435" i="20"/>
  <c r="H154" i="20"/>
  <c r="H374" i="20"/>
  <c r="H90" i="20"/>
  <c r="H370" i="20"/>
  <c r="H86" i="20"/>
  <c r="H366" i="20"/>
  <c r="H82" i="20"/>
  <c r="H165" i="20"/>
  <c r="H446" i="20"/>
  <c r="H161" i="20"/>
  <c r="H442" i="20"/>
  <c r="H157" i="20"/>
  <c r="H438" i="20"/>
  <c r="H153" i="20"/>
  <c r="H434" i="20"/>
  <c r="Q13" i="35"/>
  <c r="W13" i="35" s="1"/>
  <c r="F12" i="19" s="1"/>
  <c r="R13" i="35"/>
  <c r="X13" i="35" s="1"/>
  <c r="Q12" i="35"/>
  <c r="W12" i="35" s="1"/>
  <c r="R17" i="35"/>
  <c r="X17" i="35" s="1"/>
  <c r="R12" i="35"/>
  <c r="X12" i="35" s="1"/>
  <c r="Q18" i="35"/>
  <c r="W18" i="35" s="1"/>
  <c r="F17" i="19" s="1"/>
  <c r="Q17" i="35"/>
  <c r="W17" i="35" s="1"/>
  <c r="F16" i="19" s="1"/>
  <c r="R18" i="35"/>
  <c r="X18" i="35" s="1"/>
  <c r="F30" i="19" s="1"/>
  <c r="J19" i="35"/>
  <c r="Q14" i="35" s="1"/>
  <c r="W14" i="35" s="1"/>
  <c r="F13" i="19" s="1"/>
  <c r="L19" i="35"/>
  <c r="R14" i="35" s="1"/>
  <c r="X14" i="35" s="1"/>
  <c r="Q9" i="35"/>
  <c r="W9" i="35" s="1"/>
  <c r="R10" i="35"/>
  <c r="X10" i="35" s="1"/>
  <c r="F22" i="19" s="1"/>
  <c r="R8" i="35"/>
  <c r="X8" i="35" s="1"/>
  <c r="F20" i="19" s="1"/>
  <c r="Q10" i="35"/>
  <c r="W10" i="35" s="1"/>
  <c r="R9" i="35"/>
  <c r="X9" i="35" s="1"/>
  <c r="X6" i="35"/>
  <c r="F18" i="19" s="1"/>
  <c r="Q7" i="35"/>
  <c r="W7" i="35" s="1"/>
  <c r="F6" i="19" s="1"/>
  <c r="I19" i="35"/>
  <c r="Q11" i="35" s="1"/>
  <c r="W11" i="35" s="1"/>
  <c r="F10" i="19" s="1"/>
  <c r="R7" i="35"/>
  <c r="X7" i="35" s="1"/>
  <c r="F19" i="19" s="1"/>
  <c r="K19" i="35"/>
  <c r="R11" i="35" s="1"/>
  <c r="X11" i="35" s="1"/>
  <c r="F23" i="19" s="1"/>
  <c r="F428" i="19" l="1"/>
  <c r="J428" i="19" s="1"/>
  <c r="F480" i="19" s="1"/>
  <c r="F445" i="19"/>
  <c r="J445" i="19" s="1"/>
  <c r="F493" i="19" s="1"/>
  <c r="F462" i="19"/>
  <c r="J462" i="19" s="1"/>
  <c r="F63" i="19"/>
  <c r="J63" i="19" s="1"/>
  <c r="F111" i="19" s="1"/>
  <c r="F46" i="19"/>
  <c r="J46" i="19" s="1"/>
  <c r="F98" i="19" s="1"/>
  <c r="F80" i="19"/>
  <c r="J80" i="19" s="1"/>
  <c r="K22" i="7" s="1"/>
  <c r="F48" i="19"/>
  <c r="J48" i="19" s="1"/>
  <c r="F100" i="19" s="1"/>
  <c r="F65" i="19"/>
  <c r="J65" i="19" s="1"/>
  <c r="F113" i="19" s="1"/>
  <c r="F82" i="19"/>
  <c r="J82" i="19" s="1"/>
  <c r="F21" i="19"/>
  <c r="F32" i="19" s="1"/>
  <c r="F452" i="19"/>
  <c r="J452" i="19" s="1"/>
  <c r="F500" i="19" s="1"/>
  <c r="F469" i="19"/>
  <c r="J469" i="19" s="1"/>
  <c r="P23" i="7" s="1"/>
  <c r="F435" i="19"/>
  <c r="J435" i="19" s="1"/>
  <c r="F487" i="19" s="1"/>
  <c r="F29" i="19"/>
  <c r="F66" i="19"/>
  <c r="J66" i="19" s="1"/>
  <c r="F114" i="19" s="1"/>
  <c r="F83" i="19"/>
  <c r="J83" i="19" s="1"/>
  <c r="J25" i="12" s="1"/>
  <c r="F49" i="19"/>
  <c r="F74" i="19"/>
  <c r="J74" i="19" s="1"/>
  <c r="F57" i="19"/>
  <c r="J57" i="19" s="1"/>
  <c r="F105" i="19" s="1"/>
  <c r="F40" i="19"/>
  <c r="J40" i="19" s="1"/>
  <c r="F92" i="19" s="1"/>
  <c r="F459" i="19"/>
  <c r="J459" i="19" s="1"/>
  <c r="J68" i="13" s="1"/>
  <c r="F425" i="19"/>
  <c r="J425" i="19" s="1"/>
  <c r="F477" i="19" s="1"/>
  <c r="F442" i="19"/>
  <c r="J442" i="19" s="1"/>
  <c r="F490" i="19" s="1"/>
  <c r="F64" i="19"/>
  <c r="J64" i="19" s="1"/>
  <c r="F112" i="19" s="1"/>
  <c r="F47" i="19"/>
  <c r="J47" i="19" s="1"/>
  <c r="F99" i="19" s="1"/>
  <c r="F81" i="19"/>
  <c r="J81" i="19" s="1"/>
  <c r="F51" i="19"/>
  <c r="J51" i="19" s="1"/>
  <c r="F103" i="19" s="1"/>
  <c r="F85" i="19"/>
  <c r="J85" i="19" s="1"/>
  <c r="J27" i="12" s="1"/>
  <c r="F68" i="19"/>
  <c r="J68" i="19" s="1"/>
  <c r="F116" i="19" s="1"/>
  <c r="F25" i="19"/>
  <c r="F27" i="19"/>
  <c r="F444" i="19"/>
  <c r="J444" i="19" s="1"/>
  <c r="F492" i="19" s="1"/>
  <c r="F427" i="19"/>
  <c r="J427" i="19" s="1"/>
  <c r="F479" i="19" s="1"/>
  <c r="F461" i="19"/>
  <c r="J461" i="19" s="1"/>
  <c r="J70" i="13" s="1"/>
  <c r="F24" i="19"/>
  <c r="F28" i="19"/>
  <c r="F424" i="19"/>
  <c r="J424" i="19" s="1"/>
  <c r="F476" i="19" s="1"/>
  <c r="F458" i="19"/>
  <c r="J458" i="19" s="1"/>
  <c r="F441" i="19"/>
  <c r="J441" i="19" s="1"/>
  <c r="F489" i="19" s="1"/>
  <c r="F8" i="19"/>
  <c r="F73" i="19"/>
  <c r="F39" i="19"/>
  <c r="F56" i="19"/>
  <c r="F78" i="19"/>
  <c r="J78" i="19" s="1"/>
  <c r="F61" i="19"/>
  <c r="J61" i="19" s="1"/>
  <c r="F109" i="19" s="1"/>
  <c r="F44" i="19"/>
  <c r="J44" i="19" s="1"/>
  <c r="F96" i="19" s="1"/>
  <c r="F440" i="19"/>
  <c r="F423" i="19"/>
  <c r="F457" i="19"/>
  <c r="F9" i="19"/>
  <c r="F26" i="19"/>
  <c r="F67" i="19"/>
  <c r="J67" i="19" s="1"/>
  <c r="F115" i="19" s="1"/>
  <c r="F84" i="19"/>
  <c r="J84" i="19" s="1"/>
  <c r="F50" i="19"/>
  <c r="J50" i="19" s="1"/>
  <c r="F102" i="19" s="1"/>
  <c r="F11" i="19"/>
  <c r="F7" i="19"/>
  <c r="D8" i="6" a="1"/>
  <c r="J53" i="12"/>
  <c r="H355" i="20"/>
  <c r="H347" i="20"/>
  <c r="H136" i="20"/>
  <c r="H419" i="20"/>
  <c r="H140" i="20"/>
  <c r="H423" i="20"/>
  <c r="H144" i="20"/>
  <c r="H427" i="20"/>
  <c r="O272" i="12"/>
  <c r="J58" i="12"/>
  <c r="H416" i="20"/>
  <c r="H133" i="20"/>
  <c r="H137" i="20"/>
  <c r="H420" i="20"/>
  <c r="H348" i="20"/>
  <c r="H352" i="20"/>
  <c r="H356" i="20"/>
  <c r="H417" i="20"/>
  <c r="H134" i="20"/>
  <c r="H421" i="20"/>
  <c r="H138" i="20"/>
  <c r="H425" i="20"/>
  <c r="H142" i="20"/>
  <c r="H349" i="20"/>
  <c r="H353" i="20"/>
  <c r="H357" i="20"/>
  <c r="H135" i="20"/>
  <c r="H418" i="20"/>
  <c r="H143" i="20"/>
  <c r="H426" i="20"/>
  <c r="H346" i="20"/>
  <c r="H350" i="20"/>
  <c r="H354" i="20"/>
  <c r="H358" i="20"/>
  <c r="H351" i="20"/>
  <c r="H422" i="20"/>
  <c r="H139" i="20"/>
  <c r="P22" i="6"/>
  <c r="J78" i="13"/>
  <c r="P23" i="6"/>
  <c r="N22" i="7"/>
  <c r="K22" i="6"/>
  <c r="N22" i="6"/>
  <c r="H23" i="6"/>
  <c r="J22" i="12"/>
  <c r="L19" i="8"/>
  <c r="L47" i="9" s="1"/>
  <c r="L60" i="9" s="1"/>
  <c r="F40" i="12"/>
  <c r="J56" i="12"/>
  <c r="J57" i="12"/>
  <c r="O22" i="7"/>
  <c r="J26" i="12"/>
  <c r="O22" i="6"/>
  <c r="Q19" i="35"/>
  <c r="W19" i="35"/>
  <c r="F23" i="6"/>
  <c r="R19" i="35"/>
  <c r="X19" i="35"/>
  <c r="F42" i="12"/>
  <c r="F431" i="19" l="1"/>
  <c r="F465" i="19"/>
  <c r="J465" i="19" s="1"/>
  <c r="F448" i="19"/>
  <c r="J448" i="19" s="1"/>
  <c r="F496" i="19" s="1"/>
  <c r="J457" i="19"/>
  <c r="F33" i="19"/>
  <c r="F59" i="19"/>
  <c r="J59" i="19" s="1"/>
  <c r="F107" i="19" s="1"/>
  <c r="G17" i="6" s="1"/>
  <c r="F42" i="19"/>
  <c r="F76" i="19"/>
  <c r="J76" i="19" s="1"/>
  <c r="F432" i="19"/>
  <c r="F449" i="19"/>
  <c r="J449" i="19" s="1"/>
  <c r="F497" i="19" s="1"/>
  <c r="F466" i="19"/>
  <c r="J466" i="19" s="1"/>
  <c r="M176" i="19"/>
  <c r="M181" i="19"/>
  <c r="M165" i="19"/>
  <c r="M167" i="19"/>
  <c r="M182" i="19"/>
  <c r="M171" i="19"/>
  <c r="M178" i="19"/>
  <c r="M180" i="19"/>
  <c r="M185" i="19"/>
  <c r="M169" i="19"/>
  <c r="M175" i="19"/>
  <c r="J99" i="19"/>
  <c r="M179" i="19"/>
  <c r="M162" i="19"/>
  <c r="M170" i="19"/>
  <c r="M172" i="19"/>
  <c r="M161" i="19"/>
  <c r="M174" i="19"/>
  <c r="M160" i="19"/>
  <c r="M168" i="19"/>
  <c r="M183" i="19"/>
  <c r="M159" i="19"/>
  <c r="R99" i="19"/>
  <c r="M184" i="19"/>
  <c r="M173" i="19"/>
  <c r="N99" i="19"/>
  <c r="M163" i="19"/>
  <c r="M166" i="19"/>
  <c r="M177" i="19"/>
  <c r="M164" i="19"/>
  <c r="J49" i="19"/>
  <c r="F101" i="19" s="1"/>
  <c r="O261" i="12" s="1"/>
  <c r="F43" i="12"/>
  <c r="N185" i="19"/>
  <c r="N169" i="19"/>
  <c r="N174" i="19"/>
  <c r="N180" i="19"/>
  <c r="J100" i="19"/>
  <c r="N163" i="19"/>
  <c r="N161" i="19"/>
  <c r="N175" i="19"/>
  <c r="N173" i="19"/>
  <c r="N178" i="19"/>
  <c r="N162" i="19"/>
  <c r="N100" i="19"/>
  <c r="N164" i="19"/>
  <c r="N168" i="19"/>
  <c r="N167" i="19"/>
  <c r="N181" i="19"/>
  <c r="N170" i="19"/>
  <c r="N179" i="19"/>
  <c r="N160" i="19"/>
  <c r="N177" i="19"/>
  <c r="N166" i="19"/>
  <c r="N171" i="19"/>
  <c r="N172" i="19"/>
  <c r="N183" i="19"/>
  <c r="N182" i="19"/>
  <c r="R100" i="19"/>
  <c r="N176" i="19"/>
  <c r="N159" i="19"/>
  <c r="N165" i="19"/>
  <c r="N184" i="19"/>
  <c r="F23" i="7"/>
  <c r="F75" i="19"/>
  <c r="J75" i="19" s="1"/>
  <c r="F58" i="19"/>
  <c r="J58" i="19" s="1"/>
  <c r="F41" i="19"/>
  <c r="J423" i="19"/>
  <c r="Z173" i="19"/>
  <c r="Z178" i="19"/>
  <c r="Z162" i="19"/>
  <c r="Z164" i="19"/>
  <c r="Z175" i="19"/>
  <c r="Z159" i="19"/>
  <c r="Z171" i="19"/>
  <c r="Z177" i="19"/>
  <c r="Z182" i="19"/>
  <c r="Z166" i="19"/>
  <c r="Z168" i="19"/>
  <c r="Z183" i="19"/>
  <c r="Z160" i="19"/>
  <c r="R112" i="19"/>
  <c r="Z169" i="19"/>
  <c r="Z184" i="19"/>
  <c r="Z167" i="19"/>
  <c r="Z179" i="19"/>
  <c r="Z165" i="19"/>
  <c r="Z176" i="19"/>
  <c r="Z161" i="19"/>
  <c r="N112" i="19"/>
  <c r="Z174" i="19"/>
  <c r="Z180" i="19"/>
  <c r="Z181" i="19"/>
  <c r="Z170" i="19"/>
  <c r="J112" i="19"/>
  <c r="S272" i="12" s="1"/>
  <c r="Z172" i="19"/>
  <c r="Z185" i="19"/>
  <c r="Z163" i="19"/>
  <c r="J440" i="19"/>
  <c r="J489" i="19"/>
  <c r="S570" i="19"/>
  <c r="S561" i="19"/>
  <c r="S557" i="19"/>
  <c r="S555" i="19"/>
  <c r="S571" i="19"/>
  <c r="S544" i="19"/>
  <c r="S569" i="19"/>
  <c r="S548" i="19"/>
  <c r="S547" i="19"/>
  <c r="S554" i="19"/>
  <c r="S565" i="19"/>
  <c r="S545" i="19"/>
  <c r="S550" i="19"/>
  <c r="S556" i="19"/>
  <c r="S549" i="19"/>
  <c r="S558" i="19"/>
  <c r="S559" i="19"/>
  <c r="S552" i="19"/>
  <c r="S560" i="19"/>
  <c r="S546" i="19"/>
  <c r="S566" i="19"/>
  <c r="R489" i="19"/>
  <c r="S563" i="19"/>
  <c r="S562" i="19"/>
  <c r="S567" i="19"/>
  <c r="S568" i="19"/>
  <c r="N489" i="19"/>
  <c r="S564" i="19"/>
  <c r="S553" i="19"/>
  <c r="S551" i="19"/>
  <c r="I565" i="19"/>
  <c r="I560" i="19"/>
  <c r="I567" i="19"/>
  <c r="I568" i="19"/>
  <c r="I562" i="19"/>
  <c r="I547" i="19"/>
  <c r="I555" i="19"/>
  <c r="I570" i="19"/>
  <c r="I549" i="19"/>
  <c r="I544" i="19"/>
  <c r="I557" i="19"/>
  <c r="I571" i="19"/>
  <c r="I550" i="19"/>
  <c r="I563" i="19"/>
  <c r="J479" i="19"/>
  <c r="S255" i="13" s="1"/>
  <c r="I556" i="19"/>
  <c r="I551" i="19"/>
  <c r="I569" i="19"/>
  <c r="I553" i="19"/>
  <c r="I561" i="19"/>
  <c r="I546" i="19"/>
  <c r="I566" i="19"/>
  <c r="I552" i="19"/>
  <c r="I545" i="19"/>
  <c r="I548" i="19"/>
  <c r="I559" i="19"/>
  <c r="I554" i="19"/>
  <c r="R479" i="19"/>
  <c r="N479" i="19"/>
  <c r="I564" i="19"/>
  <c r="I558" i="19"/>
  <c r="Q176" i="19"/>
  <c r="Q181" i="19"/>
  <c r="Q165" i="19"/>
  <c r="Q160" i="19"/>
  <c r="J103" i="19"/>
  <c r="Q175" i="19"/>
  <c r="Q174" i="19"/>
  <c r="Q180" i="19"/>
  <c r="Q185" i="19"/>
  <c r="Q169" i="19"/>
  <c r="Q171" i="19"/>
  <c r="N103" i="19"/>
  <c r="Q183" i="19"/>
  <c r="Q164" i="19"/>
  <c r="Q162" i="19"/>
  <c r="Q168" i="19"/>
  <c r="Q179" i="19"/>
  <c r="Q170" i="19"/>
  <c r="Q182" i="19"/>
  <c r="Q172" i="19"/>
  <c r="Q161" i="19"/>
  <c r="Q178" i="19"/>
  <c r="Q163" i="19"/>
  <c r="Q177" i="19"/>
  <c r="Q167" i="19"/>
  <c r="Q166" i="19"/>
  <c r="Q184" i="19"/>
  <c r="R103" i="19"/>
  <c r="Q173" i="19"/>
  <c r="Q159" i="19"/>
  <c r="J490" i="19"/>
  <c r="T556" i="19"/>
  <c r="T550" i="19"/>
  <c r="T558" i="19"/>
  <c r="T559" i="19"/>
  <c r="T563" i="19"/>
  <c r="T552" i="19"/>
  <c r="T548" i="19"/>
  <c r="T566" i="19"/>
  <c r="T553" i="19"/>
  <c r="R490" i="19"/>
  <c r="T554" i="19"/>
  <c r="T551" i="19"/>
  <c r="T547" i="19"/>
  <c r="T562" i="19"/>
  <c r="T571" i="19"/>
  <c r="T564" i="19"/>
  <c r="T560" i="19"/>
  <c r="T549" i="19"/>
  <c r="T544" i="19"/>
  <c r="T555" i="19"/>
  <c r="T546" i="19"/>
  <c r="T545" i="19"/>
  <c r="T570" i="19"/>
  <c r="T568" i="19"/>
  <c r="T567" i="19"/>
  <c r="T565" i="19"/>
  <c r="N490" i="19"/>
  <c r="T557" i="19"/>
  <c r="T561" i="19"/>
  <c r="T569" i="19"/>
  <c r="F45" i="12"/>
  <c r="H23" i="7"/>
  <c r="F45" i="19"/>
  <c r="F62" i="19"/>
  <c r="J62" i="19" s="1"/>
  <c r="F79" i="19"/>
  <c r="J79" i="19" s="1"/>
  <c r="AC172" i="19"/>
  <c r="AC181" i="19"/>
  <c r="R115" i="19"/>
  <c r="AC164" i="19"/>
  <c r="AC180" i="19"/>
  <c r="AC171" i="19"/>
  <c r="AC179" i="19"/>
  <c r="AC159" i="19"/>
  <c r="AC167" i="19"/>
  <c r="J115" i="19"/>
  <c r="AC161" i="19"/>
  <c r="AC182" i="19"/>
  <c r="AC169" i="19"/>
  <c r="AC168" i="19"/>
  <c r="AC183" i="19"/>
  <c r="AC174" i="19"/>
  <c r="AC178" i="19"/>
  <c r="AC166" i="19"/>
  <c r="AC163" i="19"/>
  <c r="AC173" i="19"/>
  <c r="AC162" i="19"/>
  <c r="AC177" i="19"/>
  <c r="AC165" i="19"/>
  <c r="N115" i="19"/>
  <c r="AC185" i="19"/>
  <c r="AC160" i="19"/>
  <c r="AC184" i="19"/>
  <c r="AC176" i="19"/>
  <c r="AC170" i="19"/>
  <c r="AC175" i="19"/>
  <c r="F31" i="19"/>
  <c r="J73" i="19"/>
  <c r="F446" i="19"/>
  <c r="J446" i="19" s="1"/>
  <c r="F494" i="19" s="1"/>
  <c r="F463" i="19"/>
  <c r="J463" i="19" s="1"/>
  <c r="F429" i="19"/>
  <c r="J492" i="19"/>
  <c r="V545" i="19"/>
  <c r="V559" i="19"/>
  <c r="V544" i="19"/>
  <c r="V560" i="19"/>
  <c r="V565" i="19"/>
  <c r="V553" i="19"/>
  <c r="N492" i="19"/>
  <c r="V556" i="19"/>
  <c r="V555" i="19"/>
  <c r="V569" i="19"/>
  <c r="V549" i="19"/>
  <c r="V552" i="19"/>
  <c r="V566" i="19"/>
  <c r="V567" i="19"/>
  <c r="V554" i="19"/>
  <c r="V562" i="19"/>
  <c r="V561" i="19"/>
  <c r="V550" i="19"/>
  <c r="V563" i="19"/>
  <c r="V546" i="19"/>
  <c r="V568" i="19"/>
  <c r="V558" i="19"/>
  <c r="V548" i="19"/>
  <c r="V571" i="19"/>
  <c r="V557" i="19"/>
  <c r="V551" i="19"/>
  <c r="V570" i="19"/>
  <c r="V547" i="19"/>
  <c r="V564" i="19"/>
  <c r="R492" i="19"/>
  <c r="J477" i="19"/>
  <c r="G559" i="19"/>
  <c r="G563" i="19"/>
  <c r="G550" i="19"/>
  <c r="G561" i="19"/>
  <c r="G566" i="19"/>
  <c r="G562" i="19"/>
  <c r="G547" i="19"/>
  <c r="G551" i="19"/>
  <c r="G548" i="19"/>
  <c r="G556" i="19"/>
  <c r="G557" i="19"/>
  <c r="G569" i="19"/>
  <c r="G549" i="19"/>
  <c r="G565" i="19"/>
  <c r="G567" i="19"/>
  <c r="G544" i="19"/>
  <c r="R477" i="19"/>
  <c r="G570" i="19"/>
  <c r="G555" i="19"/>
  <c r="G568" i="19"/>
  <c r="G571" i="19"/>
  <c r="G564" i="19"/>
  <c r="G558" i="19"/>
  <c r="G545" i="19"/>
  <c r="G560" i="19"/>
  <c r="G554" i="19"/>
  <c r="G553" i="19"/>
  <c r="G546" i="19"/>
  <c r="G552" i="19"/>
  <c r="N477" i="19"/>
  <c r="F434" i="19"/>
  <c r="J434" i="19" s="1"/>
  <c r="F486" i="19" s="1"/>
  <c r="F451" i="19"/>
  <c r="J451" i="19" s="1"/>
  <c r="F499" i="19" s="1"/>
  <c r="F468" i="19"/>
  <c r="J468" i="19" s="1"/>
  <c r="AD563" i="19"/>
  <c r="AD566" i="19"/>
  <c r="AD561" i="19"/>
  <c r="AD554" i="19"/>
  <c r="AD570" i="19"/>
  <c r="J500" i="19"/>
  <c r="S276" i="13" s="1"/>
  <c r="AD567" i="19"/>
  <c r="AD551" i="19"/>
  <c r="AD562" i="19"/>
  <c r="R500" i="19"/>
  <c r="AD546" i="19"/>
  <c r="AD557" i="19"/>
  <c r="AD559" i="19"/>
  <c r="AD560" i="19"/>
  <c r="AD553" i="19"/>
  <c r="AD555" i="19"/>
  <c r="AD544" i="19"/>
  <c r="AD568" i="19"/>
  <c r="AD552" i="19"/>
  <c r="AD550" i="19"/>
  <c r="N500" i="19"/>
  <c r="AD565" i="19"/>
  <c r="AD547" i="19"/>
  <c r="AD556" i="19"/>
  <c r="AD571" i="19"/>
  <c r="AD549" i="19"/>
  <c r="AD569" i="19"/>
  <c r="AD564" i="19"/>
  <c r="AD558" i="19"/>
  <c r="AD545" i="19"/>
  <c r="AD548" i="19"/>
  <c r="AA174" i="19"/>
  <c r="AA179" i="19"/>
  <c r="AA163" i="19"/>
  <c r="AA165" i="19"/>
  <c r="J113" i="19"/>
  <c r="AA185" i="19"/>
  <c r="AA164" i="19"/>
  <c r="AA178" i="19"/>
  <c r="AA183" i="19"/>
  <c r="AA167" i="19"/>
  <c r="AA173" i="19"/>
  <c r="AA160" i="19"/>
  <c r="AA172" i="19"/>
  <c r="AA168" i="19"/>
  <c r="AA184" i="19"/>
  <c r="AA170" i="19"/>
  <c r="AA159" i="19"/>
  <c r="R113" i="19"/>
  <c r="N113" i="19"/>
  <c r="AA182" i="19"/>
  <c r="AA171" i="19"/>
  <c r="AA161" i="19"/>
  <c r="AA169" i="19"/>
  <c r="AA166" i="19"/>
  <c r="AA180" i="19"/>
  <c r="AA175" i="19"/>
  <c r="AA162" i="19"/>
  <c r="AA177" i="19"/>
  <c r="AA181" i="19"/>
  <c r="AA176" i="19"/>
  <c r="Y184" i="19"/>
  <c r="Y168" i="19"/>
  <c r="Y173" i="19"/>
  <c r="Y179" i="19"/>
  <c r="Y178" i="19"/>
  <c r="Y162" i="19"/>
  <c r="Y176" i="19"/>
  <c r="Y177" i="19"/>
  <c r="Y171" i="19"/>
  <c r="Y164" i="19"/>
  <c r="Y167" i="19"/>
  <c r="N111" i="19"/>
  <c r="Y180" i="19"/>
  <c r="Y181" i="19"/>
  <c r="Y161" i="19"/>
  <c r="Y170" i="19"/>
  <c r="Y175" i="19"/>
  <c r="Y174" i="19"/>
  <c r="Y172" i="19"/>
  <c r="J111" i="19"/>
  <c r="Y160" i="19"/>
  <c r="Y185" i="19"/>
  <c r="R111" i="19"/>
  <c r="Y159" i="19"/>
  <c r="Y169" i="19"/>
  <c r="Y166" i="19"/>
  <c r="Y165" i="19"/>
  <c r="Y183" i="19"/>
  <c r="Y182" i="19"/>
  <c r="Y163" i="19"/>
  <c r="J177" i="19"/>
  <c r="J182" i="19"/>
  <c r="J166" i="19"/>
  <c r="J168" i="19"/>
  <c r="N96" i="19"/>
  <c r="J167" i="19"/>
  <c r="J180" i="19"/>
  <c r="J181" i="19"/>
  <c r="J165" i="19"/>
  <c r="J170" i="19"/>
  <c r="J176" i="19"/>
  <c r="R96" i="19"/>
  <c r="J175" i="19"/>
  <c r="J159" i="19"/>
  <c r="J179" i="19"/>
  <c r="J169" i="19"/>
  <c r="J184" i="19"/>
  <c r="J183" i="19"/>
  <c r="J171" i="19"/>
  <c r="J174" i="19"/>
  <c r="J160" i="19"/>
  <c r="J173" i="19"/>
  <c r="J162" i="19"/>
  <c r="J96" i="19"/>
  <c r="J172" i="19"/>
  <c r="J178" i="19"/>
  <c r="J164" i="19"/>
  <c r="J161" i="19"/>
  <c r="J185" i="19"/>
  <c r="J163" i="19"/>
  <c r="J476" i="19"/>
  <c r="F563" i="19"/>
  <c r="F567" i="19"/>
  <c r="F560" i="19"/>
  <c r="F566" i="19"/>
  <c r="F547" i="19"/>
  <c r="F554" i="19"/>
  <c r="F562" i="19"/>
  <c r="F550" i="19"/>
  <c r="F571" i="19"/>
  <c r="F559" i="19"/>
  <c r="R476" i="19"/>
  <c r="F555" i="19"/>
  <c r="F551" i="19"/>
  <c r="F549" i="19"/>
  <c r="F564" i="19"/>
  <c r="F553" i="19"/>
  <c r="F557" i="19"/>
  <c r="F544" i="19"/>
  <c r="F552" i="19"/>
  <c r="N476" i="19"/>
  <c r="F565" i="19"/>
  <c r="F556" i="19"/>
  <c r="F570" i="19"/>
  <c r="F569" i="19"/>
  <c r="F546" i="19"/>
  <c r="F545" i="19"/>
  <c r="F568" i="19"/>
  <c r="F561" i="19"/>
  <c r="F558" i="19"/>
  <c r="F548" i="19"/>
  <c r="AD181" i="19"/>
  <c r="AD165" i="19"/>
  <c r="AD170" i="19"/>
  <c r="AD172" i="19"/>
  <c r="AD171" i="19"/>
  <c r="AD176" i="19"/>
  <c r="R116" i="19"/>
  <c r="N116" i="19"/>
  <c r="AD173" i="19"/>
  <c r="AD174" i="19"/>
  <c r="J116" i="19"/>
  <c r="AD163" i="19"/>
  <c r="AD159" i="19"/>
  <c r="AD177" i="19"/>
  <c r="AD178" i="19"/>
  <c r="AD180" i="19"/>
  <c r="AD164" i="19"/>
  <c r="AD161" i="19"/>
  <c r="AD167" i="19"/>
  <c r="AD166" i="19"/>
  <c r="AD184" i="19"/>
  <c r="AD185" i="19"/>
  <c r="AD162" i="19"/>
  <c r="AD168" i="19"/>
  <c r="AD160" i="19"/>
  <c r="AD182" i="19"/>
  <c r="AD179" i="19"/>
  <c r="AD183" i="19"/>
  <c r="AD169" i="19"/>
  <c r="AD175" i="19"/>
  <c r="F426" i="19"/>
  <c r="J426" i="19" s="1"/>
  <c r="F478" i="19" s="1"/>
  <c r="F460" i="19"/>
  <c r="J460" i="19" s="1"/>
  <c r="F443" i="19"/>
  <c r="J443" i="19" s="1"/>
  <c r="F491" i="19" s="1"/>
  <c r="O267" i="13" s="1"/>
  <c r="P183" i="19"/>
  <c r="P175" i="19"/>
  <c r="R102" i="19"/>
  <c r="P181" i="19"/>
  <c r="P166" i="19"/>
  <c r="P180" i="19"/>
  <c r="P164" i="19"/>
  <c r="P170" i="19"/>
  <c r="P173" i="19"/>
  <c r="P176" i="19"/>
  <c r="P177" i="19"/>
  <c r="P174" i="19"/>
  <c r="P169" i="19"/>
  <c r="P182" i="19"/>
  <c r="P185" i="19"/>
  <c r="P160" i="19"/>
  <c r="P161" i="19"/>
  <c r="P179" i="19"/>
  <c r="P162" i="19"/>
  <c r="N102" i="19"/>
  <c r="P159" i="19"/>
  <c r="P165" i="19"/>
  <c r="P184" i="19"/>
  <c r="P167" i="19"/>
  <c r="J102" i="19"/>
  <c r="P171" i="19"/>
  <c r="P172" i="19"/>
  <c r="P168" i="19"/>
  <c r="P163" i="19"/>
  <c r="P178" i="19"/>
  <c r="W174" i="19"/>
  <c r="W179" i="19"/>
  <c r="W163" i="19"/>
  <c r="W169" i="19"/>
  <c r="W176" i="19"/>
  <c r="W165" i="19"/>
  <c r="W162" i="19"/>
  <c r="W182" i="19"/>
  <c r="W183" i="19"/>
  <c r="W159" i="19"/>
  <c r="R109" i="19"/>
  <c r="W173" i="19"/>
  <c r="N109" i="19"/>
  <c r="W166" i="19"/>
  <c r="W167" i="19"/>
  <c r="J109" i="19"/>
  <c r="W181" i="19"/>
  <c r="W161" i="19"/>
  <c r="W178" i="19"/>
  <c r="W185" i="19"/>
  <c r="W164" i="19"/>
  <c r="W170" i="19"/>
  <c r="W177" i="19"/>
  <c r="W180" i="19"/>
  <c r="W175" i="19"/>
  <c r="W172" i="19"/>
  <c r="W171" i="19"/>
  <c r="W168" i="19"/>
  <c r="W160" i="19"/>
  <c r="W184" i="19"/>
  <c r="J56" i="19"/>
  <c r="F450" i="19"/>
  <c r="J450" i="19" s="1"/>
  <c r="F498" i="19" s="1"/>
  <c r="F467" i="19"/>
  <c r="J467" i="19" s="1"/>
  <c r="F433" i="19"/>
  <c r="F177" i="19"/>
  <c r="F178" i="19"/>
  <c r="F162" i="19"/>
  <c r="F160" i="19"/>
  <c r="J92" i="19"/>
  <c r="F176" i="19"/>
  <c r="F163" i="19"/>
  <c r="F181" i="19"/>
  <c r="F182" i="19"/>
  <c r="F166" i="19"/>
  <c r="F161" i="19"/>
  <c r="N92" i="19"/>
  <c r="F184" i="19"/>
  <c r="F167" i="19"/>
  <c r="F175" i="19"/>
  <c r="F169" i="19"/>
  <c r="F172" i="19"/>
  <c r="F171" i="19"/>
  <c r="F164" i="19"/>
  <c r="F159" i="19"/>
  <c r="F186" i="19" s="1"/>
  <c r="F170" i="19"/>
  <c r="F183" i="19"/>
  <c r="F173" i="19"/>
  <c r="F180" i="19"/>
  <c r="F179" i="19"/>
  <c r="F165" i="19"/>
  <c r="F174" i="19"/>
  <c r="F168" i="19"/>
  <c r="F185" i="19"/>
  <c r="R92" i="19"/>
  <c r="J487" i="19"/>
  <c r="Q544" i="19"/>
  <c r="Q566" i="19"/>
  <c r="Q567" i="19"/>
  <c r="N487" i="19"/>
  <c r="Q562" i="19"/>
  <c r="Q555" i="19"/>
  <c r="Q571" i="19"/>
  <c r="Q568" i="19"/>
  <c r="Q556" i="19"/>
  <c r="Q545" i="19"/>
  <c r="Q558" i="19"/>
  <c r="Q551" i="19"/>
  <c r="Q554" i="19"/>
  <c r="Q560" i="19"/>
  <c r="Q547" i="19"/>
  <c r="Q570" i="19"/>
  <c r="Q569" i="19"/>
  <c r="Q548" i="19"/>
  <c r="Q549" i="19"/>
  <c r="Q565" i="19"/>
  <c r="Q546" i="19"/>
  <c r="Q552" i="19"/>
  <c r="Q561" i="19"/>
  <c r="R487" i="19"/>
  <c r="Q550" i="19"/>
  <c r="Q553" i="19"/>
  <c r="Q563" i="19"/>
  <c r="Q557" i="19"/>
  <c r="Q559" i="19"/>
  <c r="Q564" i="19"/>
  <c r="W560" i="19"/>
  <c r="W571" i="19"/>
  <c r="W567" i="19"/>
  <c r="R493" i="19"/>
  <c r="W545" i="19"/>
  <c r="W544" i="19"/>
  <c r="W553" i="19"/>
  <c r="W549" i="19"/>
  <c r="W550" i="19"/>
  <c r="W546" i="19"/>
  <c r="W569" i="19"/>
  <c r="W559" i="19"/>
  <c r="W557" i="19"/>
  <c r="W556" i="19"/>
  <c r="J493" i="19"/>
  <c r="W552" i="19"/>
  <c r="W563" i="19"/>
  <c r="W562" i="19"/>
  <c r="W554" i="19"/>
  <c r="W565" i="19"/>
  <c r="W561" i="19"/>
  <c r="W548" i="19"/>
  <c r="W558" i="19"/>
  <c r="W547" i="19"/>
  <c r="W568" i="19"/>
  <c r="W555" i="19"/>
  <c r="W551" i="19"/>
  <c r="W570" i="19"/>
  <c r="W564" i="19"/>
  <c r="N493" i="19"/>
  <c r="W566" i="19"/>
  <c r="F41" i="12"/>
  <c r="F77" i="19"/>
  <c r="J77" i="19" s="1"/>
  <c r="F43" i="19"/>
  <c r="F60" i="19"/>
  <c r="J60" i="19" s="1"/>
  <c r="F108" i="19" s="1"/>
  <c r="J39" i="19"/>
  <c r="F464" i="19"/>
  <c r="J464" i="19" s="1"/>
  <c r="F430" i="19"/>
  <c r="F447" i="19"/>
  <c r="J447" i="19" s="1"/>
  <c r="F495" i="19" s="1"/>
  <c r="O271" i="13" s="1"/>
  <c r="S182" i="19"/>
  <c r="S166" i="19"/>
  <c r="S171" i="19"/>
  <c r="S181" i="19"/>
  <c r="R105" i="19"/>
  <c r="S185" i="19"/>
  <c r="S161" i="19"/>
  <c r="S184" i="19"/>
  <c r="S170" i="19"/>
  <c r="S175" i="19"/>
  <c r="S159" i="19"/>
  <c r="J105" i="19"/>
  <c r="S164" i="19"/>
  <c r="S162" i="19"/>
  <c r="N105" i="19"/>
  <c r="S174" i="19"/>
  <c r="S163" i="19"/>
  <c r="S172" i="19"/>
  <c r="S176" i="19"/>
  <c r="S178" i="19"/>
  <c r="S167" i="19"/>
  <c r="S180" i="19"/>
  <c r="S160" i="19"/>
  <c r="S183" i="19"/>
  <c r="S177" i="19"/>
  <c r="S179" i="19"/>
  <c r="S165" i="19"/>
  <c r="S169" i="19"/>
  <c r="S173" i="19"/>
  <c r="S168" i="19"/>
  <c r="AB183" i="19"/>
  <c r="AB167" i="19"/>
  <c r="AB172" i="19"/>
  <c r="AB178" i="19"/>
  <c r="AB185" i="19"/>
  <c r="AB174" i="19"/>
  <c r="AB162" i="19"/>
  <c r="AB165" i="19"/>
  <c r="AB171" i="19"/>
  <c r="AB176" i="19"/>
  <c r="AB160" i="19"/>
  <c r="J114" i="19"/>
  <c r="AB182" i="19"/>
  <c r="AB181" i="19"/>
  <c r="AB161" i="19"/>
  <c r="AB179" i="19"/>
  <c r="AB168" i="19"/>
  <c r="AB177" i="19"/>
  <c r="N114" i="19"/>
  <c r="AB175" i="19"/>
  <c r="AB164" i="19"/>
  <c r="AB169" i="19"/>
  <c r="AB170" i="19"/>
  <c r="AB163" i="19"/>
  <c r="AB180" i="19"/>
  <c r="AB159" i="19"/>
  <c r="R114" i="19"/>
  <c r="AB173" i="19"/>
  <c r="AB184" i="19"/>
  <c r="AB166" i="19"/>
  <c r="M22" i="7"/>
  <c r="J24" i="12"/>
  <c r="M22" i="6"/>
  <c r="L175" i="19"/>
  <c r="L180" i="19"/>
  <c r="L164" i="19"/>
  <c r="L159" i="19"/>
  <c r="L185" i="19"/>
  <c r="L174" i="19"/>
  <c r="L181" i="19"/>
  <c r="L179" i="19"/>
  <c r="L184" i="19"/>
  <c r="L168" i="19"/>
  <c r="L170" i="19"/>
  <c r="J98" i="19"/>
  <c r="L182" i="19"/>
  <c r="L161" i="19"/>
  <c r="L162" i="19"/>
  <c r="L167" i="19"/>
  <c r="L178" i="19"/>
  <c r="L169" i="19"/>
  <c r="L173" i="19"/>
  <c r="L171" i="19"/>
  <c r="L160" i="19"/>
  <c r="L177" i="19"/>
  <c r="L163" i="19"/>
  <c r="L176" i="19"/>
  <c r="L166" i="19"/>
  <c r="L172" i="19"/>
  <c r="L183" i="19"/>
  <c r="N98" i="19"/>
  <c r="L165" i="19"/>
  <c r="R98" i="19"/>
  <c r="J480" i="19"/>
  <c r="J553" i="19"/>
  <c r="J550" i="19"/>
  <c r="J559" i="19"/>
  <c r="J556" i="19"/>
  <c r="J555" i="19"/>
  <c r="J546" i="19"/>
  <c r="N480" i="19"/>
  <c r="J549" i="19"/>
  <c r="J560" i="19"/>
  <c r="J564" i="19"/>
  <c r="J545" i="19"/>
  <c r="J563" i="19"/>
  <c r="J557" i="19"/>
  <c r="J547" i="19"/>
  <c r="J565" i="19"/>
  <c r="J544" i="19"/>
  <c r="J566" i="19"/>
  <c r="J562" i="19"/>
  <c r="J569" i="19"/>
  <c r="J570" i="19"/>
  <c r="J568" i="19"/>
  <c r="J554" i="19"/>
  <c r="J561" i="19"/>
  <c r="J558" i="19"/>
  <c r="J552" i="19"/>
  <c r="J548" i="19"/>
  <c r="J567" i="19"/>
  <c r="J551" i="19"/>
  <c r="J571" i="19"/>
  <c r="R480" i="19"/>
  <c r="P24" i="6"/>
  <c r="N56" i="8"/>
  <c r="N127" i="10" s="1"/>
  <c r="N140" i="10" s="1"/>
  <c r="O274" i="13"/>
  <c r="J55" i="12"/>
  <c r="N17" i="6"/>
  <c r="P22" i="7"/>
  <c r="J55" i="13"/>
  <c r="J54" i="12"/>
  <c r="S258" i="12"/>
  <c r="D8" i="6"/>
  <c r="H8" i="6"/>
  <c r="L8" i="6"/>
  <c r="P8" i="6"/>
  <c r="G9" i="6"/>
  <c r="G9" i="7" s="1"/>
  <c r="K9" i="6"/>
  <c r="K9" i="7" s="1"/>
  <c r="O9" i="6"/>
  <c r="O9" i="7" s="1"/>
  <c r="E8" i="6"/>
  <c r="I8" i="6"/>
  <c r="M8" i="6"/>
  <c r="D9" i="6"/>
  <c r="H9" i="6"/>
  <c r="H9" i="7" s="1"/>
  <c r="L9" i="6"/>
  <c r="L9" i="7" s="1"/>
  <c r="P9" i="6"/>
  <c r="P9" i="7" s="1"/>
  <c r="F8" i="6"/>
  <c r="J8" i="6"/>
  <c r="N8" i="6"/>
  <c r="E9" i="6"/>
  <c r="E9" i="7" s="1"/>
  <c r="I9" i="6"/>
  <c r="I9" i="7" s="1"/>
  <c r="M9" i="6"/>
  <c r="M9" i="7" s="1"/>
  <c r="G8" i="6"/>
  <c r="K8" i="6"/>
  <c r="O8" i="6"/>
  <c r="F9" i="6"/>
  <c r="F9" i="7" s="1"/>
  <c r="J9" i="6"/>
  <c r="J9" i="7" s="1"/>
  <c r="N9" i="6"/>
  <c r="N9" i="7" s="1"/>
  <c r="J40" i="12"/>
  <c r="O17" i="6"/>
  <c r="J56" i="13"/>
  <c r="O258" i="12"/>
  <c r="K11" i="8"/>
  <c r="F48" i="13"/>
  <c r="J56" i="8"/>
  <c r="J101" i="6" s="1"/>
  <c r="O270" i="13"/>
  <c r="K56" i="8"/>
  <c r="K101" i="6" s="1"/>
  <c r="J53" i="13"/>
  <c r="F50" i="13"/>
  <c r="F44" i="12"/>
  <c r="P24" i="7"/>
  <c r="O272" i="13"/>
  <c r="J50" i="12"/>
  <c r="J58" i="13"/>
  <c r="P56" i="8"/>
  <c r="O276" i="13"/>
  <c r="F58" i="13"/>
  <c r="N17" i="7"/>
  <c r="L22" i="7"/>
  <c r="L22" i="6"/>
  <c r="J23" i="12"/>
  <c r="J49" i="13"/>
  <c r="H56" i="8"/>
  <c r="H127" i="9" s="1"/>
  <c r="H140" i="9" s="1"/>
  <c r="H220" i="6" s="1"/>
  <c r="F49" i="13"/>
  <c r="L212" i="6"/>
  <c r="L93" i="6"/>
  <c r="L48" i="10"/>
  <c r="L61" i="10" s="1"/>
  <c r="L331" i="6" s="1"/>
  <c r="L50" i="11"/>
  <c r="L63" i="11" s="1"/>
  <c r="N19" i="8"/>
  <c r="S274" i="12"/>
  <c r="O274" i="12"/>
  <c r="H48" i="8"/>
  <c r="J37" i="13"/>
  <c r="O255" i="13"/>
  <c r="O268" i="12"/>
  <c r="H17" i="6"/>
  <c r="H19" i="8"/>
  <c r="O275" i="12"/>
  <c r="S275" i="12"/>
  <c r="O19" i="8"/>
  <c r="F47" i="13"/>
  <c r="G17" i="7"/>
  <c r="F51" i="13"/>
  <c r="J16" i="12"/>
  <c r="E22" i="7"/>
  <c r="E22" i="6"/>
  <c r="J20" i="12"/>
  <c r="I22" i="7"/>
  <c r="I22" i="6"/>
  <c r="O276" i="12"/>
  <c r="P17" i="6"/>
  <c r="J42" i="12"/>
  <c r="J47" i="12"/>
  <c r="J51" i="12"/>
  <c r="O253" i="13"/>
  <c r="S253" i="13"/>
  <c r="F48" i="8"/>
  <c r="J35" i="13"/>
  <c r="I56" i="8"/>
  <c r="Q20" i="35"/>
  <c r="J71" i="13"/>
  <c r="I23" i="7"/>
  <c r="I23" i="6"/>
  <c r="K127" i="10"/>
  <c r="K140" i="10" s="1"/>
  <c r="G48" i="8"/>
  <c r="O254" i="13"/>
  <c r="J36" i="13"/>
  <c r="J67" i="13"/>
  <c r="E23" i="7"/>
  <c r="E23" i="6"/>
  <c r="J45" i="12"/>
  <c r="W20" i="35"/>
  <c r="F34" i="12"/>
  <c r="F38" i="12"/>
  <c r="S273" i="12"/>
  <c r="M19" i="8"/>
  <c r="O273" i="12"/>
  <c r="M17" i="7"/>
  <c r="K23" i="7" l="1"/>
  <c r="K24" i="7" s="1"/>
  <c r="J73" i="13"/>
  <c r="K23" i="6"/>
  <c r="K24" i="6" s="1"/>
  <c r="J433" i="19"/>
  <c r="F485" i="19" s="1"/>
  <c r="F56" i="13"/>
  <c r="P186" i="19"/>
  <c r="P565" i="19"/>
  <c r="P560" i="19"/>
  <c r="P556" i="19"/>
  <c r="P547" i="19"/>
  <c r="P569" i="19"/>
  <c r="P549" i="19"/>
  <c r="P571" i="19"/>
  <c r="P562" i="19"/>
  <c r="P558" i="19"/>
  <c r="P563" i="19"/>
  <c r="P544" i="19"/>
  <c r="J486" i="19"/>
  <c r="S262" i="13" s="1"/>
  <c r="P555" i="19"/>
  <c r="P553" i="19"/>
  <c r="P566" i="19"/>
  <c r="P557" i="19"/>
  <c r="P546" i="19"/>
  <c r="P548" i="19"/>
  <c r="P568" i="19"/>
  <c r="P570" i="19"/>
  <c r="N486" i="19"/>
  <c r="P554" i="19"/>
  <c r="P550" i="19"/>
  <c r="P545" i="19"/>
  <c r="P567" i="19"/>
  <c r="P564" i="19"/>
  <c r="R486" i="19"/>
  <c r="P559" i="19"/>
  <c r="P552" i="19"/>
  <c r="P561" i="19"/>
  <c r="P551" i="19"/>
  <c r="F110" i="19"/>
  <c r="J52" i="12"/>
  <c r="J497" i="19"/>
  <c r="S273" i="13" s="1"/>
  <c r="AA546" i="19"/>
  <c r="AA554" i="19"/>
  <c r="AA557" i="19"/>
  <c r="AA555" i="19"/>
  <c r="AA547" i="19"/>
  <c r="AA563" i="19"/>
  <c r="AA544" i="19"/>
  <c r="R497" i="19"/>
  <c r="AA567" i="19"/>
  <c r="AA550" i="19"/>
  <c r="AA570" i="19"/>
  <c r="AA551" i="19"/>
  <c r="AA565" i="19"/>
  <c r="AA556" i="19"/>
  <c r="AA564" i="19"/>
  <c r="AA566" i="19"/>
  <c r="AA558" i="19"/>
  <c r="AA568" i="19"/>
  <c r="AA571" i="19"/>
  <c r="AA559" i="19"/>
  <c r="AA552" i="19"/>
  <c r="AA561" i="19"/>
  <c r="AA548" i="19"/>
  <c r="AA560" i="19"/>
  <c r="AA545" i="19"/>
  <c r="AA549" i="19"/>
  <c r="N497" i="19"/>
  <c r="AA553" i="19"/>
  <c r="AA569" i="19"/>
  <c r="AA562" i="19"/>
  <c r="J496" i="19"/>
  <c r="S272" i="13" s="1"/>
  <c r="Z549" i="19"/>
  <c r="Z571" i="19"/>
  <c r="Z561" i="19"/>
  <c r="Z557" i="19"/>
  <c r="Z544" i="19"/>
  <c r="Z566" i="19"/>
  <c r="Z547" i="19"/>
  <c r="Z562" i="19"/>
  <c r="Z570" i="19"/>
  <c r="Z568" i="19"/>
  <c r="Z545" i="19"/>
  <c r="Z551" i="19"/>
  <c r="Z550" i="19"/>
  <c r="Z559" i="19"/>
  <c r="Z556" i="19"/>
  <c r="Z553" i="19"/>
  <c r="Z558" i="19"/>
  <c r="R496" i="19"/>
  <c r="Z565" i="19"/>
  <c r="Z552" i="19"/>
  <c r="Z548" i="19"/>
  <c r="Z546" i="19"/>
  <c r="Z569" i="19"/>
  <c r="N496" i="19"/>
  <c r="O74" i="13" s="1"/>
  <c r="Z555" i="19"/>
  <c r="Z563" i="19"/>
  <c r="Z554" i="19"/>
  <c r="Z564" i="19"/>
  <c r="Z560" i="19"/>
  <c r="Z567" i="19"/>
  <c r="J44" i="13"/>
  <c r="G19" i="8"/>
  <c r="J43" i="12"/>
  <c r="M24" i="7"/>
  <c r="H22" i="6"/>
  <c r="H24" i="6" s="1"/>
  <c r="J19" i="12"/>
  <c r="H22" i="7"/>
  <c r="H24" i="7" s="1"/>
  <c r="J76" i="13"/>
  <c r="N23" i="6"/>
  <c r="N24" i="6" s="1"/>
  <c r="N23" i="7"/>
  <c r="N24" i="7" s="1"/>
  <c r="W186" i="19"/>
  <c r="J186" i="19"/>
  <c r="J74" i="13"/>
  <c r="L23" i="7"/>
  <c r="L24" i="7" s="1"/>
  <c r="L23" i="6"/>
  <c r="O262" i="13"/>
  <c r="M17" i="6"/>
  <c r="O48" i="8"/>
  <c r="L17" i="6"/>
  <c r="F57" i="13"/>
  <c r="M56" i="8"/>
  <c r="L186" i="19"/>
  <c r="S186" i="19"/>
  <c r="J430" i="19"/>
  <c r="F482" i="19" s="1"/>
  <c r="F53" i="13"/>
  <c r="V173" i="19"/>
  <c r="V178" i="19"/>
  <c r="V162" i="19"/>
  <c r="V160" i="19"/>
  <c r="V171" i="19"/>
  <c r="R108" i="19"/>
  <c r="V164" i="19"/>
  <c r="V177" i="19"/>
  <c r="V182" i="19"/>
  <c r="V166" i="19"/>
  <c r="V161" i="19"/>
  <c r="V179" i="19"/>
  <c r="V168" i="19"/>
  <c r="V183" i="19"/>
  <c r="V185" i="19"/>
  <c r="V174" i="19"/>
  <c r="V159" i="19"/>
  <c r="V167" i="19"/>
  <c r="V181" i="19"/>
  <c r="V170" i="19"/>
  <c r="J108" i="19"/>
  <c r="S268" i="12" s="1"/>
  <c r="V163" i="19"/>
  <c r="V169" i="19"/>
  <c r="V184" i="19"/>
  <c r="V165" i="19"/>
  <c r="V172" i="19"/>
  <c r="V176" i="19"/>
  <c r="N108" i="19"/>
  <c r="V180" i="19"/>
  <c r="V175" i="19"/>
  <c r="F69" i="19"/>
  <c r="N478" i="19"/>
  <c r="R478" i="19"/>
  <c r="J478" i="19"/>
  <c r="S254" i="13" s="1"/>
  <c r="H551" i="19"/>
  <c r="H566" i="19"/>
  <c r="H571" i="19"/>
  <c r="H557" i="19"/>
  <c r="H565" i="19"/>
  <c r="H553" i="19"/>
  <c r="H570" i="19"/>
  <c r="H562" i="19"/>
  <c r="H568" i="19"/>
  <c r="H569" i="19"/>
  <c r="H561" i="19"/>
  <c r="H544" i="19"/>
  <c r="H554" i="19"/>
  <c r="H552" i="19"/>
  <c r="H547" i="19"/>
  <c r="H555" i="19"/>
  <c r="H564" i="19"/>
  <c r="H550" i="19"/>
  <c r="H546" i="19"/>
  <c r="H560" i="19"/>
  <c r="H559" i="19"/>
  <c r="H567" i="19"/>
  <c r="H558" i="19"/>
  <c r="H548" i="19"/>
  <c r="H556" i="19"/>
  <c r="H563" i="19"/>
  <c r="H549" i="19"/>
  <c r="H545" i="19"/>
  <c r="J499" i="19"/>
  <c r="AC556" i="19"/>
  <c r="AC550" i="19"/>
  <c r="AC569" i="19"/>
  <c r="AC560" i="19"/>
  <c r="AC548" i="19"/>
  <c r="AC554" i="19"/>
  <c r="AC561" i="19"/>
  <c r="AC555" i="19"/>
  <c r="R499" i="19"/>
  <c r="AC546" i="19"/>
  <c r="AC562" i="19"/>
  <c r="AC566" i="19"/>
  <c r="N499" i="19"/>
  <c r="AC563" i="19"/>
  <c r="AC547" i="19"/>
  <c r="AC570" i="19"/>
  <c r="AC553" i="19"/>
  <c r="AC565" i="19"/>
  <c r="AC552" i="19"/>
  <c r="AC544" i="19"/>
  <c r="AC564" i="19"/>
  <c r="AC567" i="19"/>
  <c r="AC549" i="19"/>
  <c r="AC557" i="19"/>
  <c r="AC568" i="19"/>
  <c r="AC551" i="19"/>
  <c r="AC558" i="19"/>
  <c r="AC571" i="19"/>
  <c r="AC545" i="19"/>
  <c r="AC559" i="19"/>
  <c r="J429" i="19"/>
  <c r="F481" i="19" s="1"/>
  <c r="F52" i="13"/>
  <c r="F86" i="19"/>
  <c r="AC186" i="19"/>
  <c r="J21" i="12"/>
  <c r="J22" i="6"/>
  <c r="J22" i="7"/>
  <c r="Q186" i="19"/>
  <c r="F453" i="19"/>
  <c r="F436" i="19"/>
  <c r="F22" i="7"/>
  <c r="F24" i="7" s="1"/>
  <c r="J17" i="12"/>
  <c r="F22" i="6"/>
  <c r="F24" i="6" s="1"/>
  <c r="N186" i="19"/>
  <c r="M23" i="7"/>
  <c r="J75" i="13"/>
  <c r="M23" i="6"/>
  <c r="M24" i="6" s="1"/>
  <c r="J42" i="19"/>
  <c r="F36" i="12"/>
  <c r="J470" i="19"/>
  <c r="L24" i="6"/>
  <c r="J43" i="19"/>
  <c r="F95" i="19" s="1"/>
  <c r="F37" i="12"/>
  <c r="F104" i="19"/>
  <c r="J69" i="19"/>
  <c r="J23" i="6"/>
  <c r="J24" i="6" s="1"/>
  <c r="J23" i="7"/>
  <c r="J72" i="13"/>
  <c r="J453" i="19"/>
  <c r="F488" i="19"/>
  <c r="F475" i="19"/>
  <c r="O174" i="19"/>
  <c r="O179" i="19"/>
  <c r="O163" i="19"/>
  <c r="O169" i="19"/>
  <c r="J101" i="19"/>
  <c r="S261" i="12" s="1"/>
  <c r="O162" i="19"/>
  <c r="O173" i="19"/>
  <c r="O178" i="19"/>
  <c r="O183" i="19"/>
  <c r="O167" i="19"/>
  <c r="O177" i="19"/>
  <c r="N101" i="19"/>
  <c r="O168" i="19"/>
  <c r="O181" i="19"/>
  <c r="O180" i="19"/>
  <c r="O182" i="19"/>
  <c r="O171" i="19"/>
  <c r="R101" i="19"/>
  <c r="O160" i="19"/>
  <c r="O170" i="19"/>
  <c r="O184" i="19"/>
  <c r="O185" i="19"/>
  <c r="O172" i="19"/>
  <c r="O175" i="19"/>
  <c r="O164" i="19"/>
  <c r="O161" i="19"/>
  <c r="O159" i="19"/>
  <c r="O165" i="19"/>
  <c r="O166" i="19"/>
  <c r="O176" i="19"/>
  <c r="N11" i="8"/>
  <c r="U172" i="19"/>
  <c r="U177" i="19"/>
  <c r="U161" i="19"/>
  <c r="U164" i="19"/>
  <c r="R107" i="19"/>
  <c r="U160" i="19"/>
  <c r="N107" i="19"/>
  <c r="U184" i="19"/>
  <c r="U173" i="19"/>
  <c r="U183" i="19"/>
  <c r="U182" i="19"/>
  <c r="U170" i="19"/>
  <c r="U176" i="19"/>
  <c r="U181" i="19"/>
  <c r="U165" i="19"/>
  <c r="U167" i="19"/>
  <c r="J107" i="19"/>
  <c r="S267" i="12" s="1"/>
  <c r="U166" i="19"/>
  <c r="U171" i="19"/>
  <c r="U168" i="19"/>
  <c r="U163" i="19"/>
  <c r="U159" i="19"/>
  <c r="U185" i="19"/>
  <c r="U174" i="19"/>
  <c r="U169" i="19"/>
  <c r="U179" i="19"/>
  <c r="U175" i="19"/>
  <c r="U178" i="19"/>
  <c r="U180" i="19"/>
  <c r="U162" i="19"/>
  <c r="J54" i="13"/>
  <c r="N16" i="6"/>
  <c r="N18" i="6" s="1"/>
  <c r="O273" i="13"/>
  <c r="F52" i="19"/>
  <c r="U562" i="19"/>
  <c r="J491" i="19"/>
  <c r="S267" i="13" s="1"/>
  <c r="U556" i="19"/>
  <c r="U544" i="19"/>
  <c r="U564" i="19"/>
  <c r="U550" i="19"/>
  <c r="U547" i="19"/>
  <c r="N491" i="19"/>
  <c r="O69" i="13" s="1"/>
  <c r="U559" i="19"/>
  <c r="U548" i="19"/>
  <c r="U565" i="19"/>
  <c r="U568" i="19"/>
  <c r="R491" i="19"/>
  <c r="U552" i="19"/>
  <c r="U567" i="19"/>
  <c r="U545" i="19"/>
  <c r="U553" i="19"/>
  <c r="U560" i="19"/>
  <c r="U554" i="19"/>
  <c r="U555" i="19"/>
  <c r="U563" i="19"/>
  <c r="U569" i="19"/>
  <c r="U571" i="19"/>
  <c r="U546" i="19"/>
  <c r="U551" i="19"/>
  <c r="U557" i="19"/>
  <c r="U561" i="19"/>
  <c r="U566" i="19"/>
  <c r="U549" i="19"/>
  <c r="U570" i="19"/>
  <c r="U558" i="19"/>
  <c r="AD186" i="19"/>
  <c r="Y186" i="19"/>
  <c r="J494" i="19"/>
  <c r="S270" i="13" s="1"/>
  <c r="X546" i="19"/>
  <c r="X556" i="19"/>
  <c r="X547" i="19"/>
  <c r="X548" i="19"/>
  <c r="X564" i="19"/>
  <c r="R494" i="19"/>
  <c r="X559" i="19"/>
  <c r="X566" i="19"/>
  <c r="X567" i="19"/>
  <c r="X565" i="19"/>
  <c r="X558" i="19"/>
  <c r="X544" i="19"/>
  <c r="X560" i="19"/>
  <c r="X555" i="19"/>
  <c r="X557" i="19"/>
  <c r="X571" i="19"/>
  <c r="X553" i="19"/>
  <c r="X550" i="19"/>
  <c r="X569" i="19"/>
  <c r="X549" i="19"/>
  <c r="X545" i="19"/>
  <c r="X568" i="19"/>
  <c r="X552" i="19"/>
  <c r="X554" i="19"/>
  <c r="N494" i="19"/>
  <c r="X563" i="19"/>
  <c r="X570" i="19"/>
  <c r="X551" i="19"/>
  <c r="X562" i="19"/>
  <c r="X561" i="19"/>
  <c r="J45" i="19"/>
  <c r="F97" i="19" s="1"/>
  <c r="F39" i="12"/>
  <c r="Z186" i="19"/>
  <c r="J41" i="19"/>
  <c r="F35" i="12"/>
  <c r="M186" i="19"/>
  <c r="J432" i="19"/>
  <c r="F484" i="19" s="1"/>
  <c r="F55" i="13"/>
  <c r="O267" i="12"/>
  <c r="L56" i="8"/>
  <c r="G56" i="8"/>
  <c r="G127" i="9" s="1"/>
  <c r="G140" i="9" s="1"/>
  <c r="G220" i="6" s="1"/>
  <c r="J52" i="13"/>
  <c r="J49" i="12"/>
  <c r="N16" i="7"/>
  <c r="N18" i="7" s="1"/>
  <c r="L17" i="7"/>
  <c r="AB186" i="19"/>
  <c r="R495" i="19"/>
  <c r="Y546" i="19"/>
  <c r="J495" i="19"/>
  <c r="S271" i="13" s="1"/>
  <c r="Y565" i="19"/>
  <c r="Y559" i="19"/>
  <c r="Y560" i="19"/>
  <c r="Y547" i="19"/>
  <c r="Y571" i="19"/>
  <c r="Y556" i="19"/>
  <c r="Y567" i="19"/>
  <c r="Y544" i="19"/>
  <c r="Y553" i="19"/>
  <c r="Y561" i="19"/>
  <c r="Y549" i="19"/>
  <c r="N495" i="19"/>
  <c r="O73" i="13" s="1"/>
  <c r="Y566" i="19"/>
  <c r="Y562" i="19"/>
  <c r="Y554" i="19"/>
  <c r="Y569" i="19"/>
  <c r="Y550" i="19"/>
  <c r="Y552" i="19"/>
  <c r="Y558" i="19"/>
  <c r="Y548" i="19"/>
  <c r="Y555" i="19"/>
  <c r="Y551" i="19"/>
  <c r="Y570" i="19"/>
  <c r="Y568" i="19"/>
  <c r="Y564" i="19"/>
  <c r="Y545" i="19"/>
  <c r="Y557" i="19"/>
  <c r="Y563" i="19"/>
  <c r="F91" i="19"/>
  <c r="J52" i="19"/>
  <c r="J498" i="19"/>
  <c r="S274" i="13" s="1"/>
  <c r="AB570" i="19"/>
  <c r="AB553" i="19"/>
  <c r="AB559" i="19"/>
  <c r="AB546" i="19"/>
  <c r="AB548" i="19"/>
  <c r="AB561" i="19"/>
  <c r="AB554" i="19"/>
  <c r="AB547" i="19"/>
  <c r="AB569" i="19"/>
  <c r="AB549" i="19"/>
  <c r="AB571" i="19"/>
  <c r="AB544" i="19"/>
  <c r="AB550" i="19"/>
  <c r="AB555" i="19"/>
  <c r="AB563" i="19"/>
  <c r="AB551" i="19"/>
  <c r="N498" i="19"/>
  <c r="O76" i="13" s="1"/>
  <c r="R498" i="19"/>
  <c r="AB566" i="19"/>
  <c r="AB545" i="19"/>
  <c r="AB567" i="19"/>
  <c r="AB552" i="19"/>
  <c r="AB562" i="19"/>
  <c r="AB560" i="19"/>
  <c r="AB564" i="19"/>
  <c r="AB558" i="19"/>
  <c r="AB568" i="19"/>
  <c r="AB557" i="19"/>
  <c r="AB565" i="19"/>
  <c r="AB556" i="19"/>
  <c r="J69" i="13"/>
  <c r="G23" i="7"/>
  <c r="G23" i="6"/>
  <c r="AA186" i="19"/>
  <c r="J77" i="13"/>
  <c r="O23" i="7"/>
  <c r="O24" i="7" s="1"/>
  <c r="O23" i="6"/>
  <c r="O24" i="6" s="1"/>
  <c r="J86" i="19"/>
  <c r="F106" i="19"/>
  <c r="J48" i="12"/>
  <c r="G22" i="6"/>
  <c r="G24" i="6" s="1"/>
  <c r="G22" i="7"/>
  <c r="J18" i="12"/>
  <c r="F470" i="19"/>
  <c r="J431" i="19"/>
  <c r="F483" i="19" s="1"/>
  <c r="F54" i="13"/>
  <c r="K133" i="11"/>
  <c r="K146" i="11" s="1"/>
  <c r="J127" i="9"/>
  <c r="J140" i="9" s="1"/>
  <c r="J220" i="6" s="1"/>
  <c r="K127" i="9"/>
  <c r="K140" i="9" s="1"/>
  <c r="O266" i="12"/>
  <c r="K17" i="7"/>
  <c r="O271" i="12"/>
  <c r="E56" i="8"/>
  <c r="E127" i="10" s="1"/>
  <c r="E140" i="10" s="1"/>
  <c r="E339" i="6" s="1"/>
  <c r="S265" i="13"/>
  <c r="J47" i="13"/>
  <c r="O265" i="13"/>
  <c r="E318" i="20"/>
  <c r="F19" i="8"/>
  <c r="F50" i="11" s="1"/>
  <c r="F63" i="11" s="1"/>
  <c r="F449" i="6" s="1"/>
  <c r="K17" i="6"/>
  <c r="O266" i="13"/>
  <c r="E312" i="20"/>
  <c r="E34" i="20"/>
  <c r="O74" i="12"/>
  <c r="E38" i="20"/>
  <c r="E16" i="20"/>
  <c r="O22" i="12"/>
  <c r="N133" i="11"/>
  <c r="N146" i="11" s="1"/>
  <c r="N101" i="6"/>
  <c r="J51" i="13"/>
  <c r="P17" i="7"/>
  <c r="P19" i="8"/>
  <c r="P48" i="10" s="1"/>
  <c r="P61" i="10" s="1"/>
  <c r="O73" i="12"/>
  <c r="K19" i="8"/>
  <c r="K50" i="11" s="1"/>
  <c r="K63" i="11" s="1"/>
  <c r="F56" i="8"/>
  <c r="F133" i="11" s="1"/>
  <c r="F146" i="11" s="1"/>
  <c r="F457" i="6" s="1"/>
  <c r="J44" i="12"/>
  <c r="O16" i="7"/>
  <c r="M127" i="10"/>
  <c r="M140" i="10" s="1"/>
  <c r="M339" i="6" s="1"/>
  <c r="M127" i="9"/>
  <c r="M140" i="9" s="1"/>
  <c r="M220" i="6" s="1"/>
  <c r="S269" i="13"/>
  <c r="O269" i="13"/>
  <c r="S276" i="12"/>
  <c r="N127" i="9"/>
  <c r="N140" i="9" s="1"/>
  <c r="S271" i="12"/>
  <c r="F17" i="6"/>
  <c r="O17" i="7"/>
  <c r="E8" i="7"/>
  <c r="E10" i="7" s="1"/>
  <c r="E10" i="6"/>
  <c r="P8" i="7"/>
  <c r="P10" i="7" s="1"/>
  <c r="P10" i="6"/>
  <c r="M133" i="11"/>
  <c r="M146" i="11" s="1"/>
  <c r="M457" i="6" s="1"/>
  <c r="J133" i="11"/>
  <c r="J146" i="11" s="1"/>
  <c r="J457" i="6" s="1"/>
  <c r="M101" i="6"/>
  <c r="K8" i="7"/>
  <c r="K10" i="7" s="1"/>
  <c r="K10" i="6"/>
  <c r="M8" i="7"/>
  <c r="M10" i="7" s="1"/>
  <c r="M10" i="6"/>
  <c r="H8" i="7"/>
  <c r="H10" i="7" s="1"/>
  <c r="H10" i="6"/>
  <c r="J8" i="7"/>
  <c r="J10" i="7" s="1"/>
  <c r="J10" i="6"/>
  <c r="O8" i="7"/>
  <c r="O10" i="7" s="1"/>
  <c r="O10" i="6"/>
  <c r="F8" i="7"/>
  <c r="F10" i="7" s="1"/>
  <c r="F10" i="6"/>
  <c r="D9" i="7"/>
  <c r="Q9" i="7" s="1"/>
  <c r="Q9" i="6"/>
  <c r="L8" i="7"/>
  <c r="L10" i="7" s="1"/>
  <c r="L10" i="6"/>
  <c r="G8" i="7"/>
  <c r="G10" i="7" s="1"/>
  <c r="G10" i="6"/>
  <c r="N8" i="7"/>
  <c r="N10" i="7" s="1"/>
  <c r="N10" i="6"/>
  <c r="I8" i="7"/>
  <c r="I10" i="7" s="1"/>
  <c r="I10" i="6"/>
  <c r="D8" i="7"/>
  <c r="Q8" i="6"/>
  <c r="D10" i="6"/>
  <c r="K11" i="11"/>
  <c r="K24" i="11" s="1"/>
  <c r="K412" i="6" s="1"/>
  <c r="K56" i="6"/>
  <c r="H17" i="7"/>
  <c r="S266" i="13"/>
  <c r="J48" i="13"/>
  <c r="K11" i="10"/>
  <c r="K24" i="10" s="1"/>
  <c r="K294" i="6" s="1"/>
  <c r="J50" i="13"/>
  <c r="F17" i="7"/>
  <c r="K11" i="9"/>
  <c r="K24" i="9" s="1"/>
  <c r="K175" i="6" s="1"/>
  <c r="O268" i="13"/>
  <c r="S268" i="13"/>
  <c r="S275" i="13"/>
  <c r="O56" i="8"/>
  <c r="O64" i="8" s="1"/>
  <c r="O275" i="13"/>
  <c r="J57" i="13"/>
  <c r="J127" i="10"/>
  <c r="J140" i="10" s="1"/>
  <c r="J339" i="6" s="1"/>
  <c r="E313" i="20"/>
  <c r="L97" i="8"/>
  <c r="L109" i="6" s="1"/>
  <c r="L127" i="9"/>
  <c r="L140" i="9" s="1"/>
  <c r="L220" i="6" s="1"/>
  <c r="H127" i="10"/>
  <c r="H140" i="10" s="1"/>
  <c r="H339" i="6" s="1"/>
  <c r="J37" i="12"/>
  <c r="J39" i="12"/>
  <c r="L133" i="11"/>
  <c r="L146" i="11" s="1"/>
  <c r="L457" i="6" s="1"/>
  <c r="O68" i="13"/>
  <c r="H133" i="11"/>
  <c r="H146" i="11" s="1"/>
  <c r="H457" i="6" s="1"/>
  <c r="O259" i="13"/>
  <c r="J41" i="12"/>
  <c r="P133" i="11"/>
  <c r="P146" i="11" s="1"/>
  <c r="P457" i="6" s="1"/>
  <c r="P127" i="10"/>
  <c r="P140" i="10" s="1"/>
  <c r="P339" i="6" s="1"/>
  <c r="P127" i="9"/>
  <c r="P140" i="9" s="1"/>
  <c r="P220" i="6" s="1"/>
  <c r="P101" i="6"/>
  <c r="O78" i="13"/>
  <c r="E322" i="20"/>
  <c r="P48" i="8"/>
  <c r="O263" i="13"/>
  <c r="J45" i="13"/>
  <c r="S263" i="13"/>
  <c r="H101" i="6"/>
  <c r="L449" i="6"/>
  <c r="L11" i="8"/>
  <c r="S259" i="12"/>
  <c r="O259" i="12"/>
  <c r="E33" i="20"/>
  <c r="K48" i="10"/>
  <c r="K61" i="10" s="1"/>
  <c r="K175" i="10" s="1"/>
  <c r="K347" i="6" s="1"/>
  <c r="N93" i="6"/>
  <c r="N48" i="10"/>
  <c r="N61" i="10" s="1"/>
  <c r="N175" i="10" s="1"/>
  <c r="N347" i="6" s="1"/>
  <c r="N27" i="8"/>
  <c r="N133" i="6" s="1"/>
  <c r="N50" i="11"/>
  <c r="N63" i="11" s="1"/>
  <c r="N47" i="9"/>
  <c r="N60" i="9" s="1"/>
  <c r="N97" i="8"/>
  <c r="N109" i="6" s="1"/>
  <c r="E36" i="20"/>
  <c r="O76" i="12"/>
  <c r="N339" i="6"/>
  <c r="O50" i="11"/>
  <c r="O63" i="11" s="1"/>
  <c r="O449" i="6" s="1"/>
  <c r="O47" i="9"/>
  <c r="O60" i="9" s="1"/>
  <c r="O212" i="6" s="1"/>
  <c r="O48" i="10"/>
  <c r="O61" i="10" s="1"/>
  <c r="O331" i="6" s="1"/>
  <c r="O93" i="6"/>
  <c r="H64" i="6"/>
  <c r="H88" i="9"/>
  <c r="H101" i="9" s="1"/>
  <c r="H64" i="8"/>
  <c r="H141" i="6" s="1"/>
  <c r="H94" i="11"/>
  <c r="H107" i="11" s="1"/>
  <c r="H89" i="10"/>
  <c r="H102" i="10" s="1"/>
  <c r="E24" i="6"/>
  <c r="O77" i="12"/>
  <c r="E37" i="20"/>
  <c r="H97" i="8"/>
  <c r="H109" i="6" s="1"/>
  <c r="H93" i="6"/>
  <c r="H47" i="9"/>
  <c r="H60" i="9" s="1"/>
  <c r="H48" i="10"/>
  <c r="H61" i="10" s="1"/>
  <c r="H50" i="11"/>
  <c r="H63" i="11" s="1"/>
  <c r="S262" i="12"/>
  <c r="E297" i="20"/>
  <c r="O19" i="13"/>
  <c r="E24" i="7"/>
  <c r="E30" i="20"/>
  <c r="O70" i="12"/>
  <c r="O255" i="12"/>
  <c r="H16" i="7"/>
  <c r="H16" i="6"/>
  <c r="H18" i="6" s="1"/>
  <c r="H11" i="8"/>
  <c r="J34" i="12"/>
  <c r="E296" i="20"/>
  <c r="O18" i="13"/>
  <c r="K457" i="6"/>
  <c r="M11" i="8"/>
  <c r="O260" i="12"/>
  <c r="S260" i="12"/>
  <c r="J38" i="13"/>
  <c r="I48" i="8"/>
  <c r="O256" i="13"/>
  <c r="S256" i="13"/>
  <c r="E29" i="20"/>
  <c r="O69" i="12"/>
  <c r="E35" i="20"/>
  <c r="O75" i="12"/>
  <c r="P11" i="8"/>
  <c r="P16" i="7"/>
  <c r="P16" i="6"/>
  <c r="P18" i="6" s="1"/>
  <c r="S263" i="12"/>
  <c r="O263" i="12"/>
  <c r="J11" i="8"/>
  <c r="O257" i="12"/>
  <c r="J16" i="6"/>
  <c r="I133" i="11"/>
  <c r="I146" i="11" s="1"/>
  <c r="I457" i="6" s="1"/>
  <c r="I127" i="9"/>
  <c r="I140" i="9" s="1"/>
  <c r="I220" i="6" s="1"/>
  <c r="I127" i="10"/>
  <c r="I140" i="10" s="1"/>
  <c r="I339" i="6" s="1"/>
  <c r="I101" i="6"/>
  <c r="S265" i="12"/>
  <c r="E19" i="8"/>
  <c r="O265" i="12"/>
  <c r="E17" i="6"/>
  <c r="E17" i="7"/>
  <c r="I24" i="7"/>
  <c r="E101" i="6"/>
  <c r="S269" i="12"/>
  <c r="I19" i="8"/>
  <c r="O269" i="12"/>
  <c r="I17" i="7"/>
  <c r="I17" i="6"/>
  <c r="M48" i="10"/>
  <c r="M61" i="10" s="1"/>
  <c r="M47" i="9"/>
  <c r="M60" i="9" s="1"/>
  <c r="M97" i="8"/>
  <c r="M109" i="6" s="1"/>
  <c r="M93" i="6"/>
  <c r="M50" i="11"/>
  <c r="M63" i="11" s="1"/>
  <c r="J38" i="12"/>
  <c r="K220" i="6"/>
  <c r="E315" i="20"/>
  <c r="O71" i="13"/>
  <c r="E295" i="20"/>
  <c r="O17" i="13"/>
  <c r="I24" i="6"/>
  <c r="G94" i="11"/>
  <c r="G107" i="11" s="1"/>
  <c r="G89" i="10"/>
  <c r="G102" i="10" s="1"/>
  <c r="G88" i="9"/>
  <c r="G101" i="9" s="1"/>
  <c r="G64" i="6"/>
  <c r="K339" i="6"/>
  <c r="E311" i="20"/>
  <c r="O67" i="13"/>
  <c r="F59" i="13"/>
  <c r="F46" i="13"/>
  <c r="F88" i="9"/>
  <c r="F101" i="9" s="1"/>
  <c r="F94" i="11"/>
  <c r="F107" i="11" s="1"/>
  <c r="F89" i="10"/>
  <c r="F102" i="10" s="1"/>
  <c r="F64" i="6"/>
  <c r="F46" i="12"/>
  <c r="F33" i="12"/>
  <c r="O94" i="11"/>
  <c r="O107" i="11" s="1"/>
  <c r="O89" i="10"/>
  <c r="O102" i="10" s="1"/>
  <c r="O88" i="9"/>
  <c r="O101" i="9" s="1"/>
  <c r="O64" i="6"/>
  <c r="E304" i="20"/>
  <c r="O26" i="13"/>
  <c r="G50" i="11"/>
  <c r="G63" i="11" s="1"/>
  <c r="G47" i="9"/>
  <c r="G60" i="9" s="1"/>
  <c r="G48" i="10"/>
  <c r="G61" i="10" s="1"/>
  <c r="G93" i="6"/>
  <c r="S252" i="13"/>
  <c r="J34" i="13"/>
  <c r="O252" i="13"/>
  <c r="E48" i="8"/>
  <c r="M562" i="19" l="1"/>
  <c r="M564" i="19"/>
  <c r="M555" i="19"/>
  <c r="M571" i="19"/>
  <c r="M566" i="19"/>
  <c r="M553" i="19"/>
  <c r="M547" i="19"/>
  <c r="M545" i="19"/>
  <c r="M549" i="19"/>
  <c r="M550" i="19"/>
  <c r="M548" i="19"/>
  <c r="M546" i="19"/>
  <c r="J483" i="19"/>
  <c r="S259" i="13" s="1"/>
  <c r="M556" i="19"/>
  <c r="M561" i="19"/>
  <c r="M560" i="19"/>
  <c r="M563" i="19"/>
  <c r="M552" i="19"/>
  <c r="M565" i="19"/>
  <c r="R483" i="19"/>
  <c r="M567" i="19"/>
  <c r="M551" i="19"/>
  <c r="M559" i="19"/>
  <c r="M569" i="19"/>
  <c r="M570" i="19"/>
  <c r="M554" i="19"/>
  <c r="M568" i="19"/>
  <c r="N483" i="19"/>
  <c r="O23" i="13" s="1"/>
  <c r="M544" i="19"/>
  <c r="M557" i="19"/>
  <c r="M558" i="19"/>
  <c r="J484" i="19"/>
  <c r="S260" i="13" s="1"/>
  <c r="N553" i="19"/>
  <c r="N556" i="19"/>
  <c r="N550" i="19"/>
  <c r="N565" i="19"/>
  <c r="N546" i="19"/>
  <c r="N561" i="19"/>
  <c r="N567" i="19"/>
  <c r="N548" i="19"/>
  <c r="N571" i="19"/>
  <c r="N566" i="19"/>
  <c r="N551" i="19"/>
  <c r="N549" i="19"/>
  <c r="N547" i="19"/>
  <c r="N564" i="19"/>
  <c r="N559" i="19"/>
  <c r="N555" i="19"/>
  <c r="N557" i="19"/>
  <c r="N562" i="19"/>
  <c r="N563" i="19"/>
  <c r="N552" i="19"/>
  <c r="N569" i="19"/>
  <c r="N560" i="19"/>
  <c r="N568" i="19"/>
  <c r="N484" i="19"/>
  <c r="N558" i="19"/>
  <c r="N554" i="19"/>
  <c r="R484" i="19"/>
  <c r="N570" i="19"/>
  <c r="N545" i="19"/>
  <c r="N544" i="19"/>
  <c r="O260" i="13"/>
  <c r="M48" i="8"/>
  <c r="J42" i="13"/>
  <c r="E316" i="20"/>
  <c r="O72" i="13"/>
  <c r="U186" i="19"/>
  <c r="J481" i="19"/>
  <c r="S257" i="13" s="1"/>
  <c r="K545" i="19"/>
  <c r="K554" i="19"/>
  <c r="K557" i="19"/>
  <c r="K553" i="19"/>
  <c r="K556" i="19"/>
  <c r="K564" i="19"/>
  <c r="K555" i="19"/>
  <c r="K561" i="19"/>
  <c r="K569" i="19"/>
  <c r="K558" i="19"/>
  <c r="K552" i="19"/>
  <c r="K562" i="19"/>
  <c r="K563" i="19"/>
  <c r="K548" i="19"/>
  <c r="N481" i="19"/>
  <c r="K568" i="19"/>
  <c r="K571" i="19"/>
  <c r="K559" i="19"/>
  <c r="K549" i="19"/>
  <c r="K567" i="19"/>
  <c r="K565" i="19"/>
  <c r="K570" i="19"/>
  <c r="K544" i="19"/>
  <c r="R481" i="19"/>
  <c r="K566" i="19"/>
  <c r="K550" i="19"/>
  <c r="K560" i="19"/>
  <c r="K551" i="19"/>
  <c r="K546" i="19"/>
  <c r="K547" i="19"/>
  <c r="O257" i="13"/>
  <c r="J48" i="8"/>
  <c r="J39" i="13"/>
  <c r="J16" i="7"/>
  <c r="J18" i="7" s="1"/>
  <c r="G101" i="6"/>
  <c r="O25" i="12"/>
  <c r="E19" i="20"/>
  <c r="R177" i="19"/>
  <c r="R182" i="19"/>
  <c r="R166" i="19"/>
  <c r="R168" i="19"/>
  <c r="R183" i="19"/>
  <c r="R172" i="19"/>
  <c r="R159" i="19"/>
  <c r="R178" i="19"/>
  <c r="J104" i="19"/>
  <c r="R160" i="19"/>
  <c r="R174" i="19"/>
  <c r="F118" i="19"/>
  <c r="R171" i="19"/>
  <c r="R181" i="19"/>
  <c r="R165" i="19"/>
  <c r="R170" i="19"/>
  <c r="R176" i="19"/>
  <c r="N104" i="19"/>
  <c r="R180" i="19"/>
  <c r="R104" i="19"/>
  <c r="R118" i="19" s="1"/>
  <c r="R161" i="19"/>
  <c r="R179" i="19"/>
  <c r="R173" i="19"/>
  <c r="R162" i="19"/>
  <c r="R175" i="19"/>
  <c r="R164" i="19"/>
  <c r="R185" i="19"/>
  <c r="R169" i="19"/>
  <c r="R184" i="19"/>
  <c r="R167" i="19"/>
  <c r="R163" i="19"/>
  <c r="V186" i="19"/>
  <c r="G97" i="8"/>
  <c r="G109" i="6" s="1"/>
  <c r="P93" i="6"/>
  <c r="G64" i="8"/>
  <c r="M16" i="7"/>
  <c r="M18" i="7" s="1"/>
  <c r="J41" i="13"/>
  <c r="E317" i="20"/>
  <c r="G24" i="7"/>
  <c r="E173" i="19"/>
  <c r="E163" i="19"/>
  <c r="E166" i="19"/>
  <c r="E185" i="19"/>
  <c r="E162" i="19"/>
  <c r="E160" i="19"/>
  <c r="E176" i="19"/>
  <c r="E181" i="19"/>
  <c r="E165" i="19"/>
  <c r="E167" i="19"/>
  <c r="R91" i="19"/>
  <c r="E182" i="19"/>
  <c r="E159" i="19"/>
  <c r="E178" i="19"/>
  <c r="E172" i="19"/>
  <c r="E177" i="19"/>
  <c r="E161" i="19"/>
  <c r="E164" i="19"/>
  <c r="E174" i="19"/>
  <c r="E179" i="19"/>
  <c r="N91" i="19"/>
  <c r="E184" i="19"/>
  <c r="E168" i="19"/>
  <c r="E183" i="19"/>
  <c r="E171" i="19"/>
  <c r="E180" i="19"/>
  <c r="E169" i="19"/>
  <c r="E175" i="19"/>
  <c r="J91" i="19"/>
  <c r="E170" i="19"/>
  <c r="F93" i="19"/>
  <c r="J35" i="12"/>
  <c r="R559" i="19"/>
  <c r="R570" i="19"/>
  <c r="R553" i="19"/>
  <c r="R564" i="19"/>
  <c r="R545" i="19"/>
  <c r="R546" i="19"/>
  <c r="R557" i="19"/>
  <c r="J488" i="19"/>
  <c r="J502" i="19" s="1"/>
  <c r="R555" i="19"/>
  <c r="R552" i="19"/>
  <c r="R488" i="19"/>
  <c r="R502" i="19" s="1"/>
  <c r="R549" i="19"/>
  <c r="R563" i="19"/>
  <c r="R547" i="19"/>
  <c r="R554" i="19"/>
  <c r="R565" i="19"/>
  <c r="R550" i="19"/>
  <c r="R556" i="19"/>
  <c r="R548" i="19"/>
  <c r="R544" i="19"/>
  <c r="R571" i="19"/>
  <c r="R569" i="19"/>
  <c r="R562" i="19"/>
  <c r="N488" i="19"/>
  <c r="N502" i="19" s="1"/>
  <c r="R567" i="19"/>
  <c r="R560" i="19"/>
  <c r="R568" i="19"/>
  <c r="R566" i="19"/>
  <c r="F502" i="19"/>
  <c r="R551" i="19"/>
  <c r="R558" i="19"/>
  <c r="R561" i="19"/>
  <c r="I184" i="19"/>
  <c r="I168" i="19"/>
  <c r="I173" i="19"/>
  <c r="I179" i="19"/>
  <c r="J95" i="19"/>
  <c r="S255" i="12" s="1"/>
  <c r="I163" i="19"/>
  <c r="I167" i="19"/>
  <c r="I182" i="19"/>
  <c r="I172" i="19"/>
  <c r="I177" i="19"/>
  <c r="I161" i="19"/>
  <c r="N95" i="19"/>
  <c r="I164" i="19"/>
  <c r="I175" i="19"/>
  <c r="I174" i="19"/>
  <c r="I181" i="19"/>
  <c r="R95" i="19"/>
  <c r="I183" i="19"/>
  <c r="I180" i="19"/>
  <c r="I178" i="19"/>
  <c r="I165" i="19"/>
  <c r="I159" i="19"/>
  <c r="I185" i="19"/>
  <c r="I171" i="19"/>
  <c r="I162" i="19"/>
  <c r="I166" i="19"/>
  <c r="I169" i="19"/>
  <c r="I160" i="19"/>
  <c r="I176" i="19"/>
  <c r="I170" i="19"/>
  <c r="F94" i="19"/>
  <c r="G11" i="8" s="1"/>
  <c r="G56" i="6" s="1"/>
  <c r="J36" i="12"/>
  <c r="L559" i="19"/>
  <c r="L570" i="19"/>
  <c r="J482" i="19"/>
  <c r="S258" i="13" s="1"/>
  <c r="L556" i="19"/>
  <c r="L558" i="19"/>
  <c r="L567" i="19"/>
  <c r="R482" i="19"/>
  <c r="L547" i="19"/>
  <c r="L569" i="19"/>
  <c r="L566" i="19"/>
  <c r="L549" i="19"/>
  <c r="L552" i="19"/>
  <c r="L545" i="19"/>
  <c r="L561" i="19"/>
  <c r="L564" i="19"/>
  <c r="L560" i="19"/>
  <c r="L557" i="19"/>
  <c r="N482" i="19"/>
  <c r="L548" i="19"/>
  <c r="L544" i="19"/>
  <c r="L554" i="19"/>
  <c r="L546" i="19"/>
  <c r="L562" i="19"/>
  <c r="L568" i="19"/>
  <c r="L565" i="19"/>
  <c r="L553" i="19"/>
  <c r="L555" i="19"/>
  <c r="L551" i="19"/>
  <c r="L571" i="19"/>
  <c r="L563" i="19"/>
  <c r="L550" i="19"/>
  <c r="O258" i="13"/>
  <c r="K16" i="7"/>
  <c r="K18" i="7" s="1"/>
  <c r="K48" i="8"/>
  <c r="K16" i="6"/>
  <c r="J40" i="13"/>
  <c r="X175" i="19"/>
  <c r="X180" i="19"/>
  <c r="X164" i="19"/>
  <c r="X166" i="19"/>
  <c r="X165" i="19"/>
  <c r="X162" i="19"/>
  <c r="N110" i="19"/>
  <c r="X160" i="19"/>
  <c r="X161" i="19"/>
  <c r="X179" i="19"/>
  <c r="X184" i="19"/>
  <c r="X168" i="19"/>
  <c r="X174" i="19"/>
  <c r="X173" i="19"/>
  <c r="X163" i="19"/>
  <c r="X159" i="19"/>
  <c r="X177" i="19"/>
  <c r="X171" i="19"/>
  <c r="X176" i="19"/>
  <c r="J110" i="19"/>
  <c r="S270" i="12" s="1"/>
  <c r="X178" i="19"/>
  <c r="X185" i="19"/>
  <c r="X172" i="19"/>
  <c r="R110" i="19"/>
  <c r="X182" i="19"/>
  <c r="X169" i="19"/>
  <c r="X183" i="19"/>
  <c r="X181" i="19"/>
  <c r="X167" i="19"/>
  <c r="X170" i="19"/>
  <c r="J17" i="7"/>
  <c r="J17" i="6"/>
  <c r="J18" i="6" s="1"/>
  <c r="J19" i="8"/>
  <c r="O270" i="12"/>
  <c r="M16" i="6"/>
  <c r="M18" i="6" s="1"/>
  <c r="L16" i="7"/>
  <c r="L18" i="7" s="1"/>
  <c r="K18" i="6"/>
  <c r="L101" i="6"/>
  <c r="L127" i="10"/>
  <c r="L140" i="10" s="1"/>
  <c r="E566" i="19"/>
  <c r="AE566" i="19" s="1"/>
  <c r="E597" i="19" s="1"/>
  <c r="E550" i="19"/>
  <c r="E559" i="19"/>
  <c r="E557" i="19"/>
  <c r="E553" i="19"/>
  <c r="J475" i="19"/>
  <c r="E567" i="19"/>
  <c r="F503" i="19"/>
  <c r="E562" i="19"/>
  <c r="E545" i="19"/>
  <c r="AE545" i="19" s="1"/>
  <c r="E576" i="19" s="1"/>
  <c r="F645" i="19" s="1"/>
  <c r="E551" i="19"/>
  <c r="E548" i="19"/>
  <c r="E570" i="19"/>
  <c r="E554" i="19"/>
  <c r="E560" i="19"/>
  <c r="E571" i="19"/>
  <c r="E568" i="19"/>
  <c r="N475" i="19"/>
  <c r="E547" i="19"/>
  <c r="E549" i="19"/>
  <c r="E569" i="19"/>
  <c r="AE569" i="19" s="1"/>
  <c r="E600" i="19" s="1"/>
  <c r="E546" i="19"/>
  <c r="AE546" i="19" s="1"/>
  <c r="E577" i="19" s="1"/>
  <c r="F646" i="19" s="1"/>
  <c r="E556" i="19"/>
  <c r="E564" i="19"/>
  <c r="F501" i="19"/>
  <c r="E561" i="19"/>
  <c r="E552" i="19"/>
  <c r="E563" i="19"/>
  <c r="E565" i="19"/>
  <c r="E558" i="19"/>
  <c r="AE558" i="19" s="1"/>
  <c r="E589" i="19" s="1"/>
  <c r="R475" i="19"/>
  <c r="E544" i="19"/>
  <c r="E555" i="19"/>
  <c r="F64" i="8"/>
  <c r="F141" i="6" s="1"/>
  <c r="L16" i="6"/>
  <c r="L18" i="6" s="1"/>
  <c r="G127" i="10"/>
  <c r="G140" i="10" s="1"/>
  <c r="G339" i="6" s="1"/>
  <c r="L48" i="8"/>
  <c r="L94" i="11" s="1"/>
  <c r="L107" i="11" s="1"/>
  <c r="L420" i="6" s="1"/>
  <c r="F127" i="10"/>
  <c r="F140" i="10" s="1"/>
  <c r="F339" i="6" s="1"/>
  <c r="E320" i="20"/>
  <c r="G133" i="11"/>
  <c r="G146" i="11" s="1"/>
  <c r="G457" i="6" s="1"/>
  <c r="T179" i="19"/>
  <c r="T184" i="19"/>
  <c r="T168" i="19"/>
  <c r="T170" i="19"/>
  <c r="T169" i="19"/>
  <c r="T182" i="19"/>
  <c r="R106" i="19"/>
  <c r="T165" i="19"/>
  <c r="T183" i="19"/>
  <c r="T167" i="19"/>
  <c r="T172" i="19"/>
  <c r="T178" i="19"/>
  <c r="T177" i="19"/>
  <c r="T161" i="19"/>
  <c r="T159" i="19"/>
  <c r="T181" i="19"/>
  <c r="T175" i="19"/>
  <c r="T164" i="19"/>
  <c r="T163" i="19"/>
  <c r="T173" i="19"/>
  <c r="T176" i="19"/>
  <c r="T185" i="19"/>
  <c r="T166" i="19"/>
  <c r="T171" i="19"/>
  <c r="T162" i="19"/>
  <c r="J106" i="19"/>
  <c r="S266" i="12" s="1"/>
  <c r="T180" i="19"/>
  <c r="T174" i="19"/>
  <c r="N106" i="19"/>
  <c r="E28" i="20" s="1"/>
  <c r="T160" i="19"/>
  <c r="K170" i="19"/>
  <c r="K175" i="19"/>
  <c r="K159" i="19"/>
  <c r="K162" i="19"/>
  <c r="N97" i="19"/>
  <c r="K185" i="19"/>
  <c r="K168" i="19"/>
  <c r="K182" i="19"/>
  <c r="K171" i="19"/>
  <c r="K161" i="19"/>
  <c r="K177" i="19"/>
  <c r="K174" i="19"/>
  <c r="K179" i="19"/>
  <c r="K163" i="19"/>
  <c r="K165" i="19"/>
  <c r="R97" i="19"/>
  <c r="K172" i="19"/>
  <c r="K184" i="19"/>
  <c r="K166" i="19"/>
  <c r="K181" i="19"/>
  <c r="J97" i="19"/>
  <c r="S257" i="12" s="1"/>
  <c r="K176" i="19"/>
  <c r="K183" i="19"/>
  <c r="K180" i="19"/>
  <c r="K167" i="19"/>
  <c r="K169" i="19"/>
  <c r="K173" i="19"/>
  <c r="K164" i="19"/>
  <c r="K178" i="19"/>
  <c r="K160" i="19"/>
  <c r="N11" i="9"/>
  <c r="N24" i="9" s="1"/>
  <c r="N11" i="11"/>
  <c r="N24" i="11" s="1"/>
  <c r="N11" i="10"/>
  <c r="N24" i="10" s="1"/>
  <c r="N56" i="6"/>
  <c r="O186" i="19"/>
  <c r="J436" i="19"/>
  <c r="J24" i="7"/>
  <c r="E319" i="20"/>
  <c r="O75" i="13"/>
  <c r="J485" i="19"/>
  <c r="S261" i="13" s="1"/>
  <c r="O566" i="19"/>
  <c r="O560" i="19"/>
  <c r="R485" i="19"/>
  <c r="O559" i="19"/>
  <c r="O567" i="19"/>
  <c r="O544" i="19"/>
  <c r="O570" i="19"/>
  <c r="O557" i="19"/>
  <c r="O563" i="19"/>
  <c r="O549" i="19"/>
  <c r="O565" i="19"/>
  <c r="O552" i="19"/>
  <c r="O547" i="19"/>
  <c r="O546" i="19"/>
  <c r="O561" i="19"/>
  <c r="O558" i="19"/>
  <c r="O571" i="19"/>
  <c r="O551" i="19"/>
  <c r="O548" i="19"/>
  <c r="O555" i="19"/>
  <c r="O569" i="19"/>
  <c r="O553" i="19"/>
  <c r="O554" i="19"/>
  <c r="O556" i="19"/>
  <c r="O568" i="19"/>
  <c r="O562" i="19"/>
  <c r="O550" i="19"/>
  <c r="O545" i="19"/>
  <c r="O564" i="19"/>
  <c r="N485" i="19"/>
  <c r="N48" i="8"/>
  <c r="J43" i="13"/>
  <c r="O261" i="13"/>
  <c r="K183" i="11"/>
  <c r="K465" i="6" s="1"/>
  <c r="F127" i="9"/>
  <c r="F140" i="9" s="1"/>
  <c r="F220" i="6" s="1"/>
  <c r="F97" i="8"/>
  <c r="F109" i="6" s="1"/>
  <c r="O18" i="7"/>
  <c r="E133" i="11"/>
  <c r="E146" i="11" s="1"/>
  <c r="E457" i="6" s="1"/>
  <c r="F93" i="6"/>
  <c r="F47" i="9"/>
  <c r="F60" i="9" s="1"/>
  <c r="F212" i="6" s="1"/>
  <c r="F48" i="10"/>
  <c r="F61" i="10" s="1"/>
  <c r="F331" i="6" s="1"/>
  <c r="P18" i="7"/>
  <c r="P47" i="9"/>
  <c r="P60" i="9" s="1"/>
  <c r="P174" i="9" s="1"/>
  <c r="P228" i="6" s="1"/>
  <c r="N220" i="6"/>
  <c r="K47" i="9"/>
  <c r="K60" i="9" s="1"/>
  <c r="K174" i="9" s="1"/>
  <c r="K228" i="6" s="1"/>
  <c r="O78" i="12"/>
  <c r="E127" i="9"/>
  <c r="E140" i="9" s="1"/>
  <c r="E220" i="6" s="1"/>
  <c r="P50" i="11"/>
  <c r="P63" i="11" s="1"/>
  <c r="P183" i="11" s="1"/>
  <c r="P465" i="6" s="1"/>
  <c r="O16" i="6"/>
  <c r="O18" i="6" s="1"/>
  <c r="N457" i="6"/>
  <c r="O262" i="12"/>
  <c r="O26" i="12"/>
  <c r="K27" i="8"/>
  <c r="K133" i="6" s="1"/>
  <c r="K93" i="6"/>
  <c r="P97" i="8"/>
  <c r="P109" i="6" s="1"/>
  <c r="O11" i="8"/>
  <c r="O89" i="8" s="1"/>
  <c r="O72" i="6" s="1"/>
  <c r="O37" i="7" s="1"/>
  <c r="K97" i="8"/>
  <c r="K109" i="6" s="1"/>
  <c r="O68" i="12"/>
  <c r="F101" i="6"/>
  <c r="D10" i="7"/>
  <c r="Q8" i="7"/>
  <c r="Q10" i="7" s="1"/>
  <c r="G16" i="7"/>
  <c r="G18" i="7" s="1"/>
  <c r="L174" i="9"/>
  <c r="L228" i="6" s="1"/>
  <c r="Q10" i="6"/>
  <c r="O133" i="11"/>
  <c r="O146" i="11" s="1"/>
  <c r="O457" i="6" s="1"/>
  <c r="O127" i="10"/>
  <c r="O140" i="10" s="1"/>
  <c r="O339" i="6" s="1"/>
  <c r="O101" i="6"/>
  <c r="O127" i="9"/>
  <c r="O140" i="9" s="1"/>
  <c r="O220" i="6" s="1"/>
  <c r="E314" i="20"/>
  <c r="O70" i="13"/>
  <c r="H18" i="7"/>
  <c r="O97" i="8"/>
  <c r="O109" i="6" s="1"/>
  <c r="E321" i="20"/>
  <c r="O77" i="13"/>
  <c r="L64" i="6"/>
  <c r="F183" i="11"/>
  <c r="F465" i="6" s="1"/>
  <c r="E301" i="20"/>
  <c r="L88" i="9"/>
  <c r="L101" i="9" s="1"/>
  <c r="L153" i="9" s="1"/>
  <c r="L260" i="6" s="1"/>
  <c r="L183" i="11"/>
  <c r="L465" i="6" s="1"/>
  <c r="P64" i="6"/>
  <c r="P88" i="9"/>
  <c r="P101" i="9" s="1"/>
  <c r="P94" i="11"/>
  <c r="P107" i="11" s="1"/>
  <c r="P64" i="8"/>
  <c r="P141" i="6" s="1"/>
  <c r="P89" i="10"/>
  <c r="P102" i="10" s="1"/>
  <c r="O27" i="13"/>
  <c r="E305" i="20"/>
  <c r="O23" i="12"/>
  <c r="E17" i="20"/>
  <c r="L11" i="9"/>
  <c r="L24" i="9" s="1"/>
  <c r="L56" i="6"/>
  <c r="L11" i="10"/>
  <c r="L24" i="10" s="1"/>
  <c r="L11" i="11"/>
  <c r="L24" i="11" s="1"/>
  <c r="L27" i="8"/>
  <c r="L133" i="6" s="1"/>
  <c r="N212" i="6"/>
  <c r="N73" i="9"/>
  <c r="N252" i="6" s="1"/>
  <c r="N449" i="6"/>
  <c r="N183" i="11"/>
  <c r="N465" i="6" s="1"/>
  <c r="K449" i="6"/>
  <c r="K79" i="11"/>
  <c r="K489" i="6" s="1"/>
  <c r="N174" i="9"/>
  <c r="N228" i="6" s="1"/>
  <c r="N74" i="10"/>
  <c r="N371" i="6" s="1"/>
  <c r="N331" i="6"/>
  <c r="K331" i="6"/>
  <c r="K74" i="10"/>
  <c r="K371" i="6" s="1"/>
  <c r="H183" i="6"/>
  <c r="H153" i="9"/>
  <c r="H260" i="6" s="1"/>
  <c r="H11" i="9"/>
  <c r="H24" i="9" s="1"/>
  <c r="H11" i="11"/>
  <c r="H24" i="11" s="1"/>
  <c r="H11" i="10"/>
  <c r="H24" i="10" s="1"/>
  <c r="H27" i="8"/>
  <c r="H133" i="6" s="1"/>
  <c r="H56" i="6"/>
  <c r="H89" i="8"/>
  <c r="H183" i="11"/>
  <c r="H465" i="6" s="1"/>
  <c r="H449" i="6"/>
  <c r="H302" i="6"/>
  <c r="H154" i="10"/>
  <c r="H379" i="6" s="1"/>
  <c r="E13" i="20"/>
  <c r="O19" i="12"/>
  <c r="H175" i="10"/>
  <c r="H347" i="6" s="1"/>
  <c r="H331" i="6"/>
  <c r="H162" i="11"/>
  <c r="H497" i="6" s="1"/>
  <c r="H420" i="6"/>
  <c r="E20" i="20"/>
  <c r="H174" i="9"/>
  <c r="H228" i="6" s="1"/>
  <c r="H212" i="6"/>
  <c r="G175" i="10"/>
  <c r="G347" i="6" s="1"/>
  <c r="G331" i="6"/>
  <c r="J33" i="12"/>
  <c r="J59" i="12" s="1"/>
  <c r="I16" i="7"/>
  <c r="I18" i="7" s="1"/>
  <c r="S256" i="12"/>
  <c r="I11" i="8"/>
  <c r="I16" i="6"/>
  <c r="I18" i="6" s="1"/>
  <c r="O256" i="12"/>
  <c r="I48" i="10"/>
  <c r="I61" i="10" s="1"/>
  <c r="I47" i="9"/>
  <c r="I60" i="9" s="1"/>
  <c r="I50" i="11"/>
  <c r="I63" i="11" s="1"/>
  <c r="I93" i="6"/>
  <c r="I97" i="8"/>
  <c r="I109" i="6" s="1"/>
  <c r="P212" i="6"/>
  <c r="G174" i="9"/>
  <c r="G228" i="6" s="1"/>
  <c r="G212" i="6"/>
  <c r="O141" i="6"/>
  <c r="J15" i="12"/>
  <c r="J28" i="12" s="1"/>
  <c r="D22" i="7"/>
  <c r="D22" i="6"/>
  <c r="G141" i="6"/>
  <c r="M174" i="9"/>
  <c r="M228" i="6" s="1"/>
  <c r="M212" i="6"/>
  <c r="P449" i="6"/>
  <c r="F162" i="11"/>
  <c r="F497" i="6" s="1"/>
  <c r="F420" i="6"/>
  <c r="M183" i="11"/>
  <c r="M465" i="6" s="1"/>
  <c r="M449" i="6"/>
  <c r="P175" i="10"/>
  <c r="P347" i="6" s="1"/>
  <c r="P331" i="6"/>
  <c r="J11" i="9"/>
  <c r="J24" i="9" s="1"/>
  <c r="J56" i="6"/>
  <c r="J11" i="11"/>
  <c r="J24" i="11" s="1"/>
  <c r="J11" i="10"/>
  <c r="J24" i="10" s="1"/>
  <c r="J27" i="8"/>
  <c r="J133" i="6" s="1"/>
  <c r="J89" i="8"/>
  <c r="O420" i="6"/>
  <c r="G162" i="11"/>
  <c r="G497" i="6" s="1"/>
  <c r="G420" i="6"/>
  <c r="J46" i="12"/>
  <c r="J60" i="12" s="1"/>
  <c r="P11" i="9"/>
  <c r="P24" i="9" s="1"/>
  <c r="P89" i="8"/>
  <c r="P27" i="8"/>
  <c r="P133" i="6" s="1"/>
  <c r="P11" i="10"/>
  <c r="P24" i="10" s="1"/>
  <c r="P11" i="11"/>
  <c r="P24" i="11" s="1"/>
  <c r="P56" i="6"/>
  <c r="I89" i="10"/>
  <c r="I102" i="10" s="1"/>
  <c r="I94" i="11"/>
  <c r="I107" i="11" s="1"/>
  <c r="I64" i="6"/>
  <c r="I64" i="8"/>
  <c r="I88" i="9"/>
  <c r="I101" i="9" s="1"/>
  <c r="M11" i="11"/>
  <c r="M24" i="11" s="1"/>
  <c r="M11" i="10"/>
  <c r="M24" i="10" s="1"/>
  <c r="M27" i="8"/>
  <c r="M133" i="6" s="1"/>
  <c r="M89" i="8"/>
  <c r="M11" i="9"/>
  <c r="M24" i="9" s="1"/>
  <c r="M56" i="6"/>
  <c r="D23" i="7"/>
  <c r="Q23" i="7" s="1"/>
  <c r="D23" i="6"/>
  <c r="Q23" i="6" s="1"/>
  <c r="J66" i="13"/>
  <c r="J79" i="13" s="1"/>
  <c r="E27" i="20"/>
  <c r="O67" i="12"/>
  <c r="O27" i="12"/>
  <c r="E21" i="20"/>
  <c r="E298" i="20"/>
  <c r="O20" i="13"/>
  <c r="E294" i="20"/>
  <c r="O16" i="13"/>
  <c r="O183" i="6"/>
  <c r="G183" i="6"/>
  <c r="G153" i="9"/>
  <c r="G260" i="6" s="1"/>
  <c r="M175" i="10"/>
  <c r="M347" i="6" s="1"/>
  <c r="M331" i="6"/>
  <c r="E89" i="10"/>
  <c r="E102" i="10" s="1"/>
  <c r="E94" i="11"/>
  <c r="E107" i="11" s="1"/>
  <c r="E88" i="9"/>
  <c r="E101" i="9" s="1"/>
  <c r="E64" i="8"/>
  <c r="E64" i="6"/>
  <c r="G183" i="11"/>
  <c r="G465" i="6" s="1"/>
  <c r="G449" i="6"/>
  <c r="O302" i="6"/>
  <c r="F302" i="6"/>
  <c r="F183" i="6"/>
  <c r="G154" i="10"/>
  <c r="G379" i="6" s="1"/>
  <c r="G302" i="6"/>
  <c r="E31" i="20"/>
  <c r="O71" i="12"/>
  <c r="E48" i="10"/>
  <c r="E61" i="10" s="1"/>
  <c r="E47" i="9"/>
  <c r="E60" i="9" s="1"/>
  <c r="E97" i="8"/>
  <c r="E109" i="6" s="1"/>
  <c r="E50" i="11"/>
  <c r="E63" i="11" s="1"/>
  <c r="E93" i="6"/>
  <c r="E15" i="20"/>
  <c r="O21" i="12"/>
  <c r="E18" i="20"/>
  <c r="O24" i="12"/>
  <c r="S252" i="12"/>
  <c r="E11" i="8"/>
  <c r="E16" i="7"/>
  <c r="E18" i="7" s="1"/>
  <c r="E16" i="6"/>
  <c r="E18" i="6" s="1"/>
  <c r="O252" i="12"/>
  <c r="N64" i="6" l="1"/>
  <c r="N94" i="11"/>
  <c r="N107" i="11" s="1"/>
  <c r="N88" i="9"/>
  <c r="N101" i="9" s="1"/>
  <c r="N89" i="10"/>
  <c r="N102" i="10" s="1"/>
  <c r="N64" i="8"/>
  <c r="N141" i="6" s="1"/>
  <c r="F663" i="19"/>
  <c r="J663" i="19" s="1"/>
  <c r="F691" i="19" s="1"/>
  <c r="J646" i="19"/>
  <c r="N501" i="19"/>
  <c r="N503" i="19"/>
  <c r="AE554" i="19"/>
  <c r="E585" i="19" s="1"/>
  <c r="F654" i="19" s="1"/>
  <c r="AE550" i="19"/>
  <c r="E581" i="19" s="1"/>
  <c r="F650" i="19" s="1"/>
  <c r="G182" i="19"/>
  <c r="G166" i="19"/>
  <c r="G171" i="19"/>
  <c r="AE171" i="19" s="1"/>
  <c r="E202" i="19" s="1"/>
  <c r="F234" i="19" s="1"/>
  <c r="G185" i="19"/>
  <c r="AE185" i="19" s="1"/>
  <c r="N93" i="19"/>
  <c r="G181" i="19"/>
  <c r="J93" i="19"/>
  <c r="S253" i="12" s="1"/>
  <c r="G161" i="19"/>
  <c r="AE161" i="19" s="1"/>
  <c r="E192" i="19" s="1"/>
  <c r="F224" i="19" s="1"/>
  <c r="G170" i="19"/>
  <c r="G175" i="19"/>
  <c r="AE175" i="19" s="1"/>
  <c r="E206" i="19" s="1"/>
  <c r="F277" i="19" s="1"/>
  <c r="G159" i="19"/>
  <c r="R93" i="19"/>
  <c r="R119" i="19" s="1"/>
  <c r="G168" i="19"/>
  <c r="G164" i="19"/>
  <c r="G172" i="19"/>
  <c r="G183" i="19"/>
  <c r="AE183" i="19" s="1"/>
  <c r="E214" i="19" s="1"/>
  <c r="F285" i="19" s="1"/>
  <c r="G177" i="19"/>
  <c r="G173" i="19"/>
  <c r="G180" i="19"/>
  <c r="AE180" i="19" s="1"/>
  <c r="E211" i="19" s="1"/>
  <c r="F282" i="19" s="1"/>
  <c r="G174" i="19"/>
  <c r="AE174" i="19" s="1"/>
  <c r="E205" i="19" s="1"/>
  <c r="F276" i="19" s="1"/>
  <c r="G163" i="19"/>
  <c r="G176" i="19"/>
  <c r="G160" i="19"/>
  <c r="AE160" i="19" s="1"/>
  <c r="E191" i="19" s="1"/>
  <c r="F223" i="19" s="1"/>
  <c r="G179" i="19"/>
  <c r="AE179" i="19" s="1"/>
  <c r="E210" i="19" s="1"/>
  <c r="F281" i="19" s="1"/>
  <c r="G165" i="19"/>
  <c r="G167" i="19"/>
  <c r="G178" i="19"/>
  <c r="G184" i="19"/>
  <c r="AE184" i="19" s="1"/>
  <c r="E215" i="19" s="1"/>
  <c r="F286" i="19" s="1"/>
  <c r="G162" i="19"/>
  <c r="G169" i="19"/>
  <c r="F16" i="6"/>
  <c r="F18" i="6" s="1"/>
  <c r="O253" i="12"/>
  <c r="F16" i="7"/>
  <c r="F18" i="7" s="1"/>
  <c r="F11" i="8"/>
  <c r="AE182" i="19"/>
  <c r="E213" i="19" s="1"/>
  <c r="F284" i="19" s="1"/>
  <c r="J118" i="19"/>
  <c r="F154" i="10"/>
  <c r="F379" i="6" s="1"/>
  <c r="O254" i="12"/>
  <c r="E303" i="20"/>
  <c r="O25" i="13"/>
  <c r="AE555" i="19"/>
  <c r="E586" i="19" s="1"/>
  <c r="F655" i="19" s="1"/>
  <c r="F637" i="19"/>
  <c r="J637" i="19" s="1"/>
  <c r="F620" i="19"/>
  <c r="J620" i="19" s="1"/>
  <c r="F714" i="19" s="1"/>
  <c r="AE570" i="19"/>
  <c r="F617" i="19"/>
  <c r="J617" i="19" s="1"/>
  <c r="F711" i="19" s="1"/>
  <c r="F634" i="19"/>
  <c r="J634" i="19" s="1"/>
  <c r="J48" i="10"/>
  <c r="J61" i="10" s="1"/>
  <c r="J50" i="11"/>
  <c r="J63" i="11" s="1"/>
  <c r="J47" i="9"/>
  <c r="J60" i="9" s="1"/>
  <c r="J97" i="8"/>
  <c r="J109" i="6" s="1"/>
  <c r="J93" i="6"/>
  <c r="L89" i="8"/>
  <c r="L72" i="6" s="1"/>
  <c r="L37" i="7" s="1"/>
  <c r="F175" i="10"/>
  <c r="F347" i="6" s="1"/>
  <c r="L162" i="11"/>
  <c r="L497" i="6" s="1"/>
  <c r="F153" i="9"/>
  <c r="F260" i="6" s="1"/>
  <c r="K212" i="6"/>
  <c r="L166" i="9"/>
  <c r="L182" i="9" s="1"/>
  <c r="L268" i="6" s="1"/>
  <c r="L64" i="8"/>
  <c r="L141" i="6" s="1"/>
  <c r="F174" i="9"/>
  <c r="F228" i="6" s="1"/>
  <c r="N294" i="6"/>
  <c r="N167" i="10"/>
  <c r="T186" i="19"/>
  <c r="R503" i="19"/>
  <c r="R501" i="19"/>
  <c r="AE552" i="19"/>
  <c r="E583" i="19" s="1"/>
  <c r="F652" i="19" s="1"/>
  <c r="AE556" i="19"/>
  <c r="E587" i="19" s="1"/>
  <c r="F656" i="19" s="1"/>
  <c r="AE547" i="19"/>
  <c r="E578" i="19" s="1"/>
  <c r="F647" i="19" s="1"/>
  <c r="AE560" i="19"/>
  <c r="E591" i="19" s="1"/>
  <c r="AE551" i="19"/>
  <c r="E582" i="19" s="1"/>
  <c r="F651" i="19" s="1"/>
  <c r="AE567" i="19"/>
  <c r="E598" i="19" s="1"/>
  <c r="AE559" i="19"/>
  <c r="E590" i="19" s="1"/>
  <c r="O72" i="12"/>
  <c r="E32" i="20"/>
  <c r="F117" i="19"/>
  <c r="N119" i="19"/>
  <c r="N117" i="19"/>
  <c r="E186" i="19"/>
  <c r="AE165" i="19"/>
  <c r="E196" i="19" s="1"/>
  <c r="F228" i="19" s="1"/>
  <c r="AE173" i="19"/>
  <c r="E204" i="19" s="1"/>
  <c r="F275" i="19" s="1"/>
  <c r="N118" i="19"/>
  <c r="O21" i="13"/>
  <c r="E299" i="20"/>
  <c r="M64" i="6"/>
  <c r="M89" i="10"/>
  <c r="M102" i="10" s="1"/>
  <c r="M88" i="9"/>
  <c r="M101" i="9" s="1"/>
  <c r="M64" i="8"/>
  <c r="M141" i="6" s="1"/>
  <c r="M94" i="11"/>
  <c r="M107" i="11" s="1"/>
  <c r="E302" i="20"/>
  <c r="O24" i="13"/>
  <c r="N412" i="6"/>
  <c r="F626" i="19"/>
  <c r="J626" i="19" s="1"/>
  <c r="F609" i="19"/>
  <c r="J609" i="19" s="1"/>
  <c r="F703" i="19" s="1"/>
  <c r="AE561" i="19"/>
  <c r="E592" i="19" s="1"/>
  <c r="F662" i="19"/>
  <c r="J662" i="19" s="1"/>
  <c r="F690" i="19" s="1"/>
  <c r="J645" i="19"/>
  <c r="J503" i="19"/>
  <c r="J501" i="19"/>
  <c r="H183" i="19"/>
  <c r="H167" i="19"/>
  <c r="AE167" i="19" s="1"/>
  <c r="E198" i="19" s="1"/>
  <c r="F230" i="19" s="1"/>
  <c r="H172" i="19"/>
  <c r="H182" i="19"/>
  <c r="N94" i="19"/>
  <c r="E12" i="20" s="1"/>
  <c r="H165" i="19"/>
  <c r="H162" i="19"/>
  <c r="AE162" i="19" s="1"/>
  <c r="E193" i="19" s="1"/>
  <c r="F225" i="19" s="1"/>
  <c r="H159" i="19"/>
  <c r="H179" i="19"/>
  <c r="H174" i="19"/>
  <c r="H178" i="19"/>
  <c r="H171" i="19"/>
  <c r="H176" i="19"/>
  <c r="AE176" i="19" s="1"/>
  <c r="E207" i="19" s="1"/>
  <c r="F278" i="19" s="1"/>
  <c r="H160" i="19"/>
  <c r="R94" i="19"/>
  <c r="R117" i="19" s="1"/>
  <c r="H173" i="19"/>
  <c r="H163" i="19"/>
  <c r="H169" i="19"/>
  <c r="H184" i="19"/>
  <c r="H168" i="19"/>
  <c r="J94" i="19"/>
  <c r="S254" i="12" s="1"/>
  <c r="H161" i="19"/>
  <c r="H175" i="19"/>
  <c r="H181" i="19"/>
  <c r="H185" i="19"/>
  <c r="H180" i="19"/>
  <c r="H170" i="19"/>
  <c r="AE170" i="19" s="1"/>
  <c r="E201" i="19" s="1"/>
  <c r="F233" i="19" s="1"/>
  <c r="H164" i="19"/>
  <c r="H177" i="19"/>
  <c r="H166" i="19"/>
  <c r="AE166" i="19" s="1"/>
  <c r="E197" i="19" s="1"/>
  <c r="F229" i="19" s="1"/>
  <c r="AE169" i="19"/>
  <c r="E200" i="19" s="1"/>
  <c r="F232" i="19" s="1"/>
  <c r="AE177" i="19"/>
  <c r="E208" i="19" s="1"/>
  <c r="F279" i="19" s="1"/>
  <c r="AE181" i="19"/>
  <c r="E212" i="19" s="1"/>
  <c r="F283" i="19" s="1"/>
  <c r="F119" i="19"/>
  <c r="G16" i="6"/>
  <c r="G18" i="6" s="1"/>
  <c r="N175" i="6"/>
  <c r="K186" i="19"/>
  <c r="AE565" i="19"/>
  <c r="E596" i="19" s="1"/>
  <c r="AE568" i="19"/>
  <c r="E599" i="19" s="1"/>
  <c r="AE562" i="19"/>
  <c r="E593" i="19" s="1"/>
  <c r="AE553" i="19"/>
  <c r="E584" i="19" s="1"/>
  <c r="F653" i="19" s="1"/>
  <c r="K64" i="8"/>
  <c r="K141" i="6" s="1"/>
  <c r="K89" i="10"/>
  <c r="K102" i="10" s="1"/>
  <c r="K88" i="9"/>
  <c r="K101" i="9" s="1"/>
  <c r="K94" i="11"/>
  <c r="K107" i="11" s="1"/>
  <c r="K89" i="8"/>
  <c r="K72" i="6" s="1"/>
  <c r="K37" i="7" s="1"/>
  <c r="K64" i="6"/>
  <c r="E300" i="20"/>
  <c r="O22" i="13"/>
  <c r="I186" i="19"/>
  <c r="AE168" i="19"/>
  <c r="E199" i="19" s="1"/>
  <c r="F231" i="19" s="1"/>
  <c r="AE172" i="19"/>
  <c r="E203" i="19" s="1"/>
  <c r="N79" i="11"/>
  <c r="N489" i="6" s="1"/>
  <c r="L89" i="10"/>
  <c r="L102" i="10" s="1"/>
  <c r="L302" i="6" s="1"/>
  <c r="N89" i="8"/>
  <c r="AE544" i="19"/>
  <c r="E575" i="19" s="1"/>
  <c r="AE563" i="19"/>
  <c r="E594" i="19" s="1"/>
  <c r="AE564" i="19"/>
  <c r="E595" i="19" s="1"/>
  <c r="AE549" i="19"/>
  <c r="E580" i="19" s="1"/>
  <c r="F649" i="19" s="1"/>
  <c r="AE571" i="19"/>
  <c r="AE548" i="19"/>
  <c r="E579" i="19" s="1"/>
  <c r="F648" i="19" s="1"/>
  <c r="AE557" i="19"/>
  <c r="E588" i="19" s="1"/>
  <c r="L339" i="6"/>
  <c r="L175" i="10"/>
  <c r="L347" i="6" s="1"/>
  <c r="X186" i="19"/>
  <c r="J119" i="19"/>
  <c r="J117" i="19"/>
  <c r="AE164" i="19"/>
  <c r="E195" i="19" s="1"/>
  <c r="F227" i="19" s="1"/>
  <c r="AE178" i="19"/>
  <c r="E209" i="19" s="1"/>
  <c r="F280" i="19" s="1"/>
  <c r="AE163" i="19"/>
  <c r="E194" i="19" s="1"/>
  <c r="F226" i="19" s="1"/>
  <c r="R186" i="19"/>
  <c r="J89" i="10"/>
  <c r="J102" i="10" s="1"/>
  <c r="J94" i="11"/>
  <c r="J107" i="11" s="1"/>
  <c r="J64" i="8"/>
  <c r="J141" i="6" s="1"/>
  <c r="J64" i="6"/>
  <c r="J88" i="9"/>
  <c r="J101" i="9" s="1"/>
  <c r="O27" i="8"/>
  <c r="O133" i="6" s="1"/>
  <c r="O56" i="6"/>
  <c r="K73" i="9"/>
  <c r="K252" i="6" s="1"/>
  <c r="O175" i="10"/>
  <c r="O347" i="6" s="1"/>
  <c r="K105" i="8"/>
  <c r="K149" i="6" s="1"/>
  <c r="L154" i="10"/>
  <c r="L379" i="6" s="1"/>
  <c r="O11" i="10"/>
  <c r="O24" i="10" s="1"/>
  <c r="O167" i="10" s="1"/>
  <c r="O310" i="6" s="1"/>
  <c r="O54" i="7" s="1"/>
  <c r="O11" i="9"/>
  <c r="O24" i="9" s="1"/>
  <c r="O166" i="9" s="1"/>
  <c r="O11" i="11"/>
  <c r="O24" i="11" s="1"/>
  <c r="O175" i="11" s="1"/>
  <c r="O428" i="6" s="1"/>
  <c r="O62" i="7" s="1"/>
  <c r="O162" i="11"/>
  <c r="O497" i="6" s="1"/>
  <c r="L105" i="8"/>
  <c r="L149" i="6" s="1"/>
  <c r="O154" i="10"/>
  <c r="O379" i="6" s="1"/>
  <c r="O105" i="8"/>
  <c r="O149" i="6" s="1"/>
  <c r="O174" i="9"/>
  <c r="O228" i="6" s="1"/>
  <c r="O183" i="11"/>
  <c r="O465" i="6" s="1"/>
  <c r="O153" i="9"/>
  <c r="O260" i="6" s="1"/>
  <c r="L183" i="6"/>
  <c r="O18" i="12"/>
  <c r="G11" i="9"/>
  <c r="G24" i="9" s="1"/>
  <c r="G175" i="6" s="1"/>
  <c r="G89" i="8"/>
  <c r="G72" i="6" s="1"/>
  <c r="G37" i="7" s="1"/>
  <c r="G11" i="11"/>
  <c r="G24" i="11" s="1"/>
  <c r="G412" i="6" s="1"/>
  <c r="G27" i="8"/>
  <c r="G133" i="6" s="1"/>
  <c r="G11" i="10"/>
  <c r="G24" i="10" s="1"/>
  <c r="G167" i="10" s="1"/>
  <c r="P162" i="11"/>
  <c r="P497" i="6" s="1"/>
  <c r="P420" i="6"/>
  <c r="P183" i="6"/>
  <c r="P153" i="9"/>
  <c r="P260" i="6" s="1"/>
  <c r="P302" i="6"/>
  <c r="P154" i="10"/>
  <c r="P379" i="6" s="1"/>
  <c r="L412" i="6"/>
  <c r="L79" i="11"/>
  <c r="L489" i="6" s="1"/>
  <c r="L175" i="11"/>
  <c r="L428" i="6" s="1"/>
  <c r="L62" i="7" s="1"/>
  <c r="L294" i="6"/>
  <c r="L74" i="10"/>
  <c r="L371" i="6" s="1"/>
  <c r="L175" i="6"/>
  <c r="L73" i="9"/>
  <c r="L252" i="6" s="1"/>
  <c r="H167" i="10"/>
  <c r="H294" i="6"/>
  <c r="H74" i="10"/>
  <c r="H371" i="6" s="1"/>
  <c r="H72" i="6"/>
  <c r="H37" i="7" s="1"/>
  <c r="H105" i="8"/>
  <c r="H149" i="6" s="1"/>
  <c r="H412" i="6"/>
  <c r="H79" i="11"/>
  <c r="H489" i="6" s="1"/>
  <c r="H175" i="11"/>
  <c r="H175" i="6"/>
  <c r="H73" i="9"/>
  <c r="H252" i="6" s="1"/>
  <c r="H166" i="9"/>
  <c r="E212" i="6"/>
  <c r="E174" i="9"/>
  <c r="E228" i="6" s="1"/>
  <c r="E141" i="6"/>
  <c r="M73" i="9"/>
  <c r="M252" i="6" s="1"/>
  <c r="M175" i="6"/>
  <c r="P79" i="11"/>
  <c r="P489" i="6" s="1"/>
  <c r="P412" i="6"/>
  <c r="P175" i="11"/>
  <c r="E175" i="10"/>
  <c r="E347" i="6" s="1"/>
  <c r="E331" i="6"/>
  <c r="E153" i="9"/>
  <c r="E260" i="6" s="1"/>
  <c r="E183" i="6"/>
  <c r="M105" i="8"/>
  <c r="M149" i="6" s="1"/>
  <c r="M72" i="6"/>
  <c r="M37" i="7" s="1"/>
  <c r="I162" i="11"/>
  <c r="I497" i="6" s="1"/>
  <c r="I420" i="6"/>
  <c r="P167" i="10"/>
  <c r="P294" i="6"/>
  <c r="P74" i="10"/>
  <c r="P371" i="6" s="1"/>
  <c r="J74" i="10"/>
  <c r="J371" i="6" s="1"/>
  <c r="J294" i="6"/>
  <c r="J167" i="10"/>
  <c r="I11" i="11"/>
  <c r="I24" i="11" s="1"/>
  <c r="I11" i="10"/>
  <c r="I24" i="10" s="1"/>
  <c r="I11" i="9"/>
  <c r="I24" i="9" s="1"/>
  <c r="I27" i="8"/>
  <c r="I133" i="6" s="1"/>
  <c r="I89" i="8"/>
  <c r="I56" i="6"/>
  <c r="E14" i="20"/>
  <c r="O20" i="12"/>
  <c r="D33" i="6"/>
  <c r="D11" i="8"/>
  <c r="D16" i="7"/>
  <c r="D16" i="6"/>
  <c r="O251" i="12"/>
  <c r="O277" i="12" s="1"/>
  <c r="E11" i="11"/>
  <c r="E24" i="11" s="1"/>
  <c r="E11" i="10"/>
  <c r="E24" i="10" s="1"/>
  <c r="E11" i="9"/>
  <c r="E24" i="9" s="1"/>
  <c r="E27" i="8"/>
  <c r="E133" i="6" s="1"/>
  <c r="E89" i="8"/>
  <c r="E56" i="6"/>
  <c r="E183" i="11"/>
  <c r="E465" i="6" s="1"/>
  <c r="E449" i="6"/>
  <c r="E162" i="11"/>
  <c r="E497" i="6" s="1"/>
  <c r="E420" i="6"/>
  <c r="D39" i="6"/>
  <c r="D48" i="8"/>
  <c r="J33" i="13"/>
  <c r="J59" i="13" s="1"/>
  <c r="O251" i="13"/>
  <c r="O277" i="13" s="1"/>
  <c r="I141" i="6"/>
  <c r="I154" i="10"/>
  <c r="I379" i="6" s="1"/>
  <c r="I302" i="6"/>
  <c r="G39" i="6"/>
  <c r="O264" i="13"/>
  <c r="O278" i="13" s="1"/>
  <c r="D56" i="8"/>
  <c r="J46" i="13"/>
  <c r="J60" i="13" s="1"/>
  <c r="J175" i="11"/>
  <c r="J412" i="6"/>
  <c r="J79" i="11"/>
  <c r="J489" i="6" s="1"/>
  <c r="Q22" i="6"/>
  <c r="Q24" i="6" s="1"/>
  <c r="D24" i="6"/>
  <c r="I449" i="6"/>
  <c r="I183" i="11"/>
  <c r="I465" i="6" s="1"/>
  <c r="E10" i="20"/>
  <c r="O16" i="12"/>
  <c r="M175" i="11"/>
  <c r="M79" i="11"/>
  <c r="M489" i="6" s="1"/>
  <c r="M412" i="6"/>
  <c r="P73" i="9"/>
  <c r="P252" i="6" s="1"/>
  <c r="P166" i="9"/>
  <c r="P175" i="6"/>
  <c r="J166" i="9"/>
  <c r="J175" i="6"/>
  <c r="J73" i="9"/>
  <c r="J252" i="6" s="1"/>
  <c r="I175" i="10"/>
  <c r="I347" i="6" s="1"/>
  <c r="I331" i="6"/>
  <c r="I153" i="9"/>
  <c r="I260" i="6" s="1"/>
  <c r="I183" i="6"/>
  <c r="E154" i="10"/>
  <c r="E379" i="6" s="1"/>
  <c r="E302" i="6"/>
  <c r="O191" i="6"/>
  <c r="O46" i="7" s="1"/>
  <c r="M167" i="10"/>
  <c r="M74" i="10"/>
  <c r="M371" i="6" s="1"/>
  <c r="M294" i="6"/>
  <c r="P105" i="8"/>
  <c r="P149" i="6" s="1"/>
  <c r="P72" i="6"/>
  <c r="P37" i="7" s="1"/>
  <c r="G33" i="6"/>
  <c r="O264" i="12"/>
  <c r="O278" i="12" s="1"/>
  <c r="D19" i="8"/>
  <c r="D17" i="7"/>
  <c r="Q17" i="7" s="1"/>
  <c r="D17" i="6"/>
  <c r="Q17" i="6" s="1"/>
  <c r="J72" i="6"/>
  <c r="J37" i="7" s="1"/>
  <c r="L191" i="6"/>
  <c r="L46" i="7" s="1"/>
  <c r="D24" i="7"/>
  <c r="Q22" i="7"/>
  <c r="Q24" i="7" s="1"/>
  <c r="I174" i="9"/>
  <c r="I228" i="6" s="1"/>
  <c r="I212" i="6"/>
  <c r="J61" i="12"/>
  <c r="F250" i="19" l="1"/>
  <c r="J250" i="19" s="1"/>
  <c r="J233" i="19"/>
  <c r="E320" i="19" s="1"/>
  <c r="F242" i="19"/>
  <c r="J242" i="19" s="1"/>
  <c r="J225" i="19"/>
  <c r="E312" i="19" s="1"/>
  <c r="J286" i="19"/>
  <c r="F303" i="19"/>
  <c r="J303" i="19" s="1"/>
  <c r="E334" i="19" s="1"/>
  <c r="J281" i="19"/>
  <c r="F298" i="19"/>
  <c r="J298" i="19" s="1"/>
  <c r="E329" i="19" s="1"/>
  <c r="F293" i="19"/>
  <c r="J293" i="19" s="1"/>
  <c r="E324" i="19" s="1"/>
  <c r="J276" i="19"/>
  <c r="J285" i="19"/>
  <c r="F302" i="19"/>
  <c r="J302" i="19" s="1"/>
  <c r="E333" i="19" s="1"/>
  <c r="F241" i="19"/>
  <c r="J241" i="19" s="1"/>
  <c r="J224" i="19"/>
  <c r="E311" i="19" s="1"/>
  <c r="J229" i="19"/>
  <c r="E316" i="19" s="1"/>
  <c r="F246" i="19"/>
  <c r="J246" i="19" s="1"/>
  <c r="J230" i="19"/>
  <c r="E317" i="19" s="1"/>
  <c r="F247" i="19"/>
  <c r="J247" i="19" s="1"/>
  <c r="J223" i="19"/>
  <c r="E310" i="19" s="1"/>
  <c r="F240" i="19"/>
  <c r="J240" i="19" s="1"/>
  <c r="J282" i="19"/>
  <c r="F299" i="19"/>
  <c r="J299" i="19" s="1"/>
  <c r="E330" i="19" s="1"/>
  <c r="F251" i="19"/>
  <c r="J251" i="19" s="1"/>
  <c r="J234" i="19"/>
  <c r="E321" i="19" s="1"/>
  <c r="J278" i="19"/>
  <c r="F295" i="19"/>
  <c r="J295" i="19" s="1"/>
  <c r="E326" i="19" s="1"/>
  <c r="J277" i="19"/>
  <c r="F294" i="19"/>
  <c r="J294" i="19" s="1"/>
  <c r="E325" i="19" s="1"/>
  <c r="F297" i="19"/>
  <c r="J297" i="19" s="1"/>
  <c r="E328" i="19" s="1"/>
  <c r="J280" i="19"/>
  <c r="F274" i="19"/>
  <c r="E217" i="19"/>
  <c r="K175" i="11"/>
  <c r="K162" i="11"/>
  <c r="K497" i="6" s="1"/>
  <c r="K420" i="6"/>
  <c r="F245" i="19"/>
  <c r="J245" i="19" s="1"/>
  <c r="J228" i="19"/>
  <c r="E315" i="19" s="1"/>
  <c r="F669" i="19"/>
  <c r="J669" i="19" s="1"/>
  <c r="F697" i="19" s="1"/>
  <c r="J652" i="19"/>
  <c r="F301" i="19"/>
  <c r="J301" i="19" s="1"/>
  <c r="E332" i="19" s="1"/>
  <c r="J284" i="19"/>
  <c r="J226" i="19"/>
  <c r="E313" i="19" s="1"/>
  <c r="F243" i="19"/>
  <c r="J243" i="19" s="1"/>
  <c r="F632" i="19"/>
  <c r="J632" i="19" s="1"/>
  <c r="F615" i="19"/>
  <c r="J615" i="19" s="1"/>
  <c r="F709" i="19" s="1"/>
  <c r="K183" i="6"/>
  <c r="K166" i="9"/>
  <c r="K153" i="9"/>
  <c r="K260" i="6" s="1"/>
  <c r="J283" i="19"/>
  <c r="F300" i="19"/>
  <c r="J300" i="19" s="1"/>
  <c r="E331" i="19" s="1"/>
  <c r="M302" i="6"/>
  <c r="M154" i="10"/>
  <c r="M379" i="6" s="1"/>
  <c r="J174" i="9"/>
  <c r="J228" i="6" s="1"/>
  <c r="J212" i="6"/>
  <c r="G186" i="19"/>
  <c r="AE186" i="19" s="1"/>
  <c r="N420" i="6"/>
  <c r="N162" i="11"/>
  <c r="N497" i="6" s="1"/>
  <c r="J105" i="8"/>
  <c r="J149" i="6" s="1"/>
  <c r="L167" i="10"/>
  <c r="L183" i="10" s="1"/>
  <c r="L387" i="6" s="1"/>
  <c r="J183" i="6"/>
  <c r="J153" i="9"/>
  <c r="J260" i="6" s="1"/>
  <c r="J154" i="10"/>
  <c r="J379" i="6" s="1"/>
  <c r="J302" i="6"/>
  <c r="E603" i="19"/>
  <c r="E601" i="19"/>
  <c r="F644" i="19"/>
  <c r="F633" i="19"/>
  <c r="J633" i="19" s="1"/>
  <c r="F616" i="19"/>
  <c r="J616" i="19" s="1"/>
  <c r="F710" i="19" s="1"/>
  <c r="H186" i="19"/>
  <c r="F629" i="19"/>
  <c r="J629" i="19" s="1"/>
  <c r="F612" i="19"/>
  <c r="J612" i="19" s="1"/>
  <c r="F706" i="19" s="1"/>
  <c r="F618" i="19"/>
  <c r="J618" i="19" s="1"/>
  <c r="F712" i="19" s="1"/>
  <c r="F635" i="19"/>
  <c r="J635" i="19" s="1"/>
  <c r="J656" i="19"/>
  <c r="F673" i="19"/>
  <c r="J673" i="19" s="1"/>
  <c r="F701" i="19" s="1"/>
  <c r="J331" i="6"/>
  <c r="J175" i="10"/>
  <c r="J347" i="6" s="1"/>
  <c r="O17" i="12"/>
  <c r="E11" i="20"/>
  <c r="N154" i="10"/>
  <c r="N379" i="6" s="1"/>
  <c r="N302" i="6"/>
  <c r="J649" i="19"/>
  <c r="F666" i="19"/>
  <c r="J666" i="19" s="1"/>
  <c r="F694" i="19" s="1"/>
  <c r="N72" i="6"/>
  <c r="N37" i="7" s="1"/>
  <c r="N105" i="8"/>
  <c r="N149" i="6" s="1"/>
  <c r="F670" i="19"/>
  <c r="J670" i="19" s="1"/>
  <c r="F698" i="19" s="1"/>
  <c r="J653" i="19"/>
  <c r="J232" i="19"/>
  <c r="E319" i="19" s="1"/>
  <c r="F249" i="19"/>
  <c r="J249" i="19" s="1"/>
  <c r="M183" i="6"/>
  <c r="M153" i="9"/>
  <c r="M260" i="6" s="1"/>
  <c r="F668" i="19"/>
  <c r="J668" i="19" s="1"/>
  <c r="F696" i="19" s="1"/>
  <c r="J651" i="19"/>
  <c r="N183" i="10"/>
  <c r="N387" i="6" s="1"/>
  <c r="N310" i="6"/>
  <c r="N54" i="7" s="1"/>
  <c r="J650" i="19"/>
  <c r="F667" i="19"/>
  <c r="J667" i="19" s="1"/>
  <c r="F695" i="19" s="1"/>
  <c r="N183" i="6"/>
  <c r="N153" i="9"/>
  <c r="N260" i="6" s="1"/>
  <c r="F244" i="19"/>
  <c r="J244" i="19" s="1"/>
  <c r="J227" i="19"/>
  <c r="E314" i="19" s="1"/>
  <c r="F608" i="19"/>
  <c r="F625" i="19"/>
  <c r="E602" i="19"/>
  <c r="J231" i="19"/>
  <c r="E318" i="19" s="1"/>
  <c r="F248" i="19"/>
  <c r="J248" i="19" s="1"/>
  <c r="F630" i="19"/>
  <c r="J630" i="19" s="1"/>
  <c r="F613" i="19"/>
  <c r="J613" i="19" s="1"/>
  <c r="F707" i="19" s="1"/>
  <c r="N166" i="9"/>
  <c r="F628" i="19"/>
  <c r="J628" i="19" s="1"/>
  <c r="F611" i="19"/>
  <c r="J611" i="19" s="1"/>
  <c r="F705" i="19" s="1"/>
  <c r="J655" i="19"/>
  <c r="F672" i="19"/>
  <c r="J672" i="19" s="1"/>
  <c r="F700" i="19" s="1"/>
  <c r="J654" i="19"/>
  <c r="F671" i="19"/>
  <c r="J671" i="19" s="1"/>
  <c r="F699" i="19" s="1"/>
  <c r="M166" i="9"/>
  <c r="J162" i="11"/>
  <c r="J497" i="6" s="1"/>
  <c r="J420" i="6"/>
  <c r="J648" i="19"/>
  <c r="F665" i="19"/>
  <c r="J665" i="19" s="1"/>
  <c r="F693" i="19" s="1"/>
  <c r="F631" i="19"/>
  <c r="J631" i="19" s="1"/>
  <c r="F614" i="19"/>
  <c r="J614" i="19" s="1"/>
  <c r="F708" i="19" s="1"/>
  <c r="K167" i="10"/>
  <c r="K154" i="10"/>
  <c r="K379" i="6" s="1"/>
  <c r="K302" i="6"/>
  <c r="F636" i="19"/>
  <c r="J636" i="19" s="1"/>
  <c r="F619" i="19"/>
  <c r="J619" i="19" s="1"/>
  <c r="F713" i="19" s="1"/>
  <c r="J279" i="19"/>
  <c r="F296" i="19"/>
  <c r="J296" i="19" s="1"/>
  <c r="E327" i="19" s="1"/>
  <c r="N175" i="11"/>
  <c r="M162" i="11"/>
  <c r="M497" i="6" s="1"/>
  <c r="M420" i="6"/>
  <c r="F292" i="19"/>
  <c r="J292" i="19" s="1"/>
  <c r="E323" i="19" s="1"/>
  <c r="J275" i="19"/>
  <c r="AE159" i="19"/>
  <c r="E190" i="19" s="1"/>
  <c r="F627" i="19"/>
  <c r="J627" i="19" s="1"/>
  <c r="F610" i="19"/>
  <c r="J610" i="19" s="1"/>
  <c r="F704" i="19" s="1"/>
  <c r="J647" i="19"/>
  <c r="F664" i="19"/>
  <c r="J664" i="19" s="1"/>
  <c r="F692" i="19" s="1"/>
  <c r="J183" i="11"/>
  <c r="J465" i="6" s="1"/>
  <c r="J449" i="6"/>
  <c r="F89" i="8"/>
  <c r="F27" i="8"/>
  <c r="F133" i="6" s="1"/>
  <c r="F11" i="10"/>
  <c r="F24" i="10" s="1"/>
  <c r="F56" i="6"/>
  <c r="F11" i="9"/>
  <c r="F24" i="9" s="1"/>
  <c r="F11" i="11"/>
  <c r="F24" i="11" s="1"/>
  <c r="O183" i="10"/>
  <c r="O387" i="6" s="1"/>
  <c r="O182" i="9"/>
  <c r="O268" i="6" s="1"/>
  <c r="O294" i="6"/>
  <c r="G166" i="9"/>
  <c r="O175" i="6"/>
  <c r="O73" i="9"/>
  <c r="O252" i="6" s="1"/>
  <c r="O79" i="11"/>
  <c r="O489" i="6" s="1"/>
  <c r="G79" i="11"/>
  <c r="G489" i="6" s="1"/>
  <c r="O74" i="10"/>
  <c r="O371" i="6" s="1"/>
  <c r="O412" i="6"/>
  <c r="O191" i="11"/>
  <c r="O505" i="6" s="1"/>
  <c r="G175" i="11"/>
  <c r="G428" i="6" s="1"/>
  <c r="G62" i="7" s="1"/>
  <c r="G294" i="6"/>
  <c r="G73" i="9"/>
  <c r="G252" i="6" s="1"/>
  <c r="G105" i="8"/>
  <c r="G149" i="6" s="1"/>
  <c r="G74" i="10"/>
  <c r="G371" i="6" s="1"/>
  <c r="S48" i="13"/>
  <c r="S71" i="13"/>
  <c r="L191" i="11"/>
  <c r="L505" i="6" s="1"/>
  <c r="O42" i="13"/>
  <c r="O38" i="13"/>
  <c r="O34" i="13"/>
  <c r="O44" i="12"/>
  <c r="H182" i="9"/>
  <c r="H268" i="6" s="1"/>
  <c r="H191" i="6"/>
  <c r="H46" i="7" s="1"/>
  <c r="O47" i="12"/>
  <c r="H310" i="6"/>
  <c r="H54" i="7" s="1"/>
  <c r="H183" i="10"/>
  <c r="H387" i="6" s="1"/>
  <c r="S47" i="13"/>
  <c r="O33" i="13"/>
  <c r="O36" i="12"/>
  <c r="S73" i="13"/>
  <c r="H191" i="11"/>
  <c r="H505" i="6" s="1"/>
  <c r="H428" i="6"/>
  <c r="H62" i="7" s="1"/>
  <c r="M183" i="10"/>
  <c r="M387" i="6" s="1"/>
  <c r="M310" i="6"/>
  <c r="M54" i="7" s="1"/>
  <c r="J191" i="6"/>
  <c r="J46" i="7" s="1"/>
  <c r="J182" i="9"/>
  <c r="J268" i="6" s="1"/>
  <c r="D94" i="11"/>
  <c r="D88" i="9"/>
  <c r="Q48" i="8"/>
  <c r="D64" i="6"/>
  <c r="Q64" i="6" s="1"/>
  <c r="D89" i="10"/>
  <c r="D64" i="8"/>
  <c r="E105" i="8"/>
  <c r="E149" i="6" s="1"/>
  <c r="E72" i="6"/>
  <c r="E37" i="7" s="1"/>
  <c r="E175" i="11"/>
  <c r="E79" i="11"/>
  <c r="E489" i="6" s="1"/>
  <c r="E412" i="6"/>
  <c r="D18" i="6"/>
  <c r="Q16" i="6"/>
  <c r="Q18" i="6" s="1"/>
  <c r="E9" i="20"/>
  <c r="O15" i="12"/>
  <c r="O28" i="12" s="1"/>
  <c r="F125" i="12" s="1"/>
  <c r="I175" i="11"/>
  <c r="I79" i="11"/>
  <c r="I489" i="6" s="1"/>
  <c r="I412" i="6"/>
  <c r="S264" i="12"/>
  <c r="S278" i="12" s="1"/>
  <c r="G310" i="6"/>
  <c r="G54" i="7" s="1"/>
  <c r="G183" i="10"/>
  <c r="G387" i="6" s="1"/>
  <c r="S264" i="13"/>
  <c r="S278" i="13" s="1"/>
  <c r="J39" i="6"/>
  <c r="D40" i="6"/>
  <c r="S251" i="12"/>
  <c r="S277" i="12" s="1"/>
  <c r="P183" i="10"/>
  <c r="P387" i="6" s="1"/>
  <c r="P310" i="6"/>
  <c r="P54" i="7" s="1"/>
  <c r="G191" i="11"/>
  <c r="G505" i="6" s="1"/>
  <c r="G34" i="6"/>
  <c r="G45" i="6"/>
  <c r="G46" i="6" s="1"/>
  <c r="P182" i="9"/>
  <c r="P268" i="6" s="1"/>
  <c r="P191" i="6"/>
  <c r="P46" i="7" s="1"/>
  <c r="M191" i="11"/>
  <c r="M505" i="6" s="1"/>
  <c r="M428" i="6"/>
  <c r="M62" i="7" s="1"/>
  <c r="J428" i="6"/>
  <c r="J62" i="7" s="1"/>
  <c r="J61" i="13"/>
  <c r="E293" i="20"/>
  <c r="O15" i="13"/>
  <c r="O28" i="13" s="1"/>
  <c r="F125" i="13" s="1"/>
  <c r="E166" i="9"/>
  <c r="E73" i="9"/>
  <c r="E252" i="6" s="1"/>
  <c r="E175" i="6"/>
  <c r="D11" i="9"/>
  <c r="Q11" i="8"/>
  <c r="D89" i="8"/>
  <c r="D27" i="8"/>
  <c r="D133" i="6" s="1"/>
  <c r="Q133" i="6" s="1"/>
  <c r="D11" i="10"/>
  <c r="D56" i="6"/>
  <c r="D11" i="11"/>
  <c r="I166" i="9"/>
  <c r="I73" i="9"/>
  <c r="I252" i="6" s="1"/>
  <c r="I175" i="6"/>
  <c r="G182" i="9"/>
  <c r="G268" i="6" s="1"/>
  <c r="G191" i="6"/>
  <c r="G46" i="7" s="1"/>
  <c r="P191" i="11"/>
  <c r="P505" i="6" s="1"/>
  <c r="P428" i="6"/>
  <c r="P62" i="7" s="1"/>
  <c r="G40" i="6"/>
  <c r="E310" i="20"/>
  <c r="O66" i="13"/>
  <c r="O79" i="13" s="1"/>
  <c r="F190" i="13" s="1"/>
  <c r="I105" i="8"/>
  <c r="I149" i="6" s="1"/>
  <c r="I72" i="6"/>
  <c r="I37" i="7" s="1"/>
  <c r="S251" i="13"/>
  <c r="S277" i="13" s="1"/>
  <c r="Q16" i="7"/>
  <c r="Q18" i="7" s="1"/>
  <c r="D18" i="7"/>
  <c r="J183" i="10"/>
  <c r="J387" i="6" s="1"/>
  <c r="J310" i="6"/>
  <c r="J54" i="7" s="1"/>
  <c r="D48" i="10"/>
  <c r="D50" i="11"/>
  <c r="D47" i="9"/>
  <c r="Q19" i="8"/>
  <c r="M12" i="14" s="1"/>
  <c r="D93" i="6"/>
  <c r="Q93" i="6" s="1"/>
  <c r="D97" i="8"/>
  <c r="E26" i="20"/>
  <c r="E39" i="20" s="1"/>
  <c r="O66" i="12"/>
  <c r="O79" i="12" s="1"/>
  <c r="F190" i="12" s="1"/>
  <c r="D127" i="10"/>
  <c r="D127" i="9"/>
  <c r="Q56" i="8"/>
  <c r="D133" i="11"/>
  <c r="D101" i="6"/>
  <c r="Q101" i="6" s="1"/>
  <c r="O279" i="13"/>
  <c r="E167" i="10"/>
  <c r="E74" i="10"/>
  <c r="E371" i="6" s="1"/>
  <c r="E294" i="6"/>
  <c r="O279" i="12"/>
  <c r="D45" i="6"/>
  <c r="D34" i="6"/>
  <c r="J33" i="6"/>
  <c r="J34" i="6" s="1"/>
  <c r="I167" i="10"/>
  <c r="I74" i="10"/>
  <c r="I371" i="6" s="1"/>
  <c r="I294" i="6"/>
  <c r="M191" i="6"/>
  <c r="M46" i="7" s="1"/>
  <c r="M182" i="9"/>
  <c r="M268" i="6" s="1"/>
  <c r="F105" i="8" l="1"/>
  <c r="F149" i="6" s="1"/>
  <c r="F72" i="6"/>
  <c r="F37" i="7" s="1"/>
  <c r="F287" i="19"/>
  <c r="F291" i="19"/>
  <c r="J274" i="19"/>
  <c r="J287" i="19" s="1"/>
  <c r="E22" i="20"/>
  <c r="J608" i="19"/>
  <c r="F621" i="19"/>
  <c r="F661" i="19"/>
  <c r="F657" i="19"/>
  <c r="J644" i="19"/>
  <c r="J657" i="19" s="1"/>
  <c r="Q56" i="6"/>
  <c r="J191" i="11"/>
  <c r="J505" i="6" s="1"/>
  <c r="F175" i="11"/>
  <c r="F79" i="11"/>
  <c r="F489" i="6" s="1"/>
  <c r="F412" i="6"/>
  <c r="E216" i="19"/>
  <c r="E218" i="19"/>
  <c r="F222" i="19"/>
  <c r="K310" i="6"/>
  <c r="K54" i="7" s="1"/>
  <c r="K183" i="10"/>
  <c r="K387" i="6" s="1"/>
  <c r="F175" i="6"/>
  <c r="F73" i="9"/>
  <c r="F252" i="6" s="1"/>
  <c r="F166" i="9"/>
  <c r="N428" i="6"/>
  <c r="N62" i="7" s="1"/>
  <c r="N191" i="11"/>
  <c r="N505" i="6" s="1"/>
  <c r="J625" i="19"/>
  <c r="J638" i="19" s="1"/>
  <c r="F638" i="19"/>
  <c r="K182" i="9"/>
  <c r="K268" i="6" s="1"/>
  <c r="K191" i="6"/>
  <c r="K46" i="7" s="1"/>
  <c r="L310" i="6"/>
  <c r="L54" i="7" s="1"/>
  <c r="F167" i="10"/>
  <c r="F294" i="6"/>
  <c r="F74" i="10"/>
  <c r="F371" i="6" s="1"/>
  <c r="N191" i="6"/>
  <c r="N46" i="7" s="1"/>
  <c r="N182" i="9"/>
  <c r="N268" i="6" s="1"/>
  <c r="K191" i="11"/>
  <c r="K505" i="6" s="1"/>
  <c r="K428" i="6"/>
  <c r="K62" i="7" s="1"/>
  <c r="O51" i="12"/>
  <c r="S68" i="13"/>
  <c r="S51" i="13"/>
  <c r="S20" i="13"/>
  <c r="O37" i="12"/>
  <c r="O48" i="13"/>
  <c r="O46" i="13"/>
  <c r="O51" i="13"/>
  <c r="S16" i="13"/>
  <c r="S26" i="12"/>
  <c r="O39" i="12"/>
  <c r="S42" i="13"/>
  <c r="S36" i="12"/>
  <c r="S67" i="13"/>
  <c r="O52" i="12"/>
  <c r="S67" i="12"/>
  <c r="O47" i="13"/>
  <c r="O53" i="13"/>
  <c r="S53" i="13"/>
  <c r="S279" i="12"/>
  <c r="O55" i="12"/>
  <c r="O39" i="13"/>
  <c r="D60" i="9"/>
  <c r="Q47" i="9"/>
  <c r="O41" i="13"/>
  <c r="S52" i="13"/>
  <c r="O52" i="13"/>
  <c r="S72" i="13"/>
  <c r="O43" i="13"/>
  <c r="D140" i="10"/>
  <c r="Q127" i="10"/>
  <c r="D63" i="11"/>
  <c r="Q50" i="11"/>
  <c r="S49" i="13"/>
  <c r="S69" i="13"/>
  <c r="O49" i="13"/>
  <c r="S52" i="12"/>
  <c r="S72" i="12"/>
  <c r="O33" i="12"/>
  <c r="D24" i="11"/>
  <c r="Q11" i="11"/>
  <c r="Q89" i="8"/>
  <c r="D105" i="8"/>
  <c r="D149" i="6" s="1"/>
  <c r="Q149" i="6" s="1"/>
  <c r="D72" i="6"/>
  <c r="I428" i="6"/>
  <c r="I62" i="7" s="1"/>
  <c r="I191" i="11"/>
  <c r="I505" i="6" s="1"/>
  <c r="E191" i="11"/>
  <c r="E505" i="6" s="1"/>
  <c r="E428" i="6"/>
  <c r="E62" i="7" s="1"/>
  <c r="S38" i="13"/>
  <c r="O41" i="12"/>
  <c r="O38" i="12"/>
  <c r="E183" i="10"/>
  <c r="E387" i="6" s="1"/>
  <c r="E310" i="6"/>
  <c r="E54" i="7" s="1"/>
  <c r="S50" i="13"/>
  <c r="O50" i="13"/>
  <c r="S70" i="13"/>
  <c r="O58" i="13"/>
  <c r="S78" i="13"/>
  <c r="S58" i="13"/>
  <c r="D146" i="11"/>
  <c r="Q133" i="11"/>
  <c r="D61" i="10"/>
  <c r="Q48" i="10"/>
  <c r="O49" i="12"/>
  <c r="S279" i="13"/>
  <c r="E323" i="20"/>
  <c r="O43" i="12"/>
  <c r="Q27" i="8"/>
  <c r="G12" i="14"/>
  <c r="O45" i="12"/>
  <c r="O44" i="13"/>
  <c r="S75" i="13"/>
  <c r="S55" i="13"/>
  <c r="O55" i="13"/>
  <c r="O50" i="12"/>
  <c r="O57" i="12"/>
  <c r="D141" i="6"/>
  <c r="Q141" i="6" s="1"/>
  <c r="D101" i="9"/>
  <c r="Q88" i="9"/>
  <c r="I183" i="10"/>
  <c r="I387" i="6" s="1"/>
  <c r="I310" i="6"/>
  <c r="I54" i="7" s="1"/>
  <c r="O54" i="12"/>
  <c r="S56" i="13"/>
  <c r="S76" i="13"/>
  <c r="O56" i="13"/>
  <c r="D140" i="9"/>
  <c r="Q127" i="9"/>
  <c r="O56" i="12"/>
  <c r="O53" i="12"/>
  <c r="O36" i="13"/>
  <c r="O45" i="13"/>
  <c r="O35" i="12"/>
  <c r="O34" i="12"/>
  <c r="D109" i="6"/>
  <c r="Q109" i="6" s="1"/>
  <c r="Q97" i="8"/>
  <c r="S51" i="12"/>
  <c r="S71" i="12"/>
  <c r="O40" i="13"/>
  <c r="S19" i="12"/>
  <c r="S37" i="12"/>
  <c r="G33" i="14"/>
  <c r="Q64" i="8"/>
  <c r="O46" i="12"/>
  <c r="D31" i="7"/>
  <c r="D46" i="6"/>
  <c r="J45" i="6"/>
  <c r="O35" i="13"/>
  <c r="S57" i="13"/>
  <c r="S77" i="13"/>
  <c r="O57" i="13"/>
  <c r="M33" i="14"/>
  <c r="M54" i="14" s="1"/>
  <c r="O58" i="12"/>
  <c r="O37" i="13"/>
  <c r="S39" i="12"/>
  <c r="S21" i="12"/>
  <c r="I182" i="9"/>
  <c r="I268" i="6" s="1"/>
  <c r="I191" i="6"/>
  <c r="I46" i="7" s="1"/>
  <c r="O48" i="12"/>
  <c r="D24" i="10"/>
  <c r="Q11" i="10"/>
  <c r="D24" i="9"/>
  <c r="Q11" i="9"/>
  <c r="O40" i="12"/>
  <c r="E191" i="6"/>
  <c r="E46" i="7" s="1"/>
  <c r="E182" i="9"/>
  <c r="E268" i="6" s="1"/>
  <c r="E306" i="20"/>
  <c r="S54" i="13"/>
  <c r="O54" i="13"/>
  <c r="S74" i="13"/>
  <c r="O42" i="12"/>
  <c r="J40" i="6"/>
  <c r="D102" i="10"/>
  <c r="Q89" i="10"/>
  <c r="D107" i="11"/>
  <c r="Q94" i="11"/>
  <c r="F183" i="10" l="1"/>
  <c r="F387" i="6" s="1"/>
  <c r="F310" i="6"/>
  <c r="F54" i="7" s="1"/>
  <c r="F191" i="6"/>
  <c r="F46" i="7" s="1"/>
  <c r="F182" i="9"/>
  <c r="F268" i="6" s="1"/>
  <c r="F304" i="19"/>
  <c r="J291" i="19"/>
  <c r="F239" i="19"/>
  <c r="F235" i="19"/>
  <c r="J222" i="19"/>
  <c r="J621" i="19"/>
  <c r="F702" i="19"/>
  <c r="F716" i="19" s="1"/>
  <c r="F428" i="6"/>
  <c r="F62" i="7" s="1"/>
  <c r="F191" i="11"/>
  <c r="F505" i="6" s="1"/>
  <c r="F674" i="19"/>
  <c r="J661" i="19"/>
  <c r="S34" i="13"/>
  <c r="S18" i="12"/>
  <c r="S47" i="12"/>
  <c r="S24" i="13"/>
  <c r="S44" i="12"/>
  <c r="S33" i="14"/>
  <c r="O60" i="13"/>
  <c r="O59" i="13"/>
  <c r="Q107" i="11"/>
  <c r="J33" i="14" s="1"/>
  <c r="D162" i="11"/>
  <c r="D420" i="6"/>
  <c r="Q420" i="6" s="1"/>
  <c r="S40" i="12"/>
  <c r="S22" i="12"/>
  <c r="S56" i="12"/>
  <c r="S76" i="12"/>
  <c r="D153" i="9"/>
  <c r="D183" i="6"/>
  <c r="Q183" i="6" s="1"/>
  <c r="Q101" i="9"/>
  <c r="I33" i="14" s="1"/>
  <c r="D37" i="7"/>
  <c r="Q72" i="6"/>
  <c r="Q37" i="7" s="1"/>
  <c r="S15" i="13"/>
  <c r="S37" i="13"/>
  <c r="S19" i="13"/>
  <c r="S35" i="12"/>
  <c r="S17" i="12"/>
  <c r="S73" i="12"/>
  <c r="S53" i="12"/>
  <c r="S77" i="12"/>
  <c r="S57" i="12"/>
  <c r="Q61" i="10"/>
  <c r="N12" i="14" s="1"/>
  <c r="D175" i="10"/>
  <c r="D331" i="6"/>
  <c r="Q331" i="6" s="1"/>
  <c r="S20" i="12"/>
  <c r="S38" i="12"/>
  <c r="D449" i="6"/>
  <c r="Q449" i="6" s="1"/>
  <c r="D183" i="11"/>
  <c r="Q63" i="11"/>
  <c r="P12" i="14" s="1"/>
  <c r="S43" i="13"/>
  <c r="S25" i="13"/>
  <c r="S41" i="13"/>
  <c r="S23" i="13"/>
  <c r="Q102" i="10"/>
  <c r="H33" i="14" s="1"/>
  <c r="D302" i="6"/>
  <c r="Q302" i="6" s="1"/>
  <c r="D154" i="10"/>
  <c r="J46" i="6"/>
  <c r="D32" i="7"/>
  <c r="O60" i="12"/>
  <c r="S40" i="13"/>
  <c r="S22" i="13"/>
  <c r="S45" i="13"/>
  <c r="S27" i="13"/>
  <c r="S44" i="13"/>
  <c r="S26" i="13"/>
  <c r="S41" i="12"/>
  <c r="S23" i="12"/>
  <c r="Q105" i="8"/>
  <c r="O59" i="12"/>
  <c r="S42" i="12"/>
  <c r="S24" i="12"/>
  <c r="S35" i="13"/>
  <c r="S17" i="13"/>
  <c r="S34" i="12"/>
  <c r="S16" i="12"/>
  <c r="S36" i="13"/>
  <c r="S18" i="13"/>
  <c r="S50" i="12"/>
  <c r="S70" i="12"/>
  <c r="Q24" i="11"/>
  <c r="J12" i="14" s="1"/>
  <c r="D79" i="11"/>
  <c r="D175" i="11"/>
  <c r="D412" i="6"/>
  <c r="Q412" i="6" s="1"/>
  <c r="Q24" i="10"/>
  <c r="H12" i="14" s="1"/>
  <c r="D167" i="10"/>
  <c r="D294" i="6"/>
  <c r="Q294" i="6" s="1"/>
  <c r="D74" i="10"/>
  <c r="S12" i="14"/>
  <c r="G54" i="14"/>
  <c r="S54" i="14" s="1"/>
  <c r="S49" i="12"/>
  <c r="S69" i="12"/>
  <c r="S39" i="13"/>
  <c r="S21" i="13"/>
  <c r="Q24" i="9"/>
  <c r="I12" i="14" s="1"/>
  <c r="D73" i="9"/>
  <c r="D175" i="6"/>
  <c r="Q175" i="6" s="1"/>
  <c r="D166" i="9"/>
  <c r="S68" i="12"/>
  <c r="S48" i="12"/>
  <c r="S78" i="12"/>
  <c r="S58" i="12"/>
  <c r="D220" i="6"/>
  <c r="Q220" i="6" s="1"/>
  <c r="Q140" i="9"/>
  <c r="O33" i="14" s="1"/>
  <c r="S54" i="12"/>
  <c r="S74" i="12"/>
  <c r="S66" i="13"/>
  <c r="S79" i="13" s="1"/>
  <c r="S27" i="12"/>
  <c r="S45" i="12"/>
  <c r="S43" i="12"/>
  <c r="S25" i="12"/>
  <c r="Q146" i="11"/>
  <c r="P33" i="14" s="1"/>
  <c r="D457" i="6"/>
  <c r="Q457" i="6" s="1"/>
  <c r="D339" i="6"/>
  <c r="Q339" i="6" s="1"/>
  <c r="Q140" i="10"/>
  <c r="N33" i="14" s="1"/>
  <c r="Q60" i="9"/>
  <c r="O12" i="14" s="1"/>
  <c r="D174" i="9"/>
  <c r="D212" i="6"/>
  <c r="Q212" i="6" s="1"/>
  <c r="S75" i="12"/>
  <c r="S55" i="12"/>
  <c r="J674" i="19" l="1"/>
  <c r="F689" i="19"/>
  <c r="F252" i="19"/>
  <c r="J239" i="19"/>
  <c r="J252" i="19" s="1"/>
  <c r="E322" i="19"/>
  <c r="E336" i="19" s="1"/>
  <c r="J304" i="19"/>
  <c r="J235" i="19"/>
  <c r="E309" i="19"/>
  <c r="O54" i="14"/>
  <c r="O61" i="13"/>
  <c r="N54" i="14"/>
  <c r="P54" i="14"/>
  <c r="D228" i="6"/>
  <c r="Q228" i="6" s="1"/>
  <c r="Q174" i="9"/>
  <c r="D182" i="9"/>
  <c r="Q166" i="9"/>
  <c r="D191" i="6"/>
  <c r="T12" i="14"/>
  <c r="H54" i="14"/>
  <c r="S46" i="13"/>
  <c r="S60" i="13" s="1"/>
  <c r="D379" i="6"/>
  <c r="Q379" i="6" s="1"/>
  <c r="Q154" i="10"/>
  <c r="Q183" i="11"/>
  <c r="D465" i="6"/>
  <c r="Q465" i="6" s="1"/>
  <c r="S66" i="12"/>
  <c r="S79" i="12" s="1"/>
  <c r="D252" i="6"/>
  <c r="Q252" i="6" s="1"/>
  <c r="Q73" i="9"/>
  <c r="D191" i="11"/>
  <c r="D428" i="6"/>
  <c r="Q175" i="11"/>
  <c r="U33" i="14"/>
  <c r="V33" i="14"/>
  <c r="J54" i="14"/>
  <c r="V12" i="14"/>
  <c r="Q175" i="10"/>
  <c r="D347" i="6"/>
  <c r="Q347" i="6" s="1"/>
  <c r="Q153" i="9"/>
  <c r="D260" i="6"/>
  <c r="Q260" i="6" s="1"/>
  <c r="D371" i="6"/>
  <c r="Q371" i="6" s="1"/>
  <c r="Q74" i="10"/>
  <c r="S28" i="13"/>
  <c r="Q162" i="11"/>
  <c r="D497" i="6"/>
  <c r="Q497" i="6" s="1"/>
  <c r="I54" i="14"/>
  <c r="U12" i="14"/>
  <c r="Q167" i="10"/>
  <c r="D183" i="10"/>
  <c r="D310" i="6"/>
  <c r="D489" i="6"/>
  <c r="Q489" i="6" s="1"/>
  <c r="Q79" i="11"/>
  <c r="O61" i="12"/>
  <c r="T33" i="14"/>
  <c r="F715" i="19" l="1"/>
  <c r="F717" i="19"/>
  <c r="F752" i="19" a="1"/>
  <c r="U54" i="14"/>
  <c r="E335" i="19"/>
  <c r="F373" i="19" a="1"/>
  <c r="E337" i="19"/>
  <c r="T54" i="14"/>
  <c r="V54" i="14"/>
  <c r="S15" i="12"/>
  <c r="S28" i="12" s="1"/>
  <c r="S33" i="13"/>
  <c r="S59" i="13" s="1"/>
  <c r="S61" i="13" s="1"/>
  <c r="D62" i="7"/>
  <c r="Q428" i="6"/>
  <c r="Q62" i="7" s="1"/>
  <c r="D387" i="6"/>
  <c r="Q387" i="6" s="1"/>
  <c r="Q183" i="10"/>
  <c r="D505" i="6"/>
  <c r="Q505" i="6" s="1"/>
  <c r="Q191" i="11"/>
  <c r="S33" i="12"/>
  <c r="S59" i="12" s="1"/>
  <c r="D54" i="7"/>
  <c r="Q310" i="6"/>
  <c r="Q54" i="7" s="1"/>
  <c r="D268" i="6"/>
  <c r="Q268" i="6" s="1"/>
  <c r="Q182" i="9"/>
  <c r="D46" i="7"/>
  <c r="Q191" i="6"/>
  <c r="Q46" i="7" s="1"/>
  <c r="F396" i="19" l="1"/>
  <c r="F380" i="19"/>
  <c r="F387" i="19"/>
  <c r="F398" i="19"/>
  <c r="F397" i="19"/>
  <c r="F394" i="19"/>
  <c r="F377" i="19"/>
  <c r="F383" i="19"/>
  <c r="F389" i="19"/>
  <c r="F379" i="19"/>
  <c r="F381" i="19"/>
  <c r="F384" i="19"/>
  <c r="F391" i="19"/>
  <c r="F375" i="19"/>
  <c r="F374" i="19"/>
  <c r="F373" i="19"/>
  <c r="F385" i="19"/>
  <c r="F392" i="19"/>
  <c r="F376" i="19"/>
  <c r="F390" i="19"/>
  <c r="F386" i="19"/>
  <c r="F393" i="19"/>
  <c r="F388" i="19"/>
  <c r="F395" i="19"/>
  <c r="F382" i="19"/>
  <c r="F378" i="19"/>
  <c r="F768" i="19"/>
  <c r="F752" i="19"/>
  <c r="F761" i="19"/>
  <c r="F765" i="19"/>
  <c r="F763" i="19"/>
  <c r="F769" i="19"/>
  <c r="F764" i="19"/>
  <c r="F777" i="19"/>
  <c r="F755" i="19"/>
  <c r="F759" i="19"/>
  <c r="F753" i="19"/>
  <c r="F767" i="19"/>
  <c r="F776" i="19"/>
  <c r="F760" i="19"/>
  <c r="F771" i="19"/>
  <c r="F775" i="19"/>
  <c r="F754" i="19"/>
  <c r="F773" i="19"/>
  <c r="F758" i="19"/>
  <c r="F772" i="19"/>
  <c r="F756" i="19"/>
  <c r="F766" i="19"/>
  <c r="F770" i="19"/>
  <c r="F774" i="19"/>
  <c r="F762" i="19"/>
  <c r="F757" i="19"/>
  <c r="S46" i="12"/>
  <c r="S60" i="12" s="1"/>
  <c r="S61" i="12" s="1"/>
  <c r="N762" i="19" l="1"/>
  <c r="J762" i="19"/>
  <c r="J298" i="13" s="1"/>
  <c r="R762" i="19"/>
  <c r="N756" i="19"/>
  <c r="R756" i="19"/>
  <c r="J756" i="19"/>
  <c r="J754" i="19"/>
  <c r="R754" i="19"/>
  <c r="N754" i="19"/>
  <c r="N776" i="19"/>
  <c r="J776" i="19"/>
  <c r="R776" i="19"/>
  <c r="J755" i="19"/>
  <c r="J291" i="13" s="1"/>
  <c r="R755" i="19"/>
  <c r="N755" i="19"/>
  <c r="J763" i="19"/>
  <c r="R763" i="19"/>
  <c r="N763" i="19"/>
  <c r="R768" i="19"/>
  <c r="J768" i="19"/>
  <c r="N768" i="19"/>
  <c r="J388" i="19"/>
  <c r="J303" i="12" s="1"/>
  <c r="R388" i="19"/>
  <c r="N388" i="19"/>
  <c r="N376" i="19"/>
  <c r="J376" i="19"/>
  <c r="R376" i="19"/>
  <c r="N374" i="19"/>
  <c r="R374" i="19"/>
  <c r="J374" i="19"/>
  <c r="J381" i="19"/>
  <c r="R381" i="19"/>
  <c r="N381" i="19"/>
  <c r="R377" i="19"/>
  <c r="N377" i="19"/>
  <c r="J377" i="19"/>
  <c r="N387" i="19"/>
  <c r="J387" i="19"/>
  <c r="R387" i="19"/>
  <c r="N774" i="19"/>
  <c r="J774" i="19"/>
  <c r="J310" i="13" s="1"/>
  <c r="R774" i="19"/>
  <c r="N772" i="19"/>
  <c r="R772" i="19"/>
  <c r="J772" i="19"/>
  <c r="J775" i="19"/>
  <c r="J311" i="13" s="1"/>
  <c r="R775" i="19"/>
  <c r="N775" i="19"/>
  <c r="N767" i="19"/>
  <c r="R767" i="19"/>
  <c r="J767" i="19"/>
  <c r="N777" i="19"/>
  <c r="J777" i="19"/>
  <c r="R777" i="19"/>
  <c r="N765" i="19"/>
  <c r="F779" i="19"/>
  <c r="R765" i="19"/>
  <c r="J765" i="19"/>
  <c r="J378" i="19"/>
  <c r="R378" i="19"/>
  <c r="N378" i="19"/>
  <c r="R393" i="19"/>
  <c r="N393" i="19"/>
  <c r="J393" i="19"/>
  <c r="N392" i="19"/>
  <c r="J392" i="19"/>
  <c r="J307" i="12" s="1"/>
  <c r="R392" i="19"/>
  <c r="N375" i="19"/>
  <c r="R375" i="19"/>
  <c r="J375" i="19"/>
  <c r="J290" i="12" s="1"/>
  <c r="N379" i="19"/>
  <c r="J379" i="19"/>
  <c r="R379" i="19"/>
  <c r="J394" i="19"/>
  <c r="J309" i="12" s="1"/>
  <c r="N394" i="19"/>
  <c r="R394" i="19"/>
  <c r="N380" i="19"/>
  <c r="R380" i="19"/>
  <c r="J380" i="19"/>
  <c r="J757" i="19"/>
  <c r="R757" i="19"/>
  <c r="N757" i="19"/>
  <c r="J766" i="19"/>
  <c r="N766" i="19"/>
  <c r="R766" i="19"/>
  <c r="J773" i="19"/>
  <c r="J309" i="13" s="1"/>
  <c r="R773" i="19"/>
  <c r="N773" i="19"/>
  <c r="R760" i="19"/>
  <c r="J760" i="19"/>
  <c r="J296" i="13" s="1"/>
  <c r="N760" i="19"/>
  <c r="R759" i="19"/>
  <c r="N759" i="19"/>
  <c r="J759" i="19"/>
  <c r="J295" i="13" s="1"/>
  <c r="J769" i="19"/>
  <c r="N769" i="19"/>
  <c r="R769" i="19"/>
  <c r="F780" i="19"/>
  <c r="F778" i="19"/>
  <c r="R752" i="19"/>
  <c r="J752" i="19"/>
  <c r="N752" i="19"/>
  <c r="R395" i="19"/>
  <c r="J395" i="19"/>
  <c r="N395" i="19"/>
  <c r="N390" i="19"/>
  <c r="J390" i="19"/>
  <c r="R390" i="19"/>
  <c r="N373" i="19"/>
  <c r="R373" i="19"/>
  <c r="F401" i="19"/>
  <c r="J373" i="19"/>
  <c r="F399" i="19"/>
  <c r="R384" i="19"/>
  <c r="N384" i="19"/>
  <c r="J384" i="19"/>
  <c r="J383" i="19"/>
  <c r="J298" i="12" s="1"/>
  <c r="R383" i="19"/>
  <c r="N383" i="19"/>
  <c r="J398" i="19"/>
  <c r="R398" i="19"/>
  <c r="N398" i="19"/>
  <c r="N770" i="19"/>
  <c r="R770" i="19"/>
  <c r="J770" i="19"/>
  <c r="J758" i="19"/>
  <c r="J294" i="13" s="1"/>
  <c r="R758" i="19"/>
  <c r="N758" i="19"/>
  <c r="R771" i="19"/>
  <c r="J771" i="19"/>
  <c r="J307" i="13" s="1"/>
  <c r="N771" i="19"/>
  <c r="N753" i="19"/>
  <c r="R753" i="19"/>
  <c r="J753" i="19"/>
  <c r="J289" i="13" s="1"/>
  <c r="J764" i="19"/>
  <c r="N764" i="19"/>
  <c r="R764" i="19"/>
  <c r="N761" i="19"/>
  <c r="R761" i="19"/>
  <c r="J761" i="19"/>
  <c r="R382" i="19"/>
  <c r="N382" i="19"/>
  <c r="J382" i="19"/>
  <c r="J386" i="19"/>
  <c r="F400" i="19"/>
  <c r="R386" i="19"/>
  <c r="R400" i="19" s="1"/>
  <c r="N386" i="19"/>
  <c r="N385" i="19"/>
  <c r="J385" i="19"/>
  <c r="R385" i="19"/>
  <c r="N391" i="19"/>
  <c r="R391" i="19"/>
  <c r="J391" i="19"/>
  <c r="J389" i="19"/>
  <c r="J304" i="12" s="1"/>
  <c r="R389" i="19"/>
  <c r="N389" i="19"/>
  <c r="R397" i="19"/>
  <c r="J397" i="19"/>
  <c r="J312" i="12" s="1"/>
  <c r="N397" i="19"/>
  <c r="R396" i="19"/>
  <c r="N396" i="19"/>
  <c r="J396" i="19"/>
  <c r="F310" i="12"/>
  <c r="M20" i="8"/>
  <c r="J310" i="12"/>
  <c r="W55" i="12"/>
  <c r="W49" i="13"/>
  <c r="J304" i="13"/>
  <c r="G57" i="8"/>
  <c r="F304" i="13"/>
  <c r="W40" i="12"/>
  <c r="J295" i="12"/>
  <c r="K12" i="8"/>
  <c r="F295" i="12"/>
  <c r="F288" i="12"/>
  <c r="W33" i="12"/>
  <c r="D12" i="8"/>
  <c r="J294" i="12"/>
  <c r="J12" i="8"/>
  <c r="W39" i="12"/>
  <c r="F294" i="12"/>
  <c r="J300" i="12"/>
  <c r="F300" i="12"/>
  <c r="P12" i="8"/>
  <c r="W45" i="12"/>
  <c r="H20" i="8"/>
  <c r="W50" i="12"/>
  <c r="J305" i="12"/>
  <c r="F305" i="12"/>
  <c r="F12" i="8"/>
  <c r="F290" i="12"/>
  <c r="W35" i="12"/>
  <c r="N57" i="8"/>
  <c r="F311" i="13"/>
  <c r="W56" i="13"/>
  <c r="F307" i="13"/>
  <c r="W52" i="13"/>
  <c r="J57" i="8"/>
  <c r="W33" i="13"/>
  <c r="D49" i="8"/>
  <c r="F288" i="13"/>
  <c r="F310" i="13"/>
  <c r="M57" i="8"/>
  <c r="W55" i="13"/>
  <c r="F302" i="13"/>
  <c r="W47" i="13"/>
  <c r="E57" i="8"/>
  <c r="J302" i="13"/>
  <c r="W41" i="12"/>
  <c r="F296" i="12"/>
  <c r="J296" i="12"/>
  <c r="L12" i="8"/>
  <c r="F304" i="12"/>
  <c r="W49" i="12"/>
  <c r="G20" i="8"/>
  <c r="P20" i="8"/>
  <c r="W58" i="12"/>
  <c r="F313" i="12"/>
  <c r="J313" i="12"/>
  <c r="J306" i="12"/>
  <c r="F306" i="12"/>
  <c r="I20" i="8"/>
  <c r="W51" i="12"/>
  <c r="H12" i="8"/>
  <c r="F292" i="12"/>
  <c r="W37" i="12"/>
  <c r="J292" i="12"/>
  <c r="F20" i="8"/>
  <c r="W48" i="12"/>
  <c r="F303" i="12"/>
  <c r="P57" i="8"/>
  <c r="J313" i="13"/>
  <c r="W58" i="13"/>
  <c r="F313" i="13"/>
  <c r="F57" i="8"/>
  <c r="F303" i="13"/>
  <c r="W48" i="13"/>
  <c r="J303" i="13"/>
  <c r="W45" i="13"/>
  <c r="P49" i="8"/>
  <c r="F300" i="13"/>
  <c r="J300" i="13"/>
  <c r="L57" i="8"/>
  <c r="W54" i="13"/>
  <c r="F309" i="13"/>
  <c r="W53" i="13"/>
  <c r="J308" i="13"/>
  <c r="K57" i="8"/>
  <c r="F308" i="13"/>
  <c r="O49" i="8"/>
  <c r="W44" i="13"/>
  <c r="J299" i="13"/>
  <c r="F299" i="13"/>
  <c r="G49" i="8"/>
  <c r="W36" i="13"/>
  <c r="F291" i="13"/>
  <c r="E20" i="8"/>
  <c r="J302" i="12"/>
  <c r="W47" i="12"/>
  <c r="F302" i="12"/>
  <c r="M12" i="8"/>
  <c r="F297" i="12"/>
  <c r="W42" i="12"/>
  <c r="J297" i="12"/>
  <c r="F291" i="12"/>
  <c r="J291" i="12"/>
  <c r="W36" i="12"/>
  <c r="G12" i="8"/>
  <c r="W34" i="12"/>
  <c r="J289" i="12"/>
  <c r="F289" i="12"/>
  <c r="E12" i="8"/>
  <c r="W52" i="12"/>
  <c r="J20" i="8"/>
  <c r="F307" i="12"/>
  <c r="W43" i="12"/>
  <c r="F298" i="12"/>
  <c r="N12" i="8"/>
  <c r="J305" i="13"/>
  <c r="W50" i="13"/>
  <c r="H57" i="8"/>
  <c r="F305" i="13"/>
  <c r="F49" i="8"/>
  <c r="F290" i="13"/>
  <c r="W35" i="13"/>
  <c r="J290" i="13"/>
  <c r="W37" i="13"/>
  <c r="J292" i="13"/>
  <c r="H49" i="8"/>
  <c r="F292" i="13"/>
  <c r="W57" i="13"/>
  <c r="J312" i="13"/>
  <c r="O57" i="8"/>
  <c r="F312" i="13"/>
  <c r="K49" i="8"/>
  <c r="W40" i="13"/>
  <c r="F295" i="13"/>
  <c r="J299" i="12"/>
  <c r="F299" i="12"/>
  <c r="W44" i="12"/>
  <c r="O12" i="8"/>
  <c r="I49" i="8"/>
  <c r="F293" i="13"/>
  <c r="W38" i="13"/>
  <c r="J293" i="13"/>
  <c r="F312" i="12"/>
  <c r="O20" i="8"/>
  <c r="W57" i="12"/>
  <c r="F301" i="12"/>
  <c r="D20" i="8"/>
  <c r="W46" i="12"/>
  <c r="N20" i="8"/>
  <c r="F311" i="12"/>
  <c r="J311" i="12"/>
  <c r="W56" i="12"/>
  <c r="L20" i="8"/>
  <c r="W54" i="12"/>
  <c r="F309" i="12"/>
  <c r="K20" i="8"/>
  <c r="J308" i="12"/>
  <c r="W53" i="12"/>
  <c r="F308" i="12"/>
  <c r="W38" i="12"/>
  <c r="J293" i="12"/>
  <c r="F293" i="12"/>
  <c r="I12" i="8"/>
  <c r="J49" i="8"/>
  <c r="F294" i="13"/>
  <c r="W39" i="13"/>
  <c r="N49" i="8"/>
  <c r="F298" i="13"/>
  <c r="W43" i="13"/>
  <c r="W41" i="13"/>
  <c r="L49" i="8"/>
  <c r="F296" i="13"/>
  <c r="D57" i="8"/>
  <c r="F301" i="13"/>
  <c r="W46" i="13"/>
  <c r="I57" i="8"/>
  <c r="F306" i="13"/>
  <c r="J306" i="13"/>
  <c r="W51" i="13"/>
  <c r="M49" i="8"/>
  <c r="F297" i="13"/>
  <c r="J297" i="13"/>
  <c r="W42" i="13"/>
  <c r="E49" i="8"/>
  <c r="F289" i="13"/>
  <c r="W34" i="13"/>
  <c r="N778" i="19" l="1"/>
  <c r="N780" i="19"/>
  <c r="J779" i="19"/>
  <c r="J780" i="19"/>
  <c r="J778" i="19"/>
  <c r="R779" i="19"/>
  <c r="J400" i="19"/>
  <c r="J401" i="19"/>
  <c r="J399" i="19"/>
  <c r="R780" i="19"/>
  <c r="R778" i="19"/>
  <c r="R399" i="19"/>
  <c r="R401" i="19"/>
  <c r="N401" i="19"/>
  <c r="N399" i="19"/>
  <c r="N400" i="19"/>
  <c r="N779" i="19"/>
  <c r="F315" i="13"/>
  <c r="AA46" i="13"/>
  <c r="F310" i="20"/>
  <c r="K49" i="10"/>
  <c r="K62" i="10" s="1"/>
  <c r="K48" i="9"/>
  <c r="K61" i="9" s="1"/>
  <c r="K94" i="6"/>
  <c r="K98" i="8"/>
  <c r="K110" i="6" s="1"/>
  <c r="K51" i="11"/>
  <c r="K64" i="11" s="1"/>
  <c r="D51" i="11"/>
  <c r="D49" i="10"/>
  <c r="D48" i="9"/>
  <c r="Q20" i="8"/>
  <c r="D94" i="6"/>
  <c r="D98" i="8"/>
  <c r="AA35" i="13"/>
  <c r="F295" i="20"/>
  <c r="G295" i="20" s="1"/>
  <c r="H128" i="9"/>
  <c r="H141" i="9" s="1"/>
  <c r="H221" i="6" s="1"/>
  <c r="H102" i="6"/>
  <c r="H128" i="10"/>
  <c r="H141" i="10" s="1"/>
  <c r="H340" i="6" s="1"/>
  <c r="H134" i="11"/>
  <c r="H147" i="11" s="1"/>
  <c r="H458" i="6" s="1"/>
  <c r="F304" i="20"/>
  <c r="G304" i="20" s="1"/>
  <c r="AA44" i="13"/>
  <c r="P128" i="9"/>
  <c r="P141" i="9" s="1"/>
  <c r="P221" i="6" s="1"/>
  <c r="P102" i="6"/>
  <c r="P128" i="10"/>
  <c r="P141" i="10" s="1"/>
  <c r="P340" i="6" s="1"/>
  <c r="P134" i="11"/>
  <c r="P147" i="11" s="1"/>
  <c r="P458" i="6" s="1"/>
  <c r="AA41" i="12"/>
  <c r="F17" i="20"/>
  <c r="G17" i="20" s="1"/>
  <c r="AA55" i="13"/>
  <c r="F319" i="20"/>
  <c r="G319" i="20" s="1"/>
  <c r="J288" i="13"/>
  <c r="J314" i="13" s="1"/>
  <c r="AA56" i="13"/>
  <c r="F320" i="20"/>
  <c r="G320" i="20" s="1"/>
  <c r="AA35" i="12"/>
  <c r="F11" i="20"/>
  <c r="G11" i="20" s="1"/>
  <c r="J12" i="9"/>
  <c r="J25" i="9" s="1"/>
  <c r="J28" i="8"/>
  <c r="J134" i="6" s="1"/>
  <c r="J90" i="8"/>
  <c r="J57" i="6"/>
  <c r="J12" i="10"/>
  <c r="J25" i="10" s="1"/>
  <c r="J12" i="11"/>
  <c r="J25" i="11" s="1"/>
  <c r="F9" i="20"/>
  <c r="AA33" i="12"/>
  <c r="AA34" i="13"/>
  <c r="F294" i="20"/>
  <c r="G294" i="20" s="1"/>
  <c r="M65" i="6"/>
  <c r="M65" i="8"/>
  <c r="M95" i="11"/>
  <c r="M108" i="11" s="1"/>
  <c r="M89" i="9"/>
  <c r="M102" i="9" s="1"/>
  <c r="M90" i="10"/>
  <c r="M103" i="10" s="1"/>
  <c r="AA51" i="13"/>
  <c r="F315" i="20"/>
  <c r="G315" i="20" s="1"/>
  <c r="Q57" i="8"/>
  <c r="D134" i="11"/>
  <c r="D128" i="9"/>
  <c r="D128" i="10"/>
  <c r="D102" i="6"/>
  <c r="AA43" i="13"/>
  <c r="F303" i="20"/>
  <c r="G303" i="20" s="1"/>
  <c r="AA56" i="12"/>
  <c r="F36" i="20"/>
  <c r="G36" i="20" s="1"/>
  <c r="W60" i="12"/>
  <c r="AA38" i="13"/>
  <c r="F298" i="20"/>
  <c r="G298" i="20" s="1"/>
  <c r="J48" i="9"/>
  <c r="J61" i="9" s="1"/>
  <c r="J98" i="8"/>
  <c r="J110" i="6" s="1"/>
  <c r="J51" i="11"/>
  <c r="J64" i="11" s="1"/>
  <c r="J49" i="10"/>
  <c r="J62" i="10" s="1"/>
  <c r="J94" i="6"/>
  <c r="H28" i="8"/>
  <c r="H134" i="6" s="1"/>
  <c r="H12" i="10"/>
  <c r="H25" i="10" s="1"/>
  <c r="H90" i="8"/>
  <c r="H12" i="9"/>
  <c r="H25" i="9" s="1"/>
  <c r="H57" i="6"/>
  <c r="H12" i="11"/>
  <c r="H25" i="11" s="1"/>
  <c r="G94" i="6"/>
  <c r="G48" i="9"/>
  <c r="G61" i="9" s="1"/>
  <c r="G98" i="8"/>
  <c r="G110" i="6" s="1"/>
  <c r="G49" i="10"/>
  <c r="G62" i="10" s="1"/>
  <c r="G51" i="11"/>
  <c r="G64" i="11" s="1"/>
  <c r="AA33" i="13"/>
  <c r="F293" i="20"/>
  <c r="N134" i="11"/>
  <c r="N147" i="11" s="1"/>
  <c r="N458" i="6" s="1"/>
  <c r="N128" i="10"/>
  <c r="N141" i="10" s="1"/>
  <c r="N340" i="6" s="1"/>
  <c r="N102" i="6"/>
  <c r="N128" i="9"/>
  <c r="N141" i="9" s="1"/>
  <c r="N221" i="6" s="1"/>
  <c r="F314" i="12"/>
  <c r="J288" i="12"/>
  <c r="J314" i="12" s="1"/>
  <c r="J301" i="13"/>
  <c r="J315" i="13" s="1"/>
  <c r="N95" i="11"/>
  <c r="N108" i="11" s="1"/>
  <c r="N65" i="6"/>
  <c r="N90" i="10"/>
  <c r="N103" i="10" s="1"/>
  <c r="N65" i="8"/>
  <c r="N89" i="9"/>
  <c r="N102" i="9" s="1"/>
  <c r="AA38" i="12"/>
  <c r="F14" i="20"/>
  <c r="G14" i="20" s="1"/>
  <c r="L98" i="8"/>
  <c r="L110" i="6" s="1"/>
  <c r="L49" i="10"/>
  <c r="L62" i="10" s="1"/>
  <c r="L94" i="6"/>
  <c r="L48" i="9"/>
  <c r="L61" i="9" s="1"/>
  <c r="L51" i="11"/>
  <c r="L64" i="11" s="1"/>
  <c r="J301" i="12"/>
  <c r="J315" i="12" s="1"/>
  <c r="F321" i="20"/>
  <c r="G321" i="20" s="1"/>
  <c r="AA57" i="13"/>
  <c r="G12" i="10"/>
  <c r="G25" i="10" s="1"/>
  <c r="G57" i="6"/>
  <c r="G12" i="9"/>
  <c r="G25" i="9" s="1"/>
  <c r="G12" i="11"/>
  <c r="G25" i="11" s="1"/>
  <c r="G90" i="8"/>
  <c r="G28" i="8"/>
  <c r="G134" i="6" s="1"/>
  <c r="F296" i="20"/>
  <c r="G296" i="20" s="1"/>
  <c r="AA36" i="13"/>
  <c r="L128" i="9"/>
  <c r="L141" i="9" s="1"/>
  <c r="L221" i="6" s="1"/>
  <c r="L102" i="6"/>
  <c r="L128" i="10"/>
  <c r="L141" i="10" s="1"/>
  <c r="L340" i="6" s="1"/>
  <c r="L134" i="11"/>
  <c r="L147" i="11" s="1"/>
  <c r="L458" i="6" s="1"/>
  <c r="AA48" i="13"/>
  <c r="F312" i="20"/>
  <c r="G312" i="20" s="1"/>
  <c r="F94" i="6"/>
  <c r="F51" i="11"/>
  <c r="F64" i="11" s="1"/>
  <c r="F48" i="9"/>
  <c r="F61" i="9" s="1"/>
  <c r="F49" i="10"/>
  <c r="F62" i="10" s="1"/>
  <c r="F98" i="8"/>
  <c r="F110" i="6" s="1"/>
  <c r="F38" i="20"/>
  <c r="G38" i="20" s="1"/>
  <c r="AA58" i="12"/>
  <c r="F314" i="13"/>
  <c r="J134" i="11"/>
  <c r="J147" i="11" s="1"/>
  <c r="J458" i="6" s="1"/>
  <c r="J128" i="10"/>
  <c r="J141" i="10" s="1"/>
  <c r="J340" i="6" s="1"/>
  <c r="J102" i="6"/>
  <c r="J128" i="9"/>
  <c r="J141" i="9" s="1"/>
  <c r="J221" i="6" s="1"/>
  <c r="F30" i="20"/>
  <c r="G30" i="20" s="1"/>
  <c r="AA50" i="12"/>
  <c r="D28" i="8"/>
  <c r="D134" i="6" s="1"/>
  <c r="D12" i="10"/>
  <c r="D57" i="6"/>
  <c r="Q12" i="8"/>
  <c r="D12" i="11"/>
  <c r="D90" i="8"/>
  <c r="D12" i="9"/>
  <c r="F313" i="20"/>
  <c r="G313" i="20" s="1"/>
  <c r="AA49" i="13"/>
  <c r="M49" i="10"/>
  <c r="M62" i="10" s="1"/>
  <c r="M48" i="9"/>
  <c r="M61" i="9" s="1"/>
  <c r="M98" i="8"/>
  <c r="M110" i="6" s="1"/>
  <c r="M94" i="6"/>
  <c r="M51" i="11"/>
  <c r="M64" i="11" s="1"/>
  <c r="AA41" i="13"/>
  <c r="F301" i="20"/>
  <c r="G301" i="20" s="1"/>
  <c r="J95" i="11"/>
  <c r="J108" i="11" s="1"/>
  <c r="J65" i="6"/>
  <c r="J90" i="10"/>
  <c r="J103" i="10" s="1"/>
  <c r="J65" i="8"/>
  <c r="J89" i="9"/>
  <c r="J102" i="9" s="1"/>
  <c r="AA53" i="12"/>
  <c r="F33" i="20"/>
  <c r="G33" i="20" s="1"/>
  <c r="N98" i="8"/>
  <c r="N110" i="6" s="1"/>
  <c r="N94" i="6"/>
  <c r="N48" i="9"/>
  <c r="N61" i="9" s="1"/>
  <c r="N49" i="10"/>
  <c r="N62" i="10" s="1"/>
  <c r="N51" i="11"/>
  <c r="N64" i="11" s="1"/>
  <c r="F37" i="20"/>
  <c r="G37" i="20" s="1"/>
  <c r="AA57" i="12"/>
  <c r="O48" i="9"/>
  <c r="O61" i="9" s="1"/>
  <c r="O98" i="8"/>
  <c r="O110" i="6" s="1"/>
  <c r="O51" i="11"/>
  <c r="O64" i="11" s="1"/>
  <c r="O94" i="6"/>
  <c r="O49" i="10"/>
  <c r="O62" i="10" s="1"/>
  <c r="F20" i="20"/>
  <c r="G20" i="20" s="1"/>
  <c r="AA44" i="12"/>
  <c r="F300" i="20"/>
  <c r="G300" i="20" s="1"/>
  <c r="AA40" i="13"/>
  <c r="H89" i="9"/>
  <c r="H102" i="9" s="1"/>
  <c r="H65" i="6"/>
  <c r="H90" i="10"/>
  <c r="H103" i="10" s="1"/>
  <c r="H95" i="11"/>
  <c r="H108" i="11" s="1"/>
  <c r="H65" i="8"/>
  <c r="F32" i="20"/>
  <c r="G32" i="20" s="1"/>
  <c r="AA52" i="12"/>
  <c r="F10" i="20"/>
  <c r="G10" i="20" s="1"/>
  <c r="AA34" i="12"/>
  <c r="F12" i="20"/>
  <c r="G12" i="20" s="1"/>
  <c r="AA36" i="12"/>
  <c r="F27" i="20"/>
  <c r="G27" i="20" s="1"/>
  <c r="AA47" i="12"/>
  <c r="F13" i="20"/>
  <c r="G13" i="20" s="1"/>
  <c r="AA37" i="12"/>
  <c r="AA47" i="13"/>
  <c r="F311" i="20"/>
  <c r="G311" i="20" s="1"/>
  <c r="Q49" i="8"/>
  <c r="D65" i="6"/>
  <c r="D65" i="8"/>
  <c r="D95" i="11"/>
  <c r="D89" i="9"/>
  <c r="D90" i="10"/>
  <c r="F21" i="20"/>
  <c r="G21" i="20" s="1"/>
  <c r="AA45" i="12"/>
  <c r="W60" i="13"/>
  <c r="L89" i="9"/>
  <c r="L102" i="9" s="1"/>
  <c r="L90" i="10"/>
  <c r="L103" i="10" s="1"/>
  <c r="L65" i="6"/>
  <c r="L65" i="8"/>
  <c r="L95" i="11"/>
  <c r="L108" i="11" s="1"/>
  <c r="F34" i="20"/>
  <c r="G34" i="20" s="1"/>
  <c r="AA54" i="12"/>
  <c r="F315" i="12"/>
  <c r="O12" i="10"/>
  <c r="O25" i="10" s="1"/>
  <c r="O12" i="11"/>
  <c r="O25" i="11" s="1"/>
  <c r="O90" i="8"/>
  <c r="O57" i="6"/>
  <c r="O12" i="9"/>
  <c r="O25" i="9" s="1"/>
  <c r="O28" i="8"/>
  <c r="O134" i="6" s="1"/>
  <c r="F95" i="11"/>
  <c r="F108" i="11" s="1"/>
  <c r="F65" i="6"/>
  <c r="F90" i="10"/>
  <c r="F103" i="10" s="1"/>
  <c r="F65" i="8"/>
  <c r="F89" i="9"/>
  <c r="F102" i="9" s="1"/>
  <c r="N90" i="8"/>
  <c r="N12" i="10"/>
  <c r="N25" i="10" s="1"/>
  <c r="N28" i="8"/>
  <c r="N134" i="6" s="1"/>
  <c r="N12" i="9"/>
  <c r="N25" i="9" s="1"/>
  <c r="N57" i="6"/>
  <c r="N12" i="11"/>
  <c r="N25" i="11" s="1"/>
  <c r="E12" i="10"/>
  <c r="E25" i="10" s="1"/>
  <c r="E90" i="8"/>
  <c r="E12" i="11"/>
  <c r="E25" i="11" s="1"/>
  <c r="E57" i="6"/>
  <c r="E28" i="8"/>
  <c r="E134" i="6" s="1"/>
  <c r="E12" i="9"/>
  <c r="E25" i="9" s="1"/>
  <c r="M57" i="6"/>
  <c r="M12" i="9"/>
  <c r="M25" i="9" s="1"/>
  <c r="M12" i="10"/>
  <c r="M25" i="10" s="1"/>
  <c r="M28" i="8"/>
  <c r="M134" i="6" s="1"/>
  <c r="M12" i="11"/>
  <c r="M25" i="11" s="1"/>
  <c r="M90" i="8"/>
  <c r="G65" i="8"/>
  <c r="G90" i="10"/>
  <c r="G103" i="10" s="1"/>
  <c r="G89" i="9"/>
  <c r="G102" i="9" s="1"/>
  <c r="G95" i="11"/>
  <c r="G108" i="11" s="1"/>
  <c r="G65" i="6"/>
  <c r="K102" i="6"/>
  <c r="K128" i="10"/>
  <c r="K141" i="10" s="1"/>
  <c r="K340" i="6" s="1"/>
  <c r="K128" i="9"/>
  <c r="K141" i="9" s="1"/>
  <c r="K221" i="6" s="1"/>
  <c r="K134" i="11"/>
  <c r="K147" i="11" s="1"/>
  <c r="K458" i="6" s="1"/>
  <c r="AA45" i="13"/>
  <c r="F305" i="20"/>
  <c r="G305" i="20" s="1"/>
  <c r="AA58" i="13"/>
  <c r="F322" i="20"/>
  <c r="G322" i="20" s="1"/>
  <c r="AA48" i="12"/>
  <c r="F28" i="20"/>
  <c r="G28" i="20" s="1"/>
  <c r="P48" i="9"/>
  <c r="P61" i="9" s="1"/>
  <c r="P49" i="10"/>
  <c r="P62" i="10" s="1"/>
  <c r="P98" i="8"/>
  <c r="P110" i="6" s="1"/>
  <c r="P51" i="11"/>
  <c r="P64" i="11" s="1"/>
  <c r="P94" i="6"/>
  <c r="L28" i="8"/>
  <c r="L134" i="6" s="1"/>
  <c r="L12" i="10"/>
  <c r="L25" i="10" s="1"/>
  <c r="L90" i="8"/>
  <c r="L12" i="11"/>
  <c r="L25" i="11" s="1"/>
  <c r="L12" i="9"/>
  <c r="L25" i="9" s="1"/>
  <c r="L57" i="6"/>
  <c r="W59" i="13"/>
  <c r="W61" i="13" s="1"/>
  <c r="H49" i="10"/>
  <c r="H62" i="10" s="1"/>
  <c r="H94" i="6"/>
  <c r="H98" i="8"/>
  <c r="H110" i="6" s="1"/>
  <c r="H48" i="9"/>
  <c r="H61" i="9" s="1"/>
  <c r="H51" i="11"/>
  <c r="H64" i="11" s="1"/>
  <c r="AA55" i="12"/>
  <c r="F35" i="20"/>
  <c r="G35" i="20" s="1"/>
  <c r="E65" i="6"/>
  <c r="E65" i="8"/>
  <c r="E95" i="11"/>
  <c r="E108" i="11" s="1"/>
  <c r="E89" i="9"/>
  <c r="E102" i="9" s="1"/>
  <c r="E90" i="10"/>
  <c r="E103" i="10" s="1"/>
  <c r="AA42" i="13"/>
  <c r="F302" i="20"/>
  <c r="G302" i="20" s="1"/>
  <c r="I134" i="11"/>
  <c r="I147" i="11" s="1"/>
  <c r="I458" i="6" s="1"/>
  <c r="I128" i="9"/>
  <c r="I141" i="9" s="1"/>
  <c r="I221" i="6" s="1"/>
  <c r="I128" i="10"/>
  <c r="I141" i="10" s="1"/>
  <c r="I340" i="6" s="1"/>
  <c r="I102" i="6"/>
  <c r="AA39" i="13"/>
  <c r="F299" i="20"/>
  <c r="G299" i="20" s="1"/>
  <c r="I28" i="8"/>
  <c r="I134" i="6" s="1"/>
  <c r="I12" i="10"/>
  <c r="I25" i="10" s="1"/>
  <c r="I57" i="6"/>
  <c r="I12" i="11"/>
  <c r="I25" i="11" s="1"/>
  <c r="I12" i="9"/>
  <c r="I25" i="9" s="1"/>
  <c r="I90" i="8"/>
  <c r="AA46" i="12"/>
  <c r="F26" i="20"/>
  <c r="I65" i="6"/>
  <c r="I65" i="8"/>
  <c r="I95" i="11"/>
  <c r="I108" i="11" s="1"/>
  <c r="I89" i="9"/>
  <c r="I102" i="9" s="1"/>
  <c r="I90" i="10"/>
  <c r="I103" i="10" s="1"/>
  <c r="K65" i="8"/>
  <c r="K90" i="10"/>
  <c r="K103" i="10" s="1"/>
  <c r="K89" i="9"/>
  <c r="K102" i="9" s="1"/>
  <c r="K65" i="6"/>
  <c r="K95" i="11"/>
  <c r="K108" i="11" s="1"/>
  <c r="O102" i="6"/>
  <c r="O128" i="10"/>
  <c r="O141" i="10" s="1"/>
  <c r="O340" i="6" s="1"/>
  <c r="O128" i="9"/>
  <c r="O141" i="9" s="1"/>
  <c r="O221" i="6" s="1"/>
  <c r="O134" i="11"/>
  <c r="O147" i="11" s="1"/>
  <c r="O458" i="6" s="1"/>
  <c r="AA37" i="13"/>
  <c r="F297" i="20"/>
  <c r="G297" i="20" s="1"/>
  <c r="AA50" i="13"/>
  <c r="F314" i="20"/>
  <c r="G314" i="20" s="1"/>
  <c r="F19" i="20"/>
  <c r="G19" i="20" s="1"/>
  <c r="AA43" i="12"/>
  <c r="F18" i="20"/>
  <c r="G18" i="20" s="1"/>
  <c r="AA42" i="12"/>
  <c r="E49" i="10"/>
  <c r="E62" i="10" s="1"/>
  <c r="E51" i="11"/>
  <c r="E64" i="11" s="1"/>
  <c r="E94" i="6"/>
  <c r="E48" i="9"/>
  <c r="E61" i="9" s="1"/>
  <c r="E98" i="8"/>
  <c r="E110" i="6" s="1"/>
  <c r="O65" i="8"/>
  <c r="O90" i="10"/>
  <c r="O103" i="10" s="1"/>
  <c r="O89" i="9"/>
  <c r="O102" i="9" s="1"/>
  <c r="O95" i="11"/>
  <c r="O108" i="11" s="1"/>
  <c r="O65" i="6"/>
  <c r="F317" i="20"/>
  <c r="G317" i="20" s="1"/>
  <c r="AA53" i="13"/>
  <c r="AA54" i="13"/>
  <c r="F318" i="20"/>
  <c r="G318" i="20" s="1"/>
  <c r="P89" i="9"/>
  <c r="P102" i="9" s="1"/>
  <c r="P65" i="6"/>
  <c r="P90" i="10"/>
  <c r="P103" i="10" s="1"/>
  <c r="P95" i="11"/>
  <c r="P108" i="11" s="1"/>
  <c r="P65" i="8"/>
  <c r="F134" i="11"/>
  <c r="F147" i="11" s="1"/>
  <c r="F458" i="6" s="1"/>
  <c r="F128" i="10"/>
  <c r="F141" i="10" s="1"/>
  <c r="F340" i="6" s="1"/>
  <c r="F102" i="6"/>
  <c r="F128" i="9"/>
  <c r="F141" i="9" s="1"/>
  <c r="F221" i="6" s="1"/>
  <c r="I49" i="10"/>
  <c r="I62" i="10" s="1"/>
  <c r="I94" i="6"/>
  <c r="I98" i="8"/>
  <c r="I110" i="6" s="1"/>
  <c r="I48" i="9"/>
  <c r="I61" i="9" s="1"/>
  <c r="I51" i="11"/>
  <c r="I64" i="11" s="1"/>
  <c r="F31" i="20"/>
  <c r="G31" i="20" s="1"/>
  <c r="AA51" i="12"/>
  <c r="AA49" i="12"/>
  <c r="F29" i="20"/>
  <c r="G29" i="20" s="1"/>
  <c r="E134" i="11"/>
  <c r="E147" i="11" s="1"/>
  <c r="E458" i="6" s="1"/>
  <c r="E128" i="9"/>
  <c r="E141" i="9" s="1"/>
  <c r="E221" i="6" s="1"/>
  <c r="E102" i="6"/>
  <c r="E128" i="10"/>
  <c r="E141" i="10" s="1"/>
  <c r="E340" i="6" s="1"/>
  <c r="M134" i="11"/>
  <c r="M147" i="11" s="1"/>
  <c r="M458" i="6" s="1"/>
  <c r="M128" i="9"/>
  <c r="M141" i="9" s="1"/>
  <c r="M221" i="6" s="1"/>
  <c r="M102" i="6"/>
  <c r="M128" i="10"/>
  <c r="M141" i="10" s="1"/>
  <c r="M340" i="6" s="1"/>
  <c r="F316" i="20"/>
  <c r="G316" i="20" s="1"/>
  <c r="AA52" i="13"/>
  <c r="F28" i="8"/>
  <c r="F134" i="6" s="1"/>
  <c r="F12" i="11"/>
  <c r="F25" i="11" s="1"/>
  <c r="F90" i="8"/>
  <c r="F12" i="9"/>
  <c r="F25" i="9" s="1"/>
  <c r="F12" i="10"/>
  <c r="F25" i="10" s="1"/>
  <c r="F57" i="6"/>
  <c r="P12" i="9"/>
  <c r="P25" i="9" s="1"/>
  <c r="P28" i="8"/>
  <c r="P134" i="6" s="1"/>
  <c r="P90" i="8"/>
  <c r="P57" i="6"/>
  <c r="P12" i="11"/>
  <c r="P25" i="11" s="1"/>
  <c r="P12" i="10"/>
  <c r="P25" i="10" s="1"/>
  <c r="AA39" i="12"/>
  <c r="F15" i="20"/>
  <c r="G15" i="20" s="1"/>
  <c r="W59" i="12"/>
  <c r="K12" i="10"/>
  <c r="K25" i="10" s="1"/>
  <c r="K12" i="11"/>
  <c r="K25" i="11" s="1"/>
  <c r="K28" i="8"/>
  <c r="K134" i="6" s="1"/>
  <c r="K57" i="6"/>
  <c r="K90" i="8"/>
  <c r="K12" i="9"/>
  <c r="K25" i="9" s="1"/>
  <c r="AA40" i="12"/>
  <c r="F16" i="20"/>
  <c r="G16" i="20" s="1"/>
  <c r="G102" i="6"/>
  <c r="G128" i="10"/>
  <c r="G141" i="10" s="1"/>
  <c r="G340" i="6" s="1"/>
  <c r="G128" i="9"/>
  <c r="G141" i="9" s="1"/>
  <c r="G221" i="6" s="1"/>
  <c r="G134" i="11"/>
  <c r="G147" i="11" s="1"/>
  <c r="G458" i="6" s="1"/>
  <c r="F316" i="13" l="1"/>
  <c r="W61" i="12"/>
  <c r="K167" i="9"/>
  <c r="K176" i="6"/>
  <c r="K74" i="9"/>
  <c r="K253" i="6" s="1"/>
  <c r="F168" i="10"/>
  <c r="F75" i="10"/>
  <c r="F372" i="6" s="1"/>
  <c r="F295" i="6"/>
  <c r="P155" i="10"/>
  <c r="P380" i="6" s="1"/>
  <c r="P303" i="6"/>
  <c r="E184" i="11"/>
  <c r="E466" i="6" s="1"/>
  <c r="E450" i="6"/>
  <c r="K421" i="6"/>
  <c r="K163" i="11"/>
  <c r="K498" i="6" s="1"/>
  <c r="K142" i="6"/>
  <c r="F39" i="20"/>
  <c r="G26" i="20"/>
  <c r="G39" i="20" s="1"/>
  <c r="I39" i="20" s="1"/>
  <c r="M39" i="20" s="1"/>
  <c r="L75" i="10"/>
  <c r="L372" i="6" s="1"/>
  <c r="L168" i="10"/>
  <c r="L295" i="6"/>
  <c r="M73" i="6"/>
  <c r="M38" i="7" s="1"/>
  <c r="M106" i="8"/>
  <c r="M150" i="6" s="1"/>
  <c r="N413" i="6"/>
  <c r="N80" i="11"/>
  <c r="N490" i="6" s="1"/>
  <c r="N176" i="11"/>
  <c r="F142" i="6"/>
  <c r="O413" i="6"/>
  <c r="O80" i="11"/>
  <c r="O490" i="6" s="1"/>
  <c r="O176" i="11"/>
  <c r="D142" i="6"/>
  <c r="H142" i="6"/>
  <c r="N450" i="6"/>
  <c r="N184" i="11"/>
  <c r="N466" i="6" s="1"/>
  <c r="J163" i="11"/>
  <c r="J498" i="6" s="1"/>
  <c r="J421" i="6"/>
  <c r="Q134" i="6"/>
  <c r="N163" i="11"/>
  <c r="N498" i="6" s="1"/>
  <c r="N421" i="6"/>
  <c r="H106" i="8"/>
  <c r="H150" i="6" s="1"/>
  <c r="H73" i="6"/>
  <c r="H38" i="7" s="1"/>
  <c r="M34" i="14"/>
  <c r="H39" i="6"/>
  <c r="I39" i="6" s="1"/>
  <c r="AA59" i="12"/>
  <c r="J167" i="9"/>
  <c r="J176" i="6"/>
  <c r="J74" i="9"/>
  <c r="J253" i="6" s="1"/>
  <c r="K184" i="11"/>
  <c r="K466" i="6" s="1"/>
  <c r="K450" i="6"/>
  <c r="K73" i="6"/>
  <c r="K38" i="7" s="1"/>
  <c r="K106" i="8"/>
  <c r="K150" i="6" s="1"/>
  <c r="P168" i="10"/>
  <c r="P295" i="6"/>
  <c r="P75" i="10"/>
  <c r="P372" i="6" s="1"/>
  <c r="P142" i="6"/>
  <c r="AA60" i="12"/>
  <c r="F191" i="12" s="1"/>
  <c r="F192" i="12" s="1"/>
  <c r="E163" i="11"/>
  <c r="E498" i="6" s="1"/>
  <c r="E421" i="6"/>
  <c r="P176" i="10"/>
  <c r="P348" i="6" s="1"/>
  <c r="P332" i="6"/>
  <c r="M176" i="11"/>
  <c r="M413" i="6"/>
  <c r="M80" i="11"/>
  <c r="M490" i="6" s="1"/>
  <c r="F155" i="10"/>
  <c r="F380" i="6" s="1"/>
  <c r="F303" i="6"/>
  <c r="O168" i="10"/>
  <c r="O75" i="10"/>
  <c r="O372" i="6" s="1"/>
  <c r="O295" i="6"/>
  <c r="L155" i="10"/>
  <c r="L380" i="6" s="1"/>
  <c r="L303" i="6"/>
  <c r="Q90" i="10"/>
  <c r="D103" i="10"/>
  <c r="O213" i="6"/>
  <c r="O175" i="9"/>
  <c r="O229" i="6" s="1"/>
  <c r="N332" i="6"/>
  <c r="N176" i="10"/>
  <c r="N348" i="6" s="1"/>
  <c r="J142" i="6"/>
  <c r="E33" i="6"/>
  <c r="Q28" i="8"/>
  <c r="G13" i="14"/>
  <c r="F213" i="6"/>
  <c r="F175" i="9"/>
  <c r="F229" i="6" s="1"/>
  <c r="L175" i="9"/>
  <c r="L229" i="6" s="1"/>
  <c r="L213" i="6"/>
  <c r="N142" i="6"/>
  <c r="F306" i="20"/>
  <c r="G293" i="20"/>
  <c r="G306" i="20" s="1"/>
  <c r="I306" i="20" s="1"/>
  <c r="M306" i="20" s="1"/>
  <c r="H413" i="6"/>
  <c r="H80" i="11"/>
  <c r="H490" i="6" s="1"/>
  <c r="H176" i="11"/>
  <c r="J450" i="6"/>
  <c r="J184" i="11"/>
  <c r="J466" i="6" s="1"/>
  <c r="D61" i="9"/>
  <c r="Q48" i="9"/>
  <c r="P74" i="9"/>
  <c r="P253" i="6" s="1"/>
  <c r="P176" i="6"/>
  <c r="P167" i="9"/>
  <c r="P154" i="9"/>
  <c r="P261" i="6" s="1"/>
  <c r="P184" i="6"/>
  <c r="O154" i="9"/>
  <c r="O261" i="6" s="1"/>
  <c r="O184" i="6"/>
  <c r="E213" i="6"/>
  <c r="E175" i="9"/>
  <c r="E229" i="6" s="1"/>
  <c r="K184" i="6"/>
  <c r="K154" i="9"/>
  <c r="K261" i="6" s="1"/>
  <c r="I303" i="6"/>
  <c r="I155" i="10"/>
  <c r="I380" i="6" s="1"/>
  <c r="I106" i="8"/>
  <c r="I150" i="6" s="1"/>
  <c r="I73" i="6"/>
  <c r="I38" i="7" s="1"/>
  <c r="I295" i="6"/>
  <c r="I168" i="10"/>
  <c r="I75" i="10"/>
  <c r="I372" i="6" s="1"/>
  <c r="E142" i="6"/>
  <c r="H450" i="6"/>
  <c r="H184" i="11"/>
  <c r="H466" i="6" s="1"/>
  <c r="H176" i="10"/>
  <c r="H348" i="6" s="1"/>
  <c r="H332" i="6"/>
  <c r="L176" i="11"/>
  <c r="L80" i="11"/>
  <c r="L490" i="6" s="1"/>
  <c r="L413" i="6"/>
  <c r="P213" i="6"/>
  <c r="P175" i="9"/>
  <c r="P229" i="6" s="1"/>
  <c r="G155" i="10"/>
  <c r="G380" i="6" s="1"/>
  <c r="G303" i="6"/>
  <c r="E74" i="9"/>
  <c r="E253" i="6" s="1"/>
  <c r="E176" i="6"/>
  <c r="E167" i="9"/>
  <c r="E73" i="6"/>
  <c r="E38" i="7" s="1"/>
  <c r="E106" i="8"/>
  <c r="E150" i="6" s="1"/>
  <c r="N167" i="9"/>
  <c r="N176" i="6"/>
  <c r="N74" i="9"/>
  <c r="N253" i="6" s="1"/>
  <c r="L421" i="6"/>
  <c r="L163" i="11"/>
  <c r="L498" i="6" s="1"/>
  <c r="L154" i="9"/>
  <c r="L261" i="6" s="1"/>
  <c r="L184" i="6"/>
  <c r="D102" i="9"/>
  <c r="Q89" i="9"/>
  <c r="Q65" i="8"/>
  <c r="G34" i="14"/>
  <c r="E39" i="6"/>
  <c r="H155" i="10"/>
  <c r="H380" i="6" s="1"/>
  <c r="H303" i="6"/>
  <c r="N213" i="6"/>
  <c r="N175" i="9"/>
  <c r="N229" i="6" s="1"/>
  <c r="J155" i="10"/>
  <c r="J380" i="6" s="1"/>
  <c r="J303" i="6"/>
  <c r="M175" i="9"/>
  <c r="M229" i="6" s="1"/>
  <c r="M213" i="6"/>
  <c r="Q12" i="9"/>
  <c r="D25" i="9"/>
  <c r="Q57" i="6"/>
  <c r="F450" i="6"/>
  <c r="F184" i="11"/>
  <c r="F466" i="6" s="1"/>
  <c r="G106" i="8"/>
  <c r="G150" i="6" s="1"/>
  <c r="G73" i="6"/>
  <c r="G38" i="7" s="1"/>
  <c r="G75" i="10"/>
  <c r="G372" i="6" s="1"/>
  <c r="G168" i="10"/>
  <c r="G295" i="6"/>
  <c r="N155" i="10"/>
  <c r="N380" i="6" s="1"/>
  <c r="N303" i="6"/>
  <c r="F316" i="12"/>
  <c r="D141" i="9"/>
  <c r="Q128" i="9"/>
  <c r="M163" i="11"/>
  <c r="M498" i="6" s="1"/>
  <c r="M421" i="6"/>
  <c r="J73" i="6"/>
  <c r="J38" i="7" s="1"/>
  <c r="J106" i="8"/>
  <c r="J150" i="6" s="1"/>
  <c r="J316" i="13"/>
  <c r="D110" i="6"/>
  <c r="Q110" i="6" s="1"/>
  <c r="Q98" i="8"/>
  <c r="D62" i="10"/>
  <c r="Q49" i="10"/>
  <c r="F323" i="20"/>
  <c r="G310" i="20"/>
  <c r="G323" i="20" s="1"/>
  <c r="I323" i="20" s="1"/>
  <c r="M323" i="20" s="1"/>
  <c r="K176" i="11"/>
  <c r="K413" i="6"/>
  <c r="K80" i="11"/>
  <c r="K490" i="6" s="1"/>
  <c r="P106" i="8"/>
  <c r="P150" i="6" s="1"/>
  <c r="P73" i="6"/>
  <c r="P38" i="7" s="1"/>
  <c r="I213" i="6"/>
  <c r="I175" i="9"/>
  <c r="I229" i="6" s="1"/>
  <c r="O142" i="6"/>
  <c r="I163" i="11"/>
  <c r="I498" i="6" s="1"/>
  <c r="I421" i="6"/>
  <c r="I413" i="6"/>
  <c r="I176" i="11"/>
  <c r="I80" i="11"/>
  <c r="I490" i="6" s="1"/>
  <c r="E184" i="6"/>
  <c r="E154" i="9"/>
  <c r="E261" i="6" s="1"/>
  <c r="G421" i="6"/>
  <c r="G163" i="11"/>
  <c r="G498" i="6" s="1"/>
  <c r="M74" i="9"/>
  <c r="M253" i="6" s="1"/>
  <c r="M167" i="9"/>
  <c r="M176" i="6"/>
  <c r="N295" i="6"/>
  <c r="N75" i="10"/>
  <c r="N372" i="6" s="1"/>
  <c r="N168" i="10"/>
  <c r="H154" i="9"/>
  <c r="H261" i="6" s="1"/>
  <c r="H184" i="6"/>
  <c r="J184" i="6"/>
  <c r="J154" i="9"/>
  <c r="J261" i="6" s="1"/>
  <c r="D25" i="11"/>
  <c r="Q12" i="11"/>
  <c r="F332" i="6"/>
  <c r="F176" i="10"/>
  <c r="F348" i="6" s="1"/>
  <c r="G167" i="9"/>
  <c r="G176" i="6"/>
  <c r="G74" i="9"/>
  <c r="G253" i="6" s="1"/>
  <c r="L450" i="6"/>
  <c r="L184" i="11"/>
  <c r="L466" i="6" s="1"/>
  <c r="N184" i="6"/>
  <c r="N154" i="9"/>
  <c r="N261" i="6" s="1"/>
  <c r="G450" i="6"/>
  <c r="G184" i="11"/>
  <c r="G466" i="6" s="1"/>
  <c r="J176" i="10"/>
  <c r="J348" i="6" s="1"/>
  <c r="J332" i="6"/>
  <c r="Q102" i="6"/>
  <c r="M303" i="6"/>
  <c r="M155" i="10"/>
  <c r="M380" i="6" s="1"/>
  <c r="J295" i="6"/>
  <c r="J75" i="10"/>
  <c r="J372" i="6" s="1"/>
  <c r="J168" i="10"/>
  <c r="M13" i="14"/>
  <c r="H33" i="6"/>
  <c r="K332" i="6"/>
  <c r="K176" i="10"/>
  <c r="K348" i="6" s="1"/>
  <c r="K295" i="6"/>
  <c r="K168" i="10"/>
  <c r="K75" i="10"/>
  <c r="K372" i="6" s="1"/>
  <c r="F167" i="9"/>
  <c r="F176" i="6"/>
  <c r="F74" i="9"/>
  <c r="F253" i="6" s="1"/>
  <c r="O421" i="6"/>
  <c r="O163" i="11"/>
  <c r="O498" i="6" s="1"/>
  <c r="E176" i="10"/>
  <c r="E348" i="6" s="1"/>
  <c r="E332" i="6"/>
  <c r="I142" i="6"/>
  <c r="L176" i="6"/>
  <c r="L167" i="9"/>
  <c r="L74" i="9"/>
  <c r="L253" i="6" s="1"/>
  <c r="G154" i="9"/>
  <c r="G261" i="6" s="1"/>
  <c r="G184" i="6"/>
  <c r="E413" i="6"/>
  <c r="E80" i="11"/>
  <c r="E490" i="6" s="1"/>
  <c r="E176" i="11"/>
  <c r="N73" i="6"/>
  <c r="N38" i="7" s="1"/>
  <c r="N106" i="8"/>
  <c r="N150" i="6" s="1"/>
  <c r="O74" i="9"/>
  <c r="O253" i="6" s="1"/>
  <c r="O167" i="9"/>
  <c r="O176" i="6"/>
  <c r="Q65" i="6"/>
  <c r="H421" i="6"/>
  <c r="H163" i="11"/>
  <c r="H498" i="6" s="1"/>
  <c r="O176" i="10"/>
  <c r="O348" i="6" s="1"/>
  <c r="O332" i="6"/>
  <c r="G176" i="10"/>
  <c r="G348" i="6" s="1"/>
  <c r="G332" i="6"/>
  <c r="H295" i="6"/>
  <c r="H75" i="10"/>
  <c r="H372" i="6" s="1"/>
  <c r="H168" i="10"/>
  <c r="Q128" i="10"/>
  <c r="D141" i="10"/>
  <c r="M184" i="6"/>
  <c r="M154" i="9"/>
  <c r="M261" i="6" s="1"/>
  <c r="F22" i="20"/>
  <c r="G9" i="20"/>
  <c r="G22" i="20" s="1"/>
  <c r="I22" i="20" s="1"/>
  <c r="M22" i="20" s="1"/>
  <c r="P80" i="11"/>
  <c r="P490" i="6" s="1"/>
  <c r="P413" i="6"/>
  <c r="P176" i="11"/>
  <c r="F106" i="8"/>
  <c r="F150" i="6" s="1"/>
  <c r="F73" i="6"/>
  <c r="F38" i="7" s="1"/>
  <c r="P421" i="6"/>
  <c r="P163" i="11"/>
  <c r="P498" i="6" s="1"/>
  <c r="F80" i="11"/>
  <c r="F490" i="6" s="1"/>
  <c r="F413" i="6"/>
  <c r="F176" i="11"/>
  <c r="I450" i="6"/>
  <c r="I184" i="11"/>
  <c r="I466" i="6" s="1"/>
  <c r="I332" i="6"/>
  <c r="I176" i="10"/>
  <c r="I348" i="6" s="1"/>
  <c r="O155" i="10"/>
  <c r="O380" i="6" s="1"/>
  <c r="O303" i="6"/>
  <c r="K303" i="6"/>
  <c r="K155" i="10"/>
  <c r="K380" i="6" s="1"/>
  <c r="I184" i="6"/>
  <c r="I154" i="9"/>
  <c r="I261" i="6" s="1"/>
  <c r="I176" i="6"/>
  <c r="I167" i="9"/>
  <c r="I74" i="9"/>
  <c r="I253" i="6" s="1"/>
  <c r="E303" i="6"/>
  <c r="E155" i="10"/>
  <c r="E380" i="6" s="1"/>
  <c r="H213" i="6"/>
  <c r="H175" i="9"/>
  <c r="H229" i="6" s="1"/>
  <c r="L73" i="6"/>
  <c r="L38" i="7" s="1"/>
  <c r="L106" i="8"/>
  <c r="L150" i="6" s="1"/>
  <c r="P450" i="6"/>
  <c r="P184" i="11"/>
  <c r="P466" i="6" s="1"/>
  <c r="G142" i="6"/>
  <c r="M168" i="10"/>
  <c r="M295" i="6"/>
  <c r="M75" i="10"/>
  <c r="M372" i="6" s="1"/>
  <c r="E168" i="10"/>
  <c r="E295" i="6"/>
  <c r="E75" i="10"/>
  <c r="E372" i="6" s="1"/>
  <c r="F184" i="6"/>
  <c r="F154" i="9"/>
  <c r="F261" i="6" s="1"/>
  <c r="F163" i="11"/>
  <c r="F498" i="6" s="1"/>
  <c r="F421" i="6"/>
  <c r="O106" i="8"/>
  <c r="O150" i="6" s="1"/>
  <c r="O73" i="6"/>
  <c r="O38" i="7" s="1"/>
  <c r="L142" i="6"/>
  <c r="Q95" i="11"/>
  <c r="D108" i="11"/>
  <c r="O450" i="6"/>
  <c r="O184" i="11"/>
  <c r="O466" i="6" s="1"/>
  <c r="M450" i="6"/>
  <c r="M184" i="11"/>
  <c r="M466" i="6" s="1"/>
  <c r="M176" i="10"/>
  <c r="M348" i="6" s="1"/>
  <c r="M332" i="6"/>
  <c r="D73" i="6"/>
  <c r="Q90" i="8"/>
  <c r="D106" i="8"/>
  <c r="D150" i="6" s="1"/>
  <c r="Q12" i="10"/>
  <c r="D25" i="10"/>
  <c r="G413" i="6"/>
  <c r="G80" i="11"/>
  <c r="G490" i="6" s="1"/>
  <c r="G176" i="11"/>
  <c r="L332" i="6"/>
  <c r="L176" i="10"/>
  <c r="L348" i="6" s="1"/>
  <c r="J316" i="12"/>
  <c r="AA59" i="13"/>
  <c r="G213" i="6"/>
  <c r="G175" i="9"/>
  <c r="G229" i="6" s="1"/>
  <c r="H176" i="6"/>
  <c r="H167" i="9"/>
  <c r="H74" i="9"/>
  <c r="H253" i="6" s="1"/>
  <c r="J175" i="9"/>
  <c r="J229" i="6" s="1"/>
  <c r="J213" i="6"/>
  <c r="Q134" i="11"/>
  <c r="D147" i="11"/>
  <c r="M142" i="6"/>
  <c r="J176" i="11"/>
  <c r="J413" i="6"/>
  <c r="J80" i="11"/>
  <c r="J490" i="6" s="1"/>
  <c r="Q94" i="6"/>
  <c r="D64" i="11"/>
  <c r="Q51" i="11"/>
  <c r="K213" i="6"/>
  <c r="K175" i="9"/>
  <c r="K229" i="6" s="1"/>
  <c r="AA60" i="13"/>
  <c r="F191" i="13" s="1"/>
  <c r="F192" i="13" s="1"/>
  <c r="Q106" i="8" l="1"/>
  <c r="M55" i="14"/>
  <c r="D75" i="10"/>
  <c r="Q25" i="10"/>
  <c r="H13" i="14" s="1"/>
  <c r="D295" i="6"/>
  <c r="Q295" i="6" s="1"/>
  <c r="D168" i="10"/>
  <c r="D340" i="6"/>
  <c r="Q340" i="6" s="1"/>
  <c r="Q141" i="10"/>
  <c r="N34" i="14" s="1"/>
  <c r="J127" i="13"/>
  <c r="F342" i="20"/>
  <c r="S13" i="14"/>
  <c r="G55" i="14"/>
  <c r="N429" i="6"/>
  <c r="N63" i="7" s="1"/>
  <c r="N192" i="11"/>
  <c r="N506" i="6" s="1"/>
  <c r="J429" i="6"/>
  <c r="J63" i="7" s="1"/>
  <c r="J192" i="11"/>
  <c r="J506" i="6" s="1"/>
  <c r="AA61" i="13"/>
  <c r="F126" i="13"/>
  <c r="F127" i="13" s="1"/>
  <c r="G192" i="11"/>
  <c r="G506" i="6" s="1"/>
  <c r="G429" i="6"/>
  <c r="G63" i="7" s="1"/>
  <c r="E192" i="11"/>
  <c r="E506" i="6" s="1"/>
  <c r="E429" i="6"/>
  <c r="E63" i="7" s="1"/>
  <c r="D332" i="6"/>
  <c r="Q332" i="6" s="1"/>
  <c r="Q62" i="10"/>
  <c r="N13" i="14" s="1"/>
  <c r="D176" i="10"/>
  <c r="Q150" i="6"/>
  <c r="M311" i="6"/>
  <c r="M55" i="7" s="1"/>
  <c r="M184" i="10"/>
  <c r="M388" i="6" s="1"/>
  <c r="F192" i="11"/>
  <c r="F506" i="6" s="1"/>
  <c r="F429" i="6"/>
  <c r="F63" i="7" s="1"/>
  <c r="H311" i="6"/>
  <c r="H55" i="7" s="1"/>
  <c r="H184" i="10"/>
  <c r="H388" i="6" s="1"/>
  <c r="N311" i="6"/>
  <c r="N55" i="7" s="1"/>
  <c r="N184" i="10"/>
  <c r="N388" i="6" s="1"/>
  <c r="M192" i="6"/>
  <c r="M47" i="7" s="1"/>
  <c r="M183" i="9"/>
  <c r="M269" i="6" s="1"/>
  <c r="F412" i="20"/>
  <c r="J192" i="13"/>
  <c r="Q141" i="9"/>
  <c r="O34" i="14" s="1"/>
  <c r="D221" i="6"/>
  <c r="Q221" i="6" s="1"/>
  <c r="D167" i="9"/>
  <c r="D74" i="9"/>
  <c r="Q25" i="9"/>
  <c r="I13" i="14" s="1"/>
  <c r="D176" i="6"/>
  <c r="Q176" i="6" s="1"/>
  <c r="S34" i="14"/>
  <c r="P183" i="9"/>
  <c r="P269" i="6" s="1"/>
  <c r="P192" i="6"/>
  <c r="P47" i="7" s="1"/>
  <c r="D213" i="6"/>
  <c r="Q213" i="6" s="1"/>
  <c r="Q61" i="9"/>
  <c r="O13" i="14" s="1"/>
  <c r="D175" i="9"/>
  <c r="E45" i="6"/>
  <c r="F33" i="6"/>
  <c r="K33" i="6"/>
  <c r="L33" i="6" s="1"/>
  <c r="P311" i="6"/>
  <c r="P55" i="7" s="1"/>
  <c r="P184" i="10"/>
  <c r="P388" i="6" s="1"/>
  <c r="AA61" i="12"/>
  <c r="F126" i="12"/>
  <c r="F127" i="12" s="1"/>
  <c r="Q142" i="6"/>
  <c r="L311" i="6"/>
  <c r="L55" i="7" s="1"/>
  <c r="L184" i="10"/>
  <c r="L388" i="6" s="1"/>
  <c r="D458" i="6"/>
  <c r="Q458" i="6" s="1"/>
  <c r="Q147" i="11"/>
  <c r="P34" i="14" s="1"/>
  <c r="D38" i="7"/>
  <c r="Q73" i="6"/>
  <c r="Q38" i="7" s="1"/>
  <c r="F57" i="20"/>
  <c r="J127" i="12"/>
  <c r="K39" i="6"/>
  <c r="L39" i="6" s="1"/>
  <c r="F39" i="6"/>
  <c r="N183" i="9"/>
  <c r="N269" i="6" s="1"/>
  <c r="N192" i="6"/>
  <c r="N47" i="7" s="1"/>
  <c r="L429" i="6"/>
  <c r="L63" i="7" s="1"/>
  <c r="L192" i="11"/>
  <c r="L506" i="6" s="1"/>
  <c r="I311" i="6"/>
  <c r="I55" i="7" s="1"/>
  <c r="I184" i="10"/>
  <c r="I388" i="6" s="1"/>
  <c r="M192" i="11"/>
  <c r="M506" i="6" s="1"/>
  <c r="M429" i="6"/>
  <c r="M63" i="7" s="1"/>
  <c r="J192" i="12"/>
  <c r="F129" i="20"/>
  <c r="F311" i="6"/>
  <c r="F55" i="7" s="1"/>
  <c r="F184" i="10"/>
  <c r="F388" i="6" s="1"/>
  <c r="Q64" i="11"/>
  <c r="P13" i="14" s="1"/>
  <c r="D184" i="11"/>
  <c r="D450" i="6"/>
  <c r="Q450" i="6" s="1"/>
  <c r="H183" i="9"/>
  <c r="H269" i="6" s="1"/>
  <c r="H192" i="6"/>
  <c r="H47" i="7" s="1"/>
  <c r="P429" i="6"/>
  <c r="P63" i="7" s="1"/>
  <c r="P192" i="11"/>
  <c r="P506" i="6" s="1"/>
  <c r="O183" i="9"/>
  <c r="O269" i="6" s="1"/>
  <c r="O192" i="6"/>
  <c r="O47" i="7" s="1"/>
  <c r="F192" i="6"/>
  <c r="F47" i="7" s="1"/>
  <c r="F183" i="9"/>
  <c r="F269" i="6" s="1"/>
  <c r="J311" i="6"/>
  <c r="J55" i="7" s="1"/>
  <c r="J184" i="10"/>
  <c r="J388" i="6" s="1"/>
  <c r="G192" i="6"/>
  <c r="G47" i="7" s="1"/>
  <c r="G183" i="9"/>
  <c r="G269" i="6" s="1"/>
  <c r="D176" i="11"/>
  <c r="Q25" i="11"/>
  <c r="J13" i="14" s="1"/>
  <c r="D80" i="11"/>
  <c r="D413" i="6"/>
  <c r="Q413" i="6" s="1"/>
  <c r="I429" i="6"/>
  <c r="I63" i="7" s="1"/>
  <c r="I192" i="11"/>
  <c r="I506" i="6" s="1"/>
  <c r="K192" i="11"/>
  <c r="K506" i="6" s="1"/>
  <c r="K429" i="6"/>
  <c r="K63" i="7" s="1"/>
  <c r="D184" i="6"/>
  <c r="Q184" i="6" s="1"/>
  <c r="Q102" i="9"/>
  <c r="I34" i="14" s="1"/>
  <c r="D154" i="9"/>
  <c r="H429" i="6"/>
  <c r="H63" i="7" s="1"/>
  <c r="H192" i="11"/>
  <c r="H506" i="6" s="1"/>
  <c r="D303" i="6"/>
  <c r="Q303" i="6" s="1"/>
  <c r="Q103" i="10"/>
  <c r="H34" i="14" s="1"/>
  <c r="D155" i="10"/>
  <c r="J192" i="6"/>
  <c r="J47" i="7" s="1"/>
  <c r="J183" i="9"/>
  <c r="J269" i="6" s="1"/>
  <c r="I183" i="9"/>
  <c r="I269" i="6" s="1"/>
  <c r="I192" i="6"/>
  <c r="I47" i="7" s="1"/>
  <c r="Q108" i="11"/>
  <c r="J34" i="14" s="1"/>
  <c r="D163" i="11"/>
  <c r="D421" i="6"/>
  <c r="Q421" i="6" s="1"/>
  <c r="E184" i="10"/>
  <c r="E388" i="6" s="1"/>
  <c r="E311" i="6"/>
  <c r="E55" i="7" s="1"/>
  <c r="L192" i="6"/>
  <c r="L47" i="7" s="1"/>
  <c r="L183" i="9"/>
  <c r="L269" i="6" s="1"/>
  <c r="K311" i="6"/>
  <c r="K55" i="7" s="1"/>
  <c r="K184" i="10"/>
  <c r="K388" i="6" s="1"/>
  <c r="I33" i="6"/>
  <c r="H45" i="6"/>
  <c r="I45" i="6" s="1"/>
  <c r="G184" i="10"/>
  <c r="G388" i="6" s="1"/>
  <c r="G311" i="6"/>
  <c r="G55" i="7" s="1"/>
  <c r="E192" i="6"/>
  <c r="E47" i="7" s="1"/>
  <c r="E183" i="9"/>
  <c r="E269" i="6" s="1"/>
  <c r="O311" i="6"/>
  <c r="O55" i="7" s="1"/>
  <c r="O184" i="10"/>
  <c r="O388" i="6" s="1"/>
  <c r="O192" i="11"/>
  <c r="O506" i="6" s="1"/>
  <c r="O429" i="6"/>
  <c r="O63" i="7" s="1"/>
  <c r="K192" i="6"/>
  <c r="K47" i="7" s="1"/>
  <c r="K183" i="9"/>
  <c r="K269" i="6" s="1"/>
  <c r="N55" i="14" l="1"/>
  <c r="U34" i="14"/>
  <c r="O55" i="14"/>
  <c r="S55" i="14"/>
  <c r="T34" i="14"/>
  <c r="D261" i="6"/>
  <c r="Q261" i="6" s="1"/>
  <c r="Q154" i="9"/>
  <c r="J120" i="20"/>
  <c r="J124" i="20"/>
  <c r="J128" i="20"/>
  <c r="J118" i="20"/>
  <c r="J126" i="20"/>
  <c r="J119" i="20"/>
  <c r="J127" i="20"/>
  <c r="J117" i="20"/>
  <c r="J121" i="20"/>
  <c r="J125" i="20"/>
  <c r="J116" i="20"/>
  <c r="J122" i="20"/>
  <c r="J123" i="20"/>
  <c r="D229" i="6"/>
  <c r="Q229" i="6" s="1"/>
  <c r="Q175" i="9"/>
  <c r="D253" i="6"/>
  <c r="Q253" i="6" s="1"/>
  <c r="Q74" i="9"/>
  <c r="Q168" i="10"/>
  <c r="D184" i="10"/>
  <c r="D311" i="6"/>
  <c r="Q163" i="11"/>
  <c r="D498" i="6"/>
  <c r="Q498" i="6" s="1"/>
  <c r="J55" i="14"/>
  <c r="V13" i="14"/>
  <c r="P55" i="14"/>
  <c r="J54" i="20"/>
  <c r="J51" i="20"/>
  <c r="J45" i="20"/>
  <c r="J52" i="20"/>
  <c r="J44" i="20"/>
  <c r="J56" i="20"/>
  <c r="J48" i="20"/>
  <c r="J47" i="20"/>
  <c r="J53" i="20"/>
  <c r="J46" i="20"/>
  <c r="J55" i="20"/>
  <c r="J50" i="20"/>
  <c r="J49" i="20"/>
  <c r="J399" i="20"/>
  <c r="J400" i="20"/>
  <c r="J401" i="20"/>
  <c r="J402" i="20"/>
  <c r="J403" i="20"/>
  <c r="J404" i="20"/>
  <c r="J405" i="20"/>
  <c r="J406" i="20"/>
  <c r="J407" i="20"/>
  <c r="J408" i="20"/>
  <c r="J409" i="20"/>
  <c r="J410" i="20"/>
  <c r="J411" i="20"/>
  <c r="Q176" i="11"/>
  <c r="D429" i="6"/>
  <c r="D192" i="11"/>
  <c r="H55" i="14"/>
  <c r="T13" i="14"/>
  <c r="D490" i="6"/>
  <c r="Q490" i="6" s="1"/>
  <c r="Q80" i="11"/>
  <c r="D466" i="6"/>
  <c r="Q466" i="6" s="1"/>
  <c r="Q184" i="11"/>
  <c r="J330" i="20"/>
  <c r="J331" i="20"/>
  <c r="J332" i="20"/>
  <c r="J333" i="20"/>
  <c r="J334" i="20"/>
  <c r="J335" i="20"/>
  <c r="J336" i="20"/>
  <c r="J337" i="20"/>
  <c r="J338" i="20"/>
  <c r="J339" i="20"/>
  <c r="J340" i="20"/>
  <c r="J341" i="20"/>
  <c r="J329" i="20"/>
  <c r="D183" i="9"/>
  <c r="D192" i="6"/>
  <c r="Q167" i="9"/>
  <c r="D348" i="6"/>
  <c r="Q348" i="6" s="1"/>
  <c r="Q176" i="10"/>
  <c r="V34" i="14"/>
  <c r="D380" i="6"/>
  <c r="Q380" i="6" s="1"/>
  <c r="Q155" i="10"/>
  <c r="F45" i="6"/>
  <c r="E31" i="7"/>
  <c r="F31" i="7" s="1"/>
  <c r="K45" i="6"/>
  <c r="L45" i="6" s="1"/>
  <c r="I55" i="14"/>
  <c r="U13" i="14"/>
  <c r="D372" i="6"/>
  <c r="Q372" i="6" s="1"/>
  <c r="Q75" i="10"/>
  <c r="T55" i="14" l="1"/>
  <c r="U55" i="14"/>
  <c r="D269" i="6"/>
  <c r="Q269" i="6" s="1"/>
  <c r="Q183" i="9"/>
  <c r="F370" i="20"/>
  <c r="J370" i="20" s="1"/>
  <c r="F352" i="20"/>
  <c r="J352" i="20" s="1"/>
  <c r="F387" i="20"/>
  <c r="J387" i="20" s="1"/>
  <c r="S109" i="13" s="1"/>
  <c r="O126" i="13"/>
  <c r="F366" i="20"/>
  <c r="J366" i="20" s="1"/>
  <c r="F348" i="20"/>
  <c r="J348" i="20" s="1"/>
  <c r="F383" i="20"/>
  <c r="J383" i="20" s="1"/>
  <c r="S105" i="13" s="1"/>
  <c r="O122" i="13"/>
  <c r="Q192" i="11"/>
  <c r="D506" i="6"/>
  <c r="Q506" i="6" s="1"/>
  <c r="O192" i="13"/>
  <c r="F423" i="20"/>
  <c r="J423" i="20" s="1"/>
  <c r="S192" i="13" s="1"/>
  <c r="F441" i="20"/>
  <c r="J441" i="20" s="1"/>
  <c r="S179" i="13" s="1"/>
  <c r="F458" i="20"/>
  <c r="J458" i="20" s="1"/>
  <c r="S211" i="13" s="1"/>
  <c r="O188" i="13"/>
  <c r="F454" i="20"/>
  <c r="J454" i="20" s="1"/>
  <c r="S207" i="13" s="1"/>
  <c r="F419" i="20"/>
  <c r="J419" i="20" s="1"/>
  <c r="S188" i="13" s="1"/>
  <c r="F437" i="20"/>
  <c r="J437" i="20" s="1"/>
  <c r="S175" i="13" s="1"/>
  <c r="F89" i="20"/>
  <c r="J89" i="20" s="1"/>
  <c r="F106" i="20"/>
  <c r="J106" i="20" s="1"/>
  <c r="S112" i="12" s="1"/>
  <c r="O129" i="12"/>
  <c r="F70" i="20"/>
  <c r="J70" i="20" s="1"/>
  <c r="F61" i="20"/>
  <c r="F80" i="20"/>
  <c r="O120" i="12"/>
  <c r="F97" i="20"/>
  <c r="J57" i="20"/>
  <c r="F90" i="20"/>
  <c r="J90" i="20" s="1"/>
  <c r="F71" i="20"/>
  <c r="J71" i="20" s="1"/>
  <c r="F107" i="20"/>
  <c r="J107" i="20" s="1"/>
  <c r="S113" i="12" s="1"/>
  <c r="O130" i="12"/>
  <c r="F156" i="20"/>
  <c r="J156" i="20" s="1"/>
  <c r="S175" i="12" s="1"/>
  <c r="O188" i="12"/>
  <c r="F173" i="20"/>
  <c r="J173" i="20" s="1"/>
  <c r="S207" i="12" s="1"/>
  <c r="F136" i="20"/>
  <c r="J136" i="20" s="1"/>
  <c r="S188" i="12" s="1"/>
  <c r="O129" i="13"/>
  <c r="F390" i="20"/>
  <c r="J390" i="20" s="1"/>
  <c r="S112" i="13" s="1"/>
  <c r="F373" i="20"/>
  <c r="J373" i="20" s="1"/>
  <c r="F355" i="20"/>
  <c r="J355" i="20" s="1"/>
  <c r="Q429" i="6"/>
  <c r="Q63" i="7" s="1"/>
  <c r="D63" i="7"/>
  <c r="O191" i="13"/>
  <c r="F457" i="20"/>
  <c r="J457" i="20" s="1"/>
  <c r="S210" i="13" s="1"/>
  <c r="F440" i="20"/>
  <c r="J440" i="20" s="1"/>
  <c r="S178" i="13" s="1"/>
  <c r="F422" i="20"/>
  <c r="J422" i="20" s="1"/>
  <c r="S191" i="13" s="1"/>
  <c r="F67" i="20"/>
  <c r="J67" i="20" s="1"/>
  <c r="O126" i="12"/>
  <c r="F86" i="20"/>
  <c r="J86" i="20" s="1"/>
  <c r="F103" i="20"/>
  <c r="J103" i="20" s="1"/>
  <c r="S109" i="12" s="1"/>
  <c r="F88" i="20"/>
  <c r="J88" i="20" s="1"/>
  <c r="O128" i="12"/>
  <c r="F69" i="20"/>
  <c r="J69" i="20" s="1"/>
  <c r="F105" i="20"/>
  <c r="J105" i="20" s="1"/>
  <c r="S111" i="12" s="1"/>
  <c r="F143" i="20"/>
  <c r="J143" i="20" s="1"/>
  <c r="S195" i="12" s="1"/>
  <c r="O195" i="12"/>
  <c r="F180" i="20"/>
  <c r="J180" i="20" s="1"/>
  <c r="S214" i="12" s="1"/>
  <c r="F163" i="20"/>
  <c r="J163" i="20" s="1"/>
  <c r="S182" i="12" s="1"/>
  <c r="F393" i="20"/>
  <c r="J393" i="20" s="1"/>
  <c r="S115" i="13" s="1"/>
  <c r="O132" i="13"/>
  <c r="F376" i="20"/>
  <c r="J376" i="20" s="1"/>
  <c r="F358" i="20"/>
  <c r="J358" i="20" s="1"/>
  <c r="F389" i="20"/>
  <c r="J389" i="20" s="1"/>
  <c r="S111" i="13" s="1"/>
  <c r="O128" i="13"/>
  <c r="F354" i="20"/>
  <c r="J354" i="20" s="1"/>
  <c r="F372" i="20"/>
  <c r="J372" i="20" s="1"/>
  <c r="O124" i="13"/>
  <c r="F385" i="20"/>
  <c r="J385" i="20" s="1"/>
  <c r="S107" i="13" s="1"/>
  <c r="F368" i="20"/>
  <c r="J368" i="20" s="1"/>
  <c r="F350" i="20"/>
  <c r="J350" i="20" s="1"/>
  <c r="O194" i="13"/>
  <c r="F460" i="20"/>
  <c r="J460" i="20" s="1"/>
  <c r="S213" i="13" s="1"/>
  <c r="F425" i="20"/>
  <c r="J425" i="20" s="1"/>
  <c r="S194" i="13" s="1"/>
  <c r="F443" i="20"/>
  <c r="J443" i="20" s="1"/>
  <c r="S181" i="13" s="1"/>
  <c r="F456" i="20"/>
  <c r="J456" i="20" s="1"/>
  <c r="S209" i="13" s="1"/>
  <c r="O190" i="13"/>
  <c r="F439" i="20"/>
  <c r="J439" i="20" s="1"/>
  <c r="S177" i="13" s="1"/>
  <c r="F421" i="20"/>
  <c r="J421" i="20" s="1"/>
  <c r="S190" i="13" s="1"/>
  <c r="F452" i="20"/>
  <c r="J452" i="20" s="1"/>
  <c r="S205" i="13" s="1"/>
  <c r="O186" i="13"/>
  <c r="F417" i="20"/>
  <c r="J417" i="20" s="1"/>
  <c r="S186" i="13" s="1"/>
  <c r="F435" i="20"/>
  <c r="J435" i="20" s="1"/>
  <c r="S173" i="13" s="1"/>
  <c r="O131" i="12"/>
  <c r="F72" i="20"/>
  <c r="J72" i="20" s="1"/>
  <c r="F91" i="20"/>
  <c r="J91" i="20" s="1"/>
  <c r="F108" i="20"/>
  <c r="J108" i="20" s="1"/>
  <c r="S114" i="12" s="1"/>
  <c r="F101" i="20"/>
  <c r="J101" i="20" s="1"/>
  <c r="S107" i="12" s="1"/>
  <c r="F84" i="20"/>
  <c r="J84" i="20" s="1"/>
  <c r="F65" i="20"/>
  <c r="J65" i="20" s="1"/>
  <c r="O124" i="12"/>
  <c r="F81" i="20"/>
  <c r="J81" i="20" s="1"/>
  <c r="F62" i="20"/>
  <c r="J62" i="20" s="1"/>
  <c r="F98" i="20"/>
  <c r="J98" i="20" s="1"/>
  <c r="S104" i="12" s="1"/>
  <c r="O121" i="12"/>
  <c r="D55" i="7"/>
  <c r="Q311" i="6"/>
  <c r="Q55" i="7" s="1"/>
  <c r="O191" i="12"/>
  <c r="F139" i="20"/>
  <c r="J139" i="20" s="1"/>
  <c r="S191" i="12" s="1"/>
  <c r="F176" i="20"/>
  <c r="J176" i="20" s="1"/>
  <c r="S210" i="12" s="1"/>
  <c r="F159" i="20"/>
  <c r="J159" i="20" s="1"/>
  <c r="S178" i="12" s="1"/>
  <c r="F171" i="20"/>
  <c r="J171" i="20" s="1"/>
  <c r="S205" i="12" s="1"/>
  <c r="F134" i="20"/>
  <c r="J134" i="20" s="1"/>
  <c r="S186" i="12" s="1"/>
  <c r="O186" i="12"/>
  <c r="F154" i="20"/>
  <c r="J154" i="20" s="1"/>
  <c r="S173" i="12" s="1"/>
  <c r="O187" i="12"/>
  <c r="F155" i="20"/>
  <c r="J155" i="20" s="1"/>
  <c r="S174" i="12" s="1"/>
  <c r="F172" i="20"/>
  <c r="J172" i="20" s="1"/>
  <c r="S206" i="12" s="1"/>
  <c r="F135" i="20"/>
  <c r="J135" i="20" s="1"/>
  <c r="S187" i="12" s="1"/>
  <c r="F374" i="20"/>
  <c r="J374" i="20" s="1"/>
  <c r="F356" i="20"/>
  <c r="J356" i="20" s="1"/>
  <c r="F391" i="20"/>
  <c r="J391" i="20" s="1"/>
  <c r="S113" i="13" s="1"/>
  <c r="O130" i="13"/>
  <c r="O196" i="13"/>
  <c r="F427" i="20"/>
  <c r="J427" i="20" s="1"/>
  <c r="S196" i="13" s="1"/>
  <c r="F462" i="20"/>
  <c r="J462" i="20" s="1"/>
  <c r="S215" i="13" s="1"/>
  <c r="F445" i="20"/>
  <c r="J445" i="20" s="1"/>
  <c r="S183" i="13" s="1"/>
  <c r="F85" i="20"/>
  <c r="J85" i="20" s="1"/>
  <c r="F102" i="20"/>
  <c r="J102" i="20" s="1"/>
  <c r="S108" i="12" s="1"/>
  <c r="F66" i="20"/>
  <c r="J66" i="20" s="1"/>
  <c r="O125" i="12"/>
  <c r="O194" i="12"/>
  <c r="F179" i="20"/>
  <c r="J179" i="20" s="1"/>
  <c r="S213" i="12" s="1"/>
  <c r="F162" i="20"/>
  <c r="J162" i="20" s="1"/>
  <c r="S181" i="12" s="1"/>
  <c r="F142" i="20"/>
  <c r="J142" i="20" s="1"/>
  <c r="S194" i="12" s="1"/>
  <c r="F141" i="20"/>
  <c r="J141" i="20" s="1"/>
  <c r="S193" i="12" s="1"/>
  <c r="O193" i="12"/>
  <c r="F161" i="20"/>
  <c r="J161" i="20" s="1"/>
  <c r="S180" i="12" s="1"/>
  <c r="F178" i="20"/>
  <c r="J178" i="20" s="1"/>
  <c r="S212" i="12" s="1"/>
  <c r="O120" i="13"/>
  <c r="F381" i="20"/>
  <c r="J342" i="20"/>
  <c r="F364" i="20"/>
  <c r="F346" i="20"/>
  <c r="F386" i="20"/>
  <c r="J386" i="20" s="1"/>
  <c r="S108" i="13" s="1"/>
  <c r="O125" i="13"/>
  <c r="F369" i="20"/>
  <c r="J369" i="20" s="1"/>
  <c r="F351" i="20"/>
  <c r="J351" i="20" s="1"/>
  <c r="F382" i="20"/>
  <c r="J382" i="20" s="1"/>
  <c r="S104" i="13" s="1"/>
  <c r="O121" i="13"/>
  <c r="F365" i="20"/>
  <c r="J365" i="20" s="1"/>
  <c r="F347" i="20"/>
  <c r="J347" i="20" s="1"/>
  <c r="O195" i="13"/>
  <c r="F426" i="20"/>
  <c r="J426" i="20" s="1"/>
  <c r="S195" i="13" s="1"/>
  <c r="F461" i="20"/>
  <c r="J461" i="20" s="1"/>
  <c r="S214" i="13" s="1"/>
  <c r="F444" i="20"/>
  <c r="J444" i="20" s="1"/>
  <c r="S182" i="13" s="1"/>
  <c r="O187" i="13"/>
  <c r="F453" i="20"/>
  <c r="J453" i="20" s="1"/>
  <c r="S206" i="13" s="1"/>
  <c r="F436" i="20"/>
  <c r="J436" i="20" s="1"/>
  <c r="S174" i="13" s="1"/>
  <c r="F418" i="20"/>
  <c r="J418" i="20" s="1"/>
  <c r="S187" i="13" s="1"/>
  <c r="O123" i="12"/>
  <c r="F100" i="20"/>
  <c r="J100" i="20" s="1"/>
  <c r="S106" i="12" s="1"/>
  <c r="F64" i="20"/>
  <c r="J64" i="20" s="1"/>
  <c r="F83" i="20"/>
  <c r="J83" i="20" s="1"/>
  <c r="F160" i="20"/>
  <c r="J160" i="20" s="1"/>
  <c r="S179" i="12" s="1"/>
  <c r="F140" i="20"/>
  <c r="J140" i="20" s="1"/>
  <c r="S192" i="12" s="1"/>
  <c r="O192" i="12"/>
  <c r="F177" i="20"/>
  <c r="J177" i="20" s="1"/>
  <c r="S211" i="12" s="1"/>
  <c r="F175" i="20"/>
  <c r="J175" i="20" s="1"/>
  <c r="S209" i="12" s="1"/>
  <c r="F158" i="20"/>
  <c r="J158" i="20" s="1"/>
  <c r="S177" i="12" s="1"/>
  <c r="F138" i="20"/>
  <c r="J138" i="20" s="1"/>
  <c r="S190" i="12" s="1"/>
  <c r="O190" i="12"/>
  <c r="O189" i="12"/>
  <c r="F157" i="20"/>
  <c r="J157" i="20" s="1"/>
  <c r="S176" i="12" s="1"/>
  <c r="F174" i="20"/>
  <c r="J174" i="20" s="1"/>
  <c r="S208" i="12" s="1"/>
  <c r="F137" i="20"/>
  <c r="J137" i="20" s="1"/>
  <c r="S189" i="12" s="1"/>
  <c r="Q192" i="6"/>
  <c r="Q47" i="7" s="1"/>
  <c r="D47" i="7"/>
  <c r="F392" i="20"/>
  <c r="J392" i="20" s="1"/>
  <c r="S114" i="13" s="1"/>
  <c r="F375" i="20"/>
  <c r="J375" i="20" s="1"/>
  <c r="F357" i="20"/>
  <c r="J357" i="20" s="1"/>
  <c r="O131" i="13"/>
  <c r="F388" i="20"/>
  <c r="J388" i="20" s="1"/>
  <c r="S110" i="13" s="1"/>
  <c r="F353" i="20"/>
  <c r="J353" i="20" s="1"/>
  <c r="F371" i="20"/>
  <c r="J371" i="20" s="1"/>
  <c r="O127" i="13"/>
  <c r="F384" i="20"/>
  <c r="J384" i="20" s="1"/>
  <c r="S106" i="13" s="1"/>
  <c r="O123" i="13"/>
  <c r="F367" i="20"/>
  <c r="J367" i="20" s="1"/>
  <c r="F349" i="20"/>
  <c r="J349" i="20" s="1"/>
  <c r="O197" i="13"/>
  <c r="F428" i="20"/>
  <c r="J428" i="20" s="1"/>
  <c r="S197" i="13" s="1"/>
  <c r="F463" i="20"/>
  <c r="J463" i="20" s="1"/>
  <c r="S216" i="13" s="1"/>
  <c r="F446" i="20"/>
  <c r="J446" i="20" s="1"/>
  <c r="S184" i="13" s="1"/>
  <c r="O193" i="13"/>
  <c r="F424" i="20"/>
  <c r="J424" i="20" s="1"/>
  <c r="S193" i="13" s="1"/>
  <c r="F459" i="20"/>
  <c r="J459" i="20" s="1"/>
  <c r="S212" i="13" s="1"/>
  <c r="F442" i="20"/>
  <c r="J442" i="20" s="1"/>
  <c r="S180" i="13" s="1"/>
  <c r="O189" i="13"/>
  <c r="F455" i="20"/>
  <c r="J455" i="20" s="1"/>
  <c r="S208" i="13" s="1"/>
  <c r="F438" i="20"/>
  <c r="J438" i="20" s="1"/>
  <c r="S176" i="13" s="1"/>
  <c r="F420" i="20"/>
  <c r="J420" i="20" s="1"/>
  <c r="S189" i="13" s="1"/>
  <c r="F451" i="20"/>
  <c r="O185" i="13"/>
  <c r="F434" i="20"/>
  <c r="F416" i="20"/>
  <c r="J412" i="20"/>
  <c r="O122" i="12"/>
  <c r="F99" i="20"/>
  <c r="J99" i="20" s="1"/>
  <c r="S105" i="12" s="1"/>
  <c r="F63" i="20"/>
  <c r="J63" i="20" s="1"/>
  <c r="F82" i="20"/>
  <c r="J82" i="20" s="1"/>
  <c r="O132" i="12"/>
  <c r="F92" i="20"/>
  <c r="J92" i="20" s="1"/>
  <c r="F73" i="20"/>
  <c r="J73" i="20" s="1"/>
  <c r="F109" i="20"/>
  <c r="J109" i="20" s="1"/>
  <c r="S115" i="12" s="1"/>
  <c r="F104" i="20"/>
  <c r="J104" i="20" s="1"/>
  <c r="S110" i="12" s="1"/>
  <c r="O127" i="12"/>
  <c r="F68" i="20"/>
  <c r="J68" i="20" s="1"/>
  <c r="F87" i="20"/>
  <c r="J87" i="20" s="1"/>
  <c r="V55" i="14"/>
  <c r="D388" i="6"/>
  <c r="Q388" i="6" s="1"/>
  <c r="Q184" i="10"/>
  <c r="F153" i="20"/>
  <c r="J129" i="20"/>
  <c r="F133" i="20"/>
  <c r="F170" i="20"/>
  <c r="O185" i="12"/>
  <c r="F164" i="20"/>
  <c r="J164" i="20" s="1"/>
  <c r="S183" i="12" s="1"/>
  <c r="F144" i="20"/>
  <c r="J144" i="20" s="1"/>
  <c r="S196" i="12" s="1"/>
  <c r="O196" i="12"/>
  <c r="F181" i="20"/>
  <c r="J181" i="20" s="1"/>
  <c r="S215" i="12" s="1"/>
  <c r="F145" i="20"/>
  <c r="J145" i="20" s="1"/>
  <c r="S197" i="12" s="1"/>
  <c r="F182" i="20"/>
  <c r="J182" i="20" s="1"/>
  <c r="S216" i="12" s="1"/>
  <c r="O197" i="12"/>
  <c r="F165" i="20"/>
  <c r="J165" i="20" s="1"/>
  <c r="S184" i="12" s="1"/>
  <c r="F183" i="20" l="1"/>
  <c r="J170" i="20"/>
  <c r="S127" i="12"/>
  <c r="F258" i="12" s="1"/>
  <c r="F196" i="20"/>
  <c r="F191" i="20"/>
  <c r="S122" i="12"/>
  <c r="F253" i="12" s="1"/>
  <c r="J416" i="20"/>
  <c r="F429" i="20"/>
  <c r="S123" i="13"/>
  <c r="F254" i="13" s="1"/>
  <c r="F473" i="20"/>
  <c r="F195" i="20"/>
  <c r="S126" i="12"/>
  <c r="F257" i="12" s="1"/>
  <c r="F110" i="20"/>
  <c r="J97" i="20"/>
  <c r="S129" i="12"/>
  <c r="F260" i="12" s="1"/>
  <c r="F198" i="20"/>
  <c r="F472" i="20"/>
  <c r="S122" i="13"/>
  <c r="F253" i="13" s="1"/>
  <c r="S140" i="13"/>
  <c r="F271" i="13" s="1"/>
  <c r="F490" i="20"/>
  <c r="S131" i="13"/>
  <c r="F262" i="13" s="1"/>
  <c r="F481" i="20"/>
  <c r="S130" i="13"/>
  <c r="F261" i="13" s="1"/>
  <c r="F480" i="20"/>
  <c r="S124" i="13"/>
  <c r="F255" i="13" s="1"/>
  <c r="F474" i="20"/>
  <c r="S141" i="13"/>
  <c r="F272" i="13" s="1"/>
  <c r="F491" i="20"/>
  <c r="O133" i="12"/>
  <c r="S139" i="13"/>
  <c r="F270" i="13" s="1"/>
  <c r="F489" i="20"/>
  <c r="O198" i="13"/>
  <c r="S127" i="13"/>
  <c r="F258" i="13" s="1"/>
  <c r="F477" i="20"/>
  <c r="S144" i="13"/>
  <c r="F275" i="13" s="1"/>
  <c r="F494" i="20"/>
  <c r="S136" i="12"/>
  <c r="F267" i="12" s="1"/>
  <c r="F205" i="20"/>
  <c r="F471" i="20"/>
  <c r="S121" i="13"/>
  <c r="F252" i="13" s="1"/>
  <c r="F475" i="20"/>
  <c r="S125" i="13"/>
  <c r="F256" i="13" s="1"/>
  <c r="F359" i="20"/>
  <c r="J346" i="20"/>
  <c r="O133" i="13"/>
  <c r="S138" i="12"/>
  <c r="F269" i="12" s="1"/>
  <c r="F207" i="20"/>
  <c r="F493" i="20"/>
  <c r="S143" i="13"/>
  <c r="F274" i="13" s="1"/>
  <c r="S124" i="12"/>
  <c r="F255" i="12" s="1"/>
  <c r="F193" i="20"/>
  <c r="S144" i="12"/>
  <c r="F275" i="12" s="1"/>
  <c r="F213" i="20"/>
  <c r="S137" i="13"/>
  <c r="F268" i="13" s="1"/>
  <c r="F487" i="20"/>
  <c r="S128" i="13"/>
  <c r="F259" i="13" s="1"/>
  <c r="F478" i="20"/>
  <c r="S145" i="13"/>
  <c r="F276" i="13" s="1"/>
  <c r="F495" i="20"/>
  <c r="F197" i="20"/>
  <c r="S128" i="12"/>
  <c r="F259" i="12" s="1"/>
  <c r="F208" i="20"/>
  <c r="S139" i="12"/>
  <c r="F270" i="12" s="1"/>
  <c r="F212" i="20"/>
  <c r="S143" i="12"/>
  <c r="F274" i="12" s="1"/>
  <c r="F93" i="20"/>
  <c r="J80" i="20"/>
  <c r="S132" i="12"/>
  <c r="F263" i="12" s="1"/>
  <c r="F201" i="20"/>
  <c r="S125" i="12"/>
  <c r="F256" i="12" s="1"/>
  <c r="F194" i="20"/>
  <c r="F203" i="20"/>
  <c r="S134" i="12"/>
  <c r="F265" i="12" s="1"/>
  <c r="F210" i="20"/>
  <c r="S141" i="12"/>
  <c r="F272" i="12" s="1"/>
  <c r="F492" i="20"/>
  <c r="S142" i="13"/>
  <c r="F273" i="13" s="1"/>
  <c r="S126" i="13"/>
  <c r="F257" i="13" s="1"/>
  <c r="F476" i="20"/>
  <c r="J133" i="20"/>
  <c r="F146" i="20"/>
  <c r="F214" i="20"/>
  <c r="S145" i="12"/>
  <c r="F276" i="12" s="1"/>
  <c r="J434" i="20"/>
  <c r="F447" i="20"/>
  <c r="S136" i="13"/>
  <c r="F267" i="13" s="1"/>
  <c r="F486" i="20"/>
  <c r="F394" i="20"/>
  <c r="J381" i="20"/>
  <c r="S132" i="13"/>
  <c r="F263" i="13" s="1"/>
  <c r="F482" i="20"/>
  <c r="F199" i="20"/>
  <c r="S130" i="12"/>
  <c r="F261" i="12" s="1"/>
  <c r="F485" i="20"/>
  <c r="S135" i="13"/>
  <c r="F266" i="13" s="1"/>
  <c r="O198" i="12"/>
  <c r="J153" i="20"/>
  <c r="F166" i="20"/>
  <c r="F209" i="20"/>
  <c r="S140" i="12"/>
  <c r="F271" i="12" s="1"/>
  <c r="F204" i="20"/>
  <c r="S135" i="12"/>
  <c r="F266" i="12" s="1"/>
  <c r="J451" i="20"/>
  <c r="F464" i="20"/>
  <c r="S123" i="12"/>
  <c r="F254" i="12" s="1"/>
  <c r="F192" i="20"/>
  <c r="F484" i="20"/>
  <c r="S134" i="13"/>
  <c r="F265" i="13" s="1"/>
  <c r="F488" i="20"/>
  <c r="S138" i="13"/>
  <c r="F269" i="13" s="1"/>
  <c r="J364" i="20"/>
  <c r="F377" i="20"/>
  <c r="F190" i="20"/>
  <c r="S121" i="12"/>
  <c r="F252" i="12" s="1"/>
  <c r="F206" i="20"/>
  <c r="S137" i="12"/>
  <c r="F268" i="12" s="1"/>
  <c r="S131" i="12"/>
  <c r="F262" i="12" s="1"/>
  <c r="F200" i="20"/>
  <c r="F479" i="20"/>
  <c r="S129" i="13"/>
  <c r="F260" i="13" s="1"/>
  <c r="F74" i="20"/>
  <c r="J61" i="20"/>
  <c r="F211" i="20"/>
  <c r="S142" i="12"/>
  <c r="F273" i="12" s="1"/>
  <c r="S120" i="13" l="1"/>
  <c r="J359" i="20"/>
  <c r="F470" i="20"/>
  <c r="S133" i="13"/>
  <c r="F483" i="20"/>
  <c r="F497" i="20" s="1"/>
  <c r="J377" i="20"/>
  <c r="J464" i="20"/>
  <c r="S204" i="13"/>
  <c r="S217" i="13" s="1"/>
  <c r="F202" i="20"/>
  <c r="F216" i="20" s="1"/>
  <c r="J93" i="20"/>
  <c r="S133" i="12"/>
  <c r="J74" i="20"/>
  <c r="S120" i="12"/>
  <c r="F189" i="20"/>
  <c r="J110" i="20"/>
  <c r="S103" i="12"/>
  <c r="S116" i="12" s="1"/>
  <c r="J183" i="20"/>
  <c r="S204" i="12"/>
  <c r="S217" i="12" s="1"/>
  <c r="S172" i="13"/>
  <c r="S198" i="13" s="1"/>
  <c r="J447" i="20"/>
  <c r="J146" i="20"/>
  <c r="S185" i="12"/>
  <c r="S199" i="12" s="1"/>
  <c r="J429" i="20"/>
  <c r="S185" i="13"/>
  <c r="S199" i="13" s="1"/>
  <c r="S172" i="12"/>
  <c r="S198" i="12" s="1"/>
  <c r="J166" i="20"/>
  <c r="J394" i="20"/>
  <c r="S103" i="13"/>
  <c r="S116" i="13" s="1"/>
  <c r="S200" i="12" l="1"/>
  <c r="S200" i="13"/>
  <c r="F264" i="12"/>
  <c r="F278" i="12" s="1"/>
  <c r="S147" i="12"/>
  <c r="F498" i="20"/>
  <c r="F534" i="20" a="1"/>
  <c r="F496" i="20"/>
  <c r="F217" i="20"/>
  <c r="F215" i="20"/>
  <c r="F253" i="20" a="1"/>
  <c r="F264" i="13"/>
  <c r="F278" i="13" s="1"/>
  <c r="S147" i="13"/>
  <c r="F251" i="12"/>
  <c r="F277" i="12" s="1"/>
  <c r="S146" i="12"/>
  <c r="S146" i="13"/>
  <c r="F251" i="13"/>
  <c r="F277" i="13" s="1"/>
  <c r="S148" i="12" l="1"/>
  <c r="F279" i="12"/>
  <c r="F279" i="13"/>
  <c r="S148" i="13"/>
  <c r="F253" i="20"/>
  <c r="F257" i="20"/>
  <c r="F261" i="20"/>
  <c r="F265" i="20"/>
  <c r="F267" i="20"/>
  <c r="F268" i="20"/>
  <c r="F270" i="20"/>
  <c r="F258" i="20"/>
  <c r="F274" i="20"/>
  <c r="F272" i="20"/>
  <c r="F255" i="20"/>
  <c r="F273" i="20"/>
  <c r="F278" i="20"/>
  <c r="F254" i="20"/>
  <c r="F262" i="20"/>
  <c r="F269" i="20"/>
  <c r="F275" i="20"/>
  <c r="F259" i="20"/>
  <c r="F263" i="20"/>
  <c r="F276" i="20"/>
  <c r="F271" i="20"/>
  <c r="F256" i="20"/>
  <c r="F260" i="20"/>
  <c r="F264" i="20"/>
  <c r="F277" i="20"/>
  <c r="F266" i="20"/>
  <c r="F535" i="20"/>
  <c r="F537" i="20"/>
  <c r="F539" i="20"/>
  <c r="F541" i="20"/>
  <c r="F543" i="20"/>
  <c r="F545" i="20"/>
  <c r="F548" i="20"/>
  <c r="F550" i="20"/>
  <c r="F552" i="20"/>
  <c r="F554" i="20"/>
  <c r="F556" i="20"/>
  <c r="F558" i="20"/>
  <c r="F536" i="20"/>
  <c r="F540" i="20"/>
  <c r="F544" i="20"/>
  <c r="F547" i="20"/>
  <c r="F551" i="20"/>
  <c r="F555" i="20"/>
  <c r="F559" i="20"/>
  <c r="F534" i="20"/>
  <c r="F538" i="20"/>
  <c r="F542" i="20"/>
  <c r="F549" i="20"/>
  <c r="F553" i="20"/>
  <c r="F546" i="20"/>
  <c r="F557" i="20"/>
  <c r="P50" i="8" l="1"/>
  <c r="O300" i="13"/>
  <c r="R546" i="20"/>
  <c r="J546" i="20"/>
  <c r="S300" i="13" s="1"/>
  <c r="N546" i="20"/>
  <c r="J263" i="13"/>
  <c r="H58" i="8"/>
  <c r="J551" i="20"/>
  <c r="S305" i="13" s="1"/>
  <c r="N551" i="20"/>
  <c r="J268" i="13"/>
  <c r="R551" i="20"/>
  <c r="O305" i="13"/>
  <c r="F50" i="8"/>
  <c r="N536" i="20"/>
  <c r="J253" i="13"/>
  <c r="J536" i="20"/>
  <c r="S290" i="13" s="1"/>
  <c r="O290" i="13"/>
  <c r="R536" i="20"/>
  <c r="N552" i="20"/>
  <c r="J269" i="13"/>
  <c r="J552" i="20"/>
  <c r="S306" i="13" s="1"/>
  <c r="I58" i="8"/>
  <c r="O306" i="13"/>
  <c r="R552" i="20"/>
  <c r="J260" i="13"/>
  <c r="O297" i="13"/>
  <c r="R543" i="20"/>
  <c r="J543" i="20"/>
  <c r="S297" i="13" s="1"/>
  <c r="M50" i="8"/>
  <c r="N543" i="20"/>
  <c r="J252" i="13"/>
  <c r="O289" i="13"/>
  <c r="R535" i="20"/>
  <c r="E50" i="8"/>
  <c r="J535" i="20"/>
  <c r="S289" i="13" s="1"/>
  <c r="N535" i="20"/>
  <c r="R260" i="20"/>
  <c r="N260" i="20"/>
  <c r="J260" i="20"/>
  <c r="S295" i="12" s="1"/>
  <c r="J258" i="12"/>
  <c r="O295" i="12"/>
  <c r="K13" i="8"/>
  <c r="O298" i="12"/>
  <c r="J261" i="12"/>
  <c r="N263" i="20"/>
  <c r="J263" i="20"/>
  <c r="S298" i="12" s="1"/>
  <c r="R263" i="20"/>
  <c r="N13" i="8"/>
  <c r="J262" i="20"/>
  <c r="S297" i="12" s="1"/>
  <c r="J260" i="12"/>
  <c r="M13" i="8"/>
  <c r="R262" i="20"/>
  <c r="O297" i="12"/>
  <c r="N262" i="20"/>
  <c r="J253" i="12"/>
  <c r="N255" i="20"/>
  <c r="F13" i="8"/>
  <c r="J255" i="20"/>
  <c r="S290" i="12" s="1"/>
  <c r="O290" i="12"/>
  <c r="R255" i="20"/>
  <c r="J261" i="20"/>
  <c r="S296" i="12" s="1"/>
  <c r="R261" i="20"/>
  <c r="J259" i="12"/>
  <c r="L13" i="8"/>
  <c r="O296" i="12"/>
  <c r="N261" i="20"/>
  <c r="J275" i="13"/>
  <c r="O312" i="13"/>
  <c r="R558" i="20"/>
  <c r="J558" i="20"/>
  <c r="S312" i="13" s="1"/>
  <c r="O58" i="8"/>
  <c r="N558" i="20"/>
  <c r="N257" i="20"/>
  <c r="R257" i="20"/>
  <c r="O292" i="12"/>
  <c r="J257" i="20"/>
  <c r="S292" i="12" s="1"/>
  <c r="J255" i="12"/>
  <c r="H13" i="8"/>
  <c r="F58" i="8"/>
  <c r="O303" i="13"/>
  <c r="J549" i="20"/>
  <c r="S303" i="13" s="1"/>
  <c r="R549" i="20"/>
  <c r="N549" i="20"/>
  <c r="J266" i="13"/>
  <c r="P58" i="8"/>
  <c r="J559" i="20"/>
  <c r="S313" i="13" s="1"/>
  <c r="N559" i="20"/>
  <c r="J276" i="13"/>
  <c r="O313" i="13"/>
  <c r="R559" i="20"/>
  <c r="N50" i="8"/>
  <c r="N544" i="20"/>
  <c r="R544" i="20"/>
  <c r="J261" i="13"/>
  <c r="J544" i="20"/>
  <c r="S298" i="13" s="1"/>
  <c r="O298" i="13"/>
  <c r="J556" i="20"/>
  <c r="S310" i="13" s="1"/>
  <c r="M58" i="8"/>
  <c r="N556" i="20"/>
  <c r="J273" i="13"/>
  <c r="R556" i="20"/>
  <c r="O310" i="13"/>
  <c r="N548" i="20"/>
  <c r="J548" i="20"/>
  <c r="S302" i="13" s="1"/>
  <c r="E58" i="8"/>
  <c r="J265" i="13"/>
  <c r="O302" i="13"/>
  <c r="R548" i="20"/>
  <c r="J256" i="13"/>
  <c r="O293" i="13"/>
  <c r="R539" i="20"/>
  <c r="J539" i="20"/>
  <c r="S293" i="13" s="1"/>
  <c r="I50" i="8"/>
  <c r="N539" i="20"/>
  <c r="O21" i="8"/>
  <c r="O312" i="12"/>
  <c r="N277" i="20"/>
  <c r="J277" i="20"/>
  <c r="S312" i="12" s="1"/>
  <c r="J275" i="12"/>
  <c r="R277" i="20"/>
  <c r="J269" i="12"/>
  <c r="O306" i="12"/>
  <c r="N271" i="20"/>
  <c r="J271" i="20"/>
  <c r="S306" i="12" s="1"/>
  <c r="R271" i="20"/>
  <c r="I21" i="8"/>
  <c r="O310" i="12"/>
  <c r="J275" i="20"/>
  <c r="S310" i="12" s="1"/>
  <c r="R275" i="20"/>
  <c r="J273" i="12"/>
  <c r="M21" i="8"/>
  <c r="N275" i="20"/>
  <c r="J278" i="20"/>
  <c r="S313" i="12" s="1"/>
  <c r="J276" i="12"/>
  <c r="P21" i="8"/>
  <c r="N278" i="20"/>
  <c r="O313" i="12"/>
  <c r="R278" i="20"/>
  <c r="O309" i="12"/>
  <c r="N274" i="20"/>
  <c r="J274" i="20"/>
  <c r="S309" i="12" s="1"/>
  <c r="J272" i="12"/>
  <c r="R274" i="20"/>
  <c r="L21" i="8"/>
  <c r="N267" i="20"/>
  <c r="J267" i="20"/>
  <c r="S302" i="12" s="1"/>
  <c r="J265" i="12"/>
  <c r="R267" i="20"/>
  <c r="O302" i="12"/>
  <c r="E21" i="8"/>
  <c r="F281" i="20"/>
  <c r="R253" i="20"/>
  <c r="N253" i="20"/>
  <c r="J253" i="20"/>
  <c r="D13" i="8"/>
  <c r="J251" i="12"/>
  <c r="F279" i="20"/>
  <c r="O288" i="12"/>
  <c r="H50" i="8"/>
  <c r="O292" i="13"/>
  <c r="R538" i="20"/>
  <c r="J538" i="20"/>
  <c r="S292" i="13" s="1"/>
  <c r="N538" i="20"/>
  <c r="J255" i="13"/>
  <c r="J268" i="12"/>
  <c r="N270" i="20"/>
  <c r="R270" i="20"/>
  <c r="H21" i="8"/>
  <c r="J270" i="20"/>
  <c r="S305" i="12" s="1"/>
  <c r="O305" i="12"/>
  <c r="J58" i="8"/>
  <c r="O307" i="13"/>
  <c r="J553" i="20"/>
  <c r="S307" i="13" s="1"/>
  <c r="R553" i="20"/>
  <c r="N553" i="20"/>
  <c r="J270" i="13"/>
  <c r="D50" i="8"/>
  <c r="O288" i="13"/>
  <c r="F560" i="20"/>
  <c r="R534" i="20"/>
  <c r="F562" i="20"/>
  <c r="J534" i="20"/>
  <c r="N534" i="20"/>
  <c r="J251" i="13"/>
  <c r="D58" i="8"/>
  <c r="J547" i="20"/>
  <c r="N547" i="20"/>
  <c r="J264" i="13"/>
  <c r="O301" i="13"/>
  <c r="F561" i="20"/>
  <c r="R547" i="20"/>
  <c r="J267" i="13"/>
  <c r="O304" i="13"/>
  <c r="R550" i="20"/>
  <c r="J550" i="20"/>
  <c r="S304" i="13" s="1"/>
  <c r="G58" i="8"/>
  <c r="N550" i="20"/>
  <c r="N541" i="20"/>
  <c r="J258" i="13"/>
  <c r="K50" i="8"/>
  <c r="O295" i="13"/>
  <c r="R541" i="20"/>
  <c r="J541" i="20"/>
  <c r="S295" i="13" s="1"/>
  <c r="F280" i="20"/>
  <c r="N266" i="20"/>
  <c r="D21" i="8"/>
  <c r="J264" i="12"/>
  <c r="R266" i="20"/>
  <c r="O301" i="12"/>
  <c r="J266" i="20"/>
  <c r="G13" i="8"/>
  <c r="N256" i="20"/>
  <c r="J254" i="12"/>
  <c r="O291" i="12"/>
  <c r="J256" i="20"/>
  <c r="S291" i="12" s="1"/>
  <c r="R256" i="20"/>
  <c r="O294" i="12"/>
  <c r="J257" i="12"/>
  <c r="J259" i="20"/>
  <c r="S294" i="12" s="1"/>
  <c r="R259" i="20"/>
  <c r="N259" i="20"/>
  <c r="J13" i="8"/>
  <c r="O289" i="12"/>
  <c r="J254" i="20"/>
  <c r="S289" i="12" s="1"/>
  <c r="J252" i="12"/>
  <c r="N254" i="20"/>
  <c r="E13" i="8"/>
  <c r="R254" i="20"/>
  <c r="N272" i="20"/>
  <c r="O307" i="12"/>
  <c r="J21" i="8"/>
  <c r="J270" i="12"/>
  <c r="J272" i="20"/>
  <c r="S307" i="12" s="1"/>
  <c r="R272" i="20"/>
  <c r="F21" i="8"/>
  <c r="R268" i="20"/>
  <c r="J266" i="12"/>
  <c r="O303" i="12"/>
  <c r="J268" i="20"/>
  <c r="S303" i="12" s="1"/>
  <c r="N268" i="20"/>
  <c r="N58" i="8"/>
  <c r="O311" i="13"/>
  <c r="J557" i="20"/>
  <c r="S311" i="13" s="1"/>
  <c r="R557" i="20"/>
  <c r="N557" i="20"/>
  <c r="J274" i="13"/>
  <c r="L50" i="8"/>
  <c r="O296" i="13"/>
  <c r="R542" i="20"/>
  <c r="J542" i="20"/>
  <c r="S296" i="13" s="1"/>
  <c r="N542" i="20"/>
  <c r="J259" i="13"/>
  <c r="L58" i="8"/>
  <c r="J555" i="20"/>
  <c r="S309" i="13" s="1"/>
  <c r="N555" i="20"/>
  <c r="J272" i="13"/>
  <c r="O309" i="13"/>
  <c r="R555" i="20"/>
  <c r="J50" i="8"/>
  <c r="N540" i="20"/>
  <c r="J257" i="13"/>
  <c r="O294" i="13"/>
  <c r="J540" i="20"/>
  <c r="S294" i="13" s="1"/>
  <c r="R540" i="20"/>
  <c r="J271" i="13"/>
  <c r="O308" i="13"/>
  <c r="R554" i="20"/>
  <c r="J554" i="20"/>
  <c r="S308" i="13" s="1"/>
  <c r="K58" i="8"/>
  <c r="N554" i="20"/>
  <c r="J262" i="13"/>
  <c r="O50" i="8"/>
  <c r="N545" i="20"/>
  <c r="O299" i="13"/>
  <c r="R545" i="20"/>
  <c r="J545" i="20"/>
  <c r="S299" i="13" s="1"/>
  <c r="N537" i="20"/>
  <c r="G50" i="8"/>
  <c r="J254" i="13"/>
  <c r="O291" i="13"/>
  <c r="J537" i="20"/>
  <c r="S291" i="13" s="1"/>
  <c r="R537" i="20"/>
  <c r="J264" i="20"/>
  <c r="S299" i="12" s="1"/>
  <c r="R264" i="20"/>
  <c r="J262" i="12"/>
  <c r="N264" i="20"/>
  <c r="O299" i="12"/>
  <c r="O13" i="8"/>
  <c r="O311" i="12"/>
  <c r="J274" i="12"/>
  <c r="J276" i="20"/>
  <c r="S311" i="12" s="1"/>
  <c r="N276" i="20"/>
  <c r="N21" i="8"/>
  <c r="R276" i="20"/>
  <c r="O304" i="12"/>
  <c r="J267" i="12"/>
  <c r="J269" i="20"/>
  <c r="S304" i="12" s="1"/>
  <c r="N269" i="20"/>
  <c r="R269" i="20"/>
  <c r="G21" i="8"/>
  <c r="N273" i="20"/>
  <c r="J273" i="20"/>
  <c r="S308" i="12" s="1"/>
  <c r="R273" i="20"/>
  <c r="O308" i="12"/>
  <c r="K21" i="8"/>
  <c r="J271" i="12"/>
  <c r="O293" i="12"/>
  <c r="J256" i="12"/>
  <c r="I13" i="8"/>
  <c r="N258" i="20"/>
  <c r="J258" i="20"/>
  <c r="S293" i="12" s="1"/>
  <c r="R258" i="20"/>
  <c r="N265" i="20"/>
  <c r="J263" i="12"/>
  <c r="R265" i="20"/>
  <c r="P13" i="8"/>
  <c r="J265" i="20"/>
  <c r="S300" i="12" s="1"/>
  <c r="O300" i="12"/>
  <c r="O13" i="9" l="1"/>
  <c r="O26" i="9" s="1"/>
  <c r="O14" i="8"/>
  <c r="O58" i="6"/>
  <c r="O13" i="10"/>
  <c r="O26" i="10" s="1"/>
  <c r="O13" i="11"/>
  <c r="O26" i="11" s="1"/>
  <c r="O29" i="8"/>
  <c r="O135" i="6" s="1"/>
  <c r="O91" i="8"/>
  <c r="O66" i="8"/>
  <c r="O96" i="11"/>
  <c r="O109" i="11" s="1"/>
  <c r="O90" i="9"/>
  <c r="O103" i="9" s="1"/>
  <c r="O91" i="10"/>
  <c r="O104" i="10" s="1"/>
  <c r="O66" i="6"/>
  <c r="O51" i="8"/>
  <c r="G103" i="6"/>
  <c r="G129" i="9"/>
  <c r="G142" i="9" s="1"/>
  <c r="G222" i="6" s="1"/>
  <c r="G135" i="11"/>
  <c r="G148" i="11" s="1"/>
  <c r="G459" i="6" s="1"/>
  <c r="G129" i="10"/>
  <c r="G142" i="10" s="1"/>
  <c r="G341" i="6" s="1"/>
  <c r="G59" i="8"/>
  <c r="J278" i="13"/>
  <c r="R560" i="20"/>
  <c r="R562" i="20"/>
  <c r="H49" i="9"/>
  <c r="H62" i="9" s="1"/>
  <c r="H95" i="6"/>
  <c r="H99" i="8"/>
  <c r="H111" i="6" s="1"/>
  <c r="H50" i="10"/>
  <c r="H63" i="10" s="1"/>
  <c r="H52" i="11"/>
  <c r="H65" i="11" s="1"/>
  <c r="H22" i="8"/>
  <c r="J277" i="12"/>
  <c r="L13" i="10"/>
  <c r="L26" i="10" s="1"/>
  <c r="L29" i="8"/>
  <c r="L135" i="6" s="1"/>
  <c r="L91" i="8"/>
  <c r="L13" i="11"/>
  <c r="L26" i="11" s="1"/>
  <c r="L58" i="6"/>
  <c r="L13" i="9"/>
  <c r="L26" i="9" s="1"/>
  <c r="L14" i="8"/>
  <c r="N91" i="8"/>
  <c r="N13" i="9"/>
  <c r="N26" i="9" s="1"/>
  <c r="N13" i="11"/>
  <c r="N26" i="11" s="1"/>
  <c r="N58" i="6"/>
  <c r="N29" i="8"/>
  <c r="N135" i="6" s="1"/>
  <c r="N14" i="8"/>
  <c r="N13" i="10"/>
  <c r="N26" i="10" s="1"/>
  <c r="J96" i="11"/>
  <c r="J109" i="11" s="1"/>
  <c r="J90" i="9"/>
  <c r="J103" i="9" s="1"/>
  <c r="J91" i="10"/>
  <c r="J104" i="10" s="1"/>
  <c r="J66" i="8"/>
  <c r="J66" i="6"/>
  <c r="J51" i="8"/>
  <c r="J52" i="11"/>
  <c r="J65" i="11" s="1"/>
  <c r="J49" i="9"/>
  <c r="J62" i="9" s="1"/>
  <c r="J95" i="6"/>
  <c r="J50" i="10"/>
  <c r="J63" i="10" s="1"/>
  <c r="J22" i="8"/>
  <c r="J99" i="8"/>
  <c r="J111" i="6" s="1"/>
  <c r="J278" i="12"/>
  <c r="N561" i="20"/>
  <c r="J135" i="11"/>
  <c r="J148" i="11" s="1"/>
  <c r="J459" i="6" s="1"/>
  <c r="J129" i="9"/>
  <c r="J142" i="9" s="1"/>
  <c r="J222" i="6" s="1"/>
  <c r="J129" i="10"/>
  <c r="J142" i="10" s="1"/>
  <c r="J341" i="6" s="1"/>
  <c r="J103" i="6"/>
  <c r="J59" i="8"/>
  <c r="H66" i="6"/>
  <c r="H96" i="11"/>
  <c r="H109" i="11" s="1"/>
  <c r="H90" i="9"/>
  <c r="H103" i="9" s="1"/>
  <c r="H91" i="10"/>
  <c r="H104" i="10" s="1"/>
  <c r="H66" i="8"/>
  <c r="H51" i="8"/>
  <c r="Q13" i="8"/>
  <c r="D14" i="8"/>
  <c r="D13" i="9"/>
  <c r="D13" i="10"/>
  <c r="D58" i="6"/>
  <c r="D13" i="11"/>
  <c r="D29" i="8"/>
  <c r="D135" i="6" s="1"/>
  <c r="D91" i="8"/>
  <c r="F135" i="11"/>
  <c r="F148" i="11" s="1"/>
  <c r="F459" i="6" s="1"/>
  <c r="F129" i="9"/>
  <c r="F142" i="9" s="1"/>
  <c r="F222" i="6" s="1"/>
  <c r="F129" i="10"/>
  <c r="F142" i="10" s="1"/>
  <c r="F341" i="6" s="1"/>
  <c r="F103" i="6"/>
  <c r="F59" i="8"/>
  <c r="O103" i="6"/>
  <c r="O129" i="9"/>
  <c r="O142" i="9" s="1"/>
  <c r="O222" i="6" s="1"/>
  <c r="O135" i="11"/>
  <c r="O148" i="11" s="1"/>
  <c r="O459" i="6" s="1"/>
  <c r="O129" i="10"/>
  <c r="O142" i="10" s="1"/>
  <c r="O341" i="6" s="1"/>
  <c r="O59" i="8"/>
  <c r="M13" i="11"/>
  <c r="M26" i="11" s="1"/>
  <c r="M14" i="8"/>
  <c r="M13" i="10"/>
  <c r="M26" i="10" s="1"/>
  <c r="M58" i="6"/>
  <c r="M13" i="9"/>
  <c r="M26" i="9" s="1"/>
  <c r="M29" i="8"/>
  <c r="M135" i="6" s="1"/>
  <c r="M91" i="8"/>
  <c r="H135" i="11"/>
  <c r="H148" i="11" s="1"/>
  <c r="H459" i="6" s="1"/>
  <c r="H129" i="9"/>
  <c r="H142" i="9" s="1"/>
  <c r="H222" i="6" s="1"/>
  <c r="H129" i="10"/>
  <c r="H142" i="10" s="1"/>
  <c r="H341" i="6" s="1"/>
  <c r="H103" i="6"/>
  <c r="H59" i="8"/>
  <c r="J29" i="8"/>
  <c r="J135" i="6" s="1"/>
  <c r="J13" i="10"/>
  <c r="J26" i="10" s="1"/>
  <c r="J13" i="9"/>
  <c r="J26" i="9" s="1"/>
  <c r="J58" i="6"/>
  <c r="J91" i="8"/>
  <c r="J13" i="11"/>
  <c r="J26" i="11" s="1"/>
  <c r="J14" i="8"/>
  <c r="S301" i="12"/>
  <c r="S315" i="12" s="1"/>
  <c r="J280" i="20"/>
  <c r="D52" i="11"/>
  <c r="D49" i="9"/>
  <c r="D22" i="8"/>
  <c r="D50" i="10"/>
  <c r="D99" i="8"/>
  <c r="Q21" i="8"/>
  <c r="D95" i="6"/>
  <c r="S301" i="13"/>
  <c r="S315" i="13" s="1"/>
  <c r="J561" i="20"/>
  <c r="J562" i="20"/>
  <c r="J560" i="20"/>
  <c r="S288" i="13"/>
  <c r="S314" i="13" s="1"/>
  <c r="S316" i="13" s="1"/>
  <c r="O314" i="13"/>
  <c r="O314" i="12"/>
  <c r="J281" i="20"/>
  <c r="S288" i="12"/>
  <c r="S314" i="12" s="1"/>
  <c r="J279" i="20"/>
  <c r="E50" i="10"/>
  <c r="E63" i="10" s="1"/>
  <c r="E99" i="8"/>
  <c r="E111" i="6" s="1"/>
  <c r="E22" i="8"/>
  <c r="E95" i="6"/>
  <c r="E49" i="9"/>
  <c r="E62" i="9" s="1"/>
  <c r="E52" i="11"/>
  <c r="E65" i="11" s="1"/>
  <c r="I95" i="6"/>
  <c r="I99" i="8"/>
  <c r="I111" i="6" s="1"/>
  <c r="I52" i="11"/>
  <c r="I65" i="11" s="1"/>
  <c r="I50" i="10"/>
  <c r="I63" i="10" s="1"/>
  <c r="I49" i="9"/>
  <c r="I62" i="9" s="1"/>
  <c r="I22" i="8"/>
  <c r="M103" i="6"/>
  <c r="M135" i="11"/>
  <c r="M148" i="11" s="1"/>
  <c r="M459" i="6" s="1"/>
  <c r="M129" i="9"/>
  <c r="M142" i="9" s="1"/>
  <c r="M222" i="6" s="1"/>
  <c r="M129" i="10"/>
  <c r="M142" i="10" s="1"/>
  <c r="M341" i="6" s="1"/>
  <c r="M59" i="8"/>
  <c r="H13" i="9"/>
  <c r="H26" i="9" s="1"/>
  <c r="H91" i="8"/>
  <c r="H14" i="8"/>
  <c r="H13" i="11"/>
  <c r="H26" i="11" s="1"/>
  <c r="H29" i="8"/>
  <c r="H135" i="6" s="1"/>
  <c r="H13" i="10"/>
  <c r="H26" i="10" s="1"/>
  <c r="H58" i="6"/>
  <c r="K58" i="6"/>
  <c r="K91" i="8"/>
  <c r="K14" i="8"/>
  <c r="K29" i="8"/>
  <c r="K135" i="6" s="1"/>
  <c r="K13" i="10"/>
  <c r="K26" i="10" s="1"/>
  <c r="K13" i="9"/>
  <c r="K26" i="9" s="1"/>
  <c r="K13" i="11"/>
  <c r="K26" i="11" s="1"/>
  <c r="E66" i="6"/>
  <c r="E66" i="8"/>
  <c r="E90" i="9"/>
  <c r="E103" i="9" s="1"/>
  <c r="E96" i="11"/>
  <c r="E109" i="11" s="1"/>
  <c r="E91" i="10"/>
  <c r="E104" i="10" s="1"/>
  <c r="E51" i="8"/>
  <c r="I103" i="6"/>
  <c r="I135" i="11"/>
  <c r="I148" i="11" s="1"/>
  <c r="I459" i="6" s="1"/>
  <c r="I129" i="9"/>
  <c r="I142" i="9" s="1"/>
  <c r="I222" i="6" s="1"/>
  <c r="I129" i="10"/>
  <c r="I142" i="10" s="1"/>
  <c r="I341" i="6" s="1"/>
  <c r="I59" i="8"/>
  <c r="P13" i="10"/>
  <c r="P26" i="10" s="1"/>
  <c r="P14" i="8"/>
  <c r="P91" i="8"/>
  <c r="P13" i="9"/>
  <c r="P26" i="9" s="1"/>
  <c r="P13" i="11"/>
  <c r="P26" i="11" s="1"/>
  <c r="P58" i="6"/>
  <c r="P29" i="8"/>
  <c r="P135" i="6" s="1"/>
  <c r="G95" i="6"/>
  <c r="G22" i="8"/>
  <c r="G50" i="10"/>
  <c r="G63" i="10" s="1"/>
  <c r="G49" i="9"/>
  <c r="G62" i="9" s="1"/>
  <c r="G52" i="11"/>
  <c r="G65" i="11" s="1"/>
  <c r="G99" i="8"/>
  <c r="G111" i="6" s="1"/>
  <c r="R280" i="20"/>
  <c r="K66" i="8"/>
  <c r="K96" i="11"/>
  <c r="K109" i="11" s="1"/>
  <c r="K90" i="9"/>
  <c r="K103" i="9" s="1"/>
  <c r="K91" i="10"/>
  <c r="K104" i="10" s="1"/>
  <c r="K66" i="6"/>
  <c r="K51" i="8"/>
  <c r="J277" i="13"/>
  <c r="R281" i="20"/>
  <c r="R279" i="20"/>
  <c r="L95" i="6"/>
  <c r="L22" i="8"/>
  <c r="L99" i="8"/>
  <c r="L111" i="6" s="1"/>
  <c r="L52" i="11"/>
  <c r="L65" i="11" s="1"/>
  <c r="L50" i="10"/>
  <c r="L63" i="10" s="1"/>
  <c r="L49" i="9"/>
  <c r="L62" i="9" s="1"/>
  <c r="L66" i="6"/>
  <c r="L96" i="11"/>
  <c r="L109" i="11" s="1"/>
  <c r="L90" i="9"/>
  <c r="L103" i="9" s="1"/>
  <c r="L91" i="10"/>
  <c r="L104" i="10" s="1"/>
  <c r="L66" i="8"/>
  <c r="L51" i="8"/>
  <c r="F95" i="6"/>
  <c r="F99" i="8"/>
  <c r="F111" i="6" s="1"/>
  <c r="F52" i="11"/>
  <c r="F65" i="11" s="1"/>
  <c r="F22" i="8"/>
  <c r="F49" i="9"/>
  <c r="F62" i="9" s="1"/>
  <c r="F50" i="10"/>
  <c r="F63" i="10" s="1"/>
  <c r="E13" i="10"/>
  <c r="E26" i="10" s="1"/>
  <c r="E14" i="8"/>
  <c r="E29" i="8"/>
  <c r="E135" i="6" s="1"/>
  <c r="E91" i="8"/>
  <c r="E13" i="9"/>
  <c r="E26" i="9" s="1"/>
  <c r="E58" i="6"/>
  <c r="E13" i="11"/>
  <c r="E26" i="11" s="1"/>
  <c r="G13" i="10"/>
  <c r="G26" i="10" s="1"/>
  <c r="G91" i="8"/>
  <c r="G29" i="8"/>
  <c r="G135" i="6" s="1"/>
  <c r="G13" i="11"/>
  <c r="G26" i="11" s="1"/>
  <c r="G14" i="8"/>
  <c r="G58" i="6"/>
  <c r="G13" i="9"/>
  <c r="G26" i="9" s="1"/>
  <c r="R561" i="20"/>
  <c r="N562" i="20"/>
  <c r="N560" i="20"/>
  <c r="P95" i="6"/>
  <c r="P52" i="11"/>
  <c r="P65" i="11" s="1"/>
  <c r="P99" i="8"/>
  <c r="P111" i="6" s="1"/>
  <c r="P50" i="10"/>
  <c r="P63" i="10" s="1"/>
  <c r="P49" i="9"/>
  <c r="P62" i="9" s="1"/>
  <c r="P22" i="8"/>
  <c r="M49" i="9"/>
  <c r="M62" i="9" s="1"/>
  <c r="M22" i="8"/>
  <c r="M52" i="11"/>
  <c r="M65" i="11" s="1"/>
  <c r="M50" i="10"/>
  <c r="M63" i="10" s="1"/>
  <c r="M95" i="6"/>
  <c r="M99" i="8"/>
  <c r="M111" i="6" s="1"/>
  <c r="O49" i="9"/>
  <c r="O62" i="9" s="1"/>
  <c r="O95" i="6"/>
  <c r="O50" i="10"/>
  <c r="O63" i="10" s="1"/>
  <c r="O52" i="11"/>
  <c r="O65" i="11" s="1"/>
  <c r="O99" i="8"/>
  <c r="O111" i="6" s="1"/>
  <c r="O22" i="8"/>
  <c r="N96" i="11"/>
  <c r="N109" i="11" s="1"/>
  <c r="N90" i="9"/>
  <c r="N103" i="9" s="1"/>
  <c r="N91" i="10"/>
  <c r="N104" i="10" s="1"/>
  <c r="N66" i="8"/>
  <c r="N66" i="6"/>
  <c r="N51" i="8"/>
  <c r="G66" i="8"/>
  <c r="G96" i="11"/>
  <c r="G109" i="11" s="1"/>
  <c r="G90" i="9"/>
  <c r="G103" i="9" s="1"/>
  <c r="G91" i="10"/>
  <c r="G104" i="10" s="1"/>
  <c r="G66" i="6"/>
  <c r="G51" i="8"/>
  <c r="I29" i="8"/>
  <c r="I135" i="6" s="1"/>
  <c r="I13" i="10"/>
  <c r="I26" i="10" s="1"/>
  <c r="I13" i="11"/>
  <c r="I26" i="11" s="1"/>
  <c r="I14" i="8"/>
  <c r="I13" i="9"/>
  <c r="I26" i="9" s="1"/>
  <c r="I91" i="8"/>
  <c r="I58" i="6"/>
  <c r="K95" i="6"/>
  <c r="K50" i="10"/>
  <c r="K63" i="10" s="1"/>
  <c r="K22" i="8"/>
  <c r="K52" i="11"/>
  <c r="K65" i="11" s="1"/>
  <c r="K99" i="8"/>
  <c r="K111" i="6" s="1"/>
  <c r="K49" i="9"/>
  <c r="K62" i="9" s="1"/>
  <c r="N95" i="6"/>
  <c r="N99" i="8"/>
  <c r="N111" i="6" s="1"/>
  <c r="N49" i="9"/>
  <c r="N62" i="9" s="1"/>
  <c r="N52" i="11"/>
  <c r="N65" i="11" s="1"/>
  <c r="N22" i="8"/>
  <c r="N50" i="10"/>
  <c r="N63" i="10" s="1"/>
  <c r="K135" i="11"/>
  <c r="K148" i="11" s="1"/>
  <c r="K459" i="6" s="1"/>
  <c r="K129" i="10"/>
  <c r="K142" i="10" s="1"/>
  <c r="K341" i="6" s="1"/>
  <c r="K129" i="9"/>
  <c r="K142" i="9" s="1"/>
  <c r="K222" i="6" s="1"/>
  <c r="K103" i="6"/>
  <c r="K59" i="8"/>
  <c r="L135" i="11"/>
  <c r="L148" i="11" s="1"/>
  <c r="L459" i="6" s="1"/>
  <c r="L129" i="9"/>
  <c r="L142" i="9" s="1"/>
  <c r="L222" i="6" s="1"/>
  <c r="L129" i="10"/>
  <c r="L142" i="10" s="1"/>
  <c r="L341" i="6" s="1"/>
  <c r="L103" i="6"/>
  <c r="L59" i="8"/>
  <c r="N135" i="11"/>
  <c r="N148" i="11" s="1"/>
  <c r="N459" i="6" s="1"/>
  <c r="N129" i="9"/>
  <c r="N142" i="9" s="1"/>
  <c r="N222" i="6" s="1"/>
  <c r="N129" i="10"/>
  <c r="N142" i="10" s="1"/>
  <c r="N341" i="6" s="1"/>
  <c r="N103" i="6"/>
  <c r="N59" i="8"/>
  <c r="O315" i="12"/>
  <c r="N280" i="20"/>
  <c r="O315" i="13"/>
  <c r="Q58" i="8"/>
  <c r="D135" i="11"/>
  <c r="D129" i="9"/>
  <c r="D129" i="10"/>
  <c r="D103" i="6"/>
  <c r="D59" i="8"/>
  <c r="D66" i="6"/>
  <c r="Q50" i="8"/>
  <c r="D96" i="11"/>
  <c r="D90" i="9"/>
  <c r="D91" i="10"/>
  <c r="D66" i="8"/>
  <c r="D51" i="8"/>
  <c r="N281" i="20"/>
  <c r="N279" i="20"/>
  <c r="I66" i="6"/>
  <c r="I66" i="8"/>
  <c r="I96" i="11"/>
  <c r="I109" i="11" s="1"/>
  <c r="I91" i="10"/>
  <c r="I104" i="10" s="1"/>
  <c r="I90" i="9"/>
  <c r="I103" i="9" s="1"/>
  <c r="I51" i="8"/>
  <c r="E103" i="6"/>
  <c r="E135" i="11"/>
  <c r="E148" i="11" s="1"/>
  <c r="E459" i="6" s="1"/>
  <c r="E129" i="9"/>
  <c r="E142" i="9" s="1"/>
  <c r="E222" i="6" s="1"/>
  <c r="E129" i="10"/>
  <c r="E142" i="10" s="1"/>
  <c r="E341" i="6" s="1"/>
  <c r="E59" i="8"/>
  <c r="P135" i="11"/>
  <c r="P148" i="11" s="1"/>
  <c r="P459" i="6" s="1"/>
  <c r="P129" i="9"/>
  <c r="P142" i="9" s="1"/>
  <c r="P222" i="6" s="1"/>
  <c r="P129" i="10"/>
  <c r="P142" i="10" s="1"/>
  <c r="P341" i="6" s="1"/>
  <c r="P103" i="6"/>
  <c r="P59" i="8"/>
  <c r="F13" i="10"/>
  <c r="F26" i="10" s="1"/>
  <c r="F58" i="6"/>
  <c r="F91" i="8"/>
  <c r="F13" i="11"/>
  <c r="F26" i="11" s="1"/>
  <c r="F13" i="9"/>
  <c r="F26" i="9" s="1"/>
  <c r="F29" i="8"/>
  <c r="F135" i="6" s="1"/>
  <c r="F14" i="8"/>
  <c r="M66" i="6"/>
  <c r="M66" i="8"/>
  <c r="M90" i="9"/>
  <c r="M103" i="9" s="1"/>
  <c r="M96" i="11"/>
  <c r="M109" i="11" s="1"/>
  <c r="M91" i="10"/>
  <c r="M104" i="10" s="1"/>
  <c r="M51" i="8"/>
  <c r="F96" i="11"/>
  <c r="F109" i="11" s="1"/>
  <c r="F90" i="9"/>
  <c r="F103" i="9" s="1"/>
  <c r="F91" i="10"/>
  <c r="F104" i="10" s="1"/>
  <c r="F66" i="8"/>
  <c r="F66" i="6"/>
  <c r="F51" i="8"/>
  <c r="P66" i="6"/>
  <c r="P96" i="11"/>
  <c r="P109" i="11" s="1"/>
  <c r="P90" i="9"/>
  <c r="P103" i="9" s="1"/>
  <c r="P91" i="10"/>
  <c r="P104" i="10" s="1"/>
  <c r="P66" i="8"/>
  <c r="P51" i="8"/>
  <c r="O316" i="13" l="1"/>
  <c r="S316" i="12"/>
  <c r="F97" i="11"/>
  <c r="F110" i="11" s="1"/>
  <c r="F92" i="10"/>
  <c r="F105" i="10" s="1"/>
  <c r="F67" i="6"/>
  <c r="F91" i="9"/>
  <c r="F104" i="9" s="1"/>
  <c r="G39" i="14"/>
  <c r="F155" i="9"/>
  <c r="F262" i="6" s="1"/>
  <c r="F185" i="6"/>
  <c r="F59" i="6"/>
  <c r="F14" i="10"/>
  <c r="F27" i="10" s="1"/>
  <c r="F14" i="11"/>
  <c r="F27" i="11" s="1"/>
  <c r="G18" i="14"/>
  <c r="F30" i="8"/>
  <c r="F136" i="6" s="1"/>
  <c r="F14" i="9"/>
  <c r="F27" i="9" s="1"/>
  <c r="F92" i="8"/>
  <c r="D136" i="11"/>
  <c r="D130" i="10"/>
  <c r="M37" i="14"/>
  <c r="D104" i="6"/>
  <c r="Q59" i="8"/>
  <c r="M36" i="14" s="1"/>
  <c r="D130" i="9"/>
  <c r="D148" i="11"/>
  <c r="Q135" i="11"/>
  <c r="K451" i="6"/>
  <c r="K185" i="11"/>
  <c r="K467" i="6" s="1"/>
  <c r="G143" i="6"/>
  <c r="G67" i="8"/>
  <c r="G144" i="6" s="1"/>
  <c r="M185" i="11"/>
  <c r="M467" i="6" s="1"/>
  <c r="M451" i="6"/>
  <c r="E14" i="11"/>
  <c r="E27" i="11" s="1"/>
  <c r="E92" i="8"/>
  <c r="E14" i="9"/>
  <c r="E27" i="9" s="1"/>
  <c r="E30" i="8"/>
  <c r="E136" i="6" s="1"/>
  <c r="G17" i="14"/>
  <c r="E14" i="10"/>
  <c r="E27" i="10" s="1"/>
  <c r="E59" i="6"/>
  <c r="L422" i="6"/>
  <c r="L164" i="11"/>
  <c r="L499" i="6" s="1"/>
  <c r="L185" i="11"/>
  <c r="L467" i="6" s="1"/>
  <c r="L451" i="6"/>
  <c r="G214" i="6"/>
  <c r="G176" i="9"/>
  <c r="G230" i="6" s="1"/>
  <c r="P107" i="8"/>
  <c r="P151" i="6" s="1"/>
  <c r="P74" i="6"/>
  <c r="P39" i="7" s="1"/>
  <c r="E67" i="6"/>
  <c r="E91" i="9"/>
  <c r="E104" i="9" s="1"/>
  <c r="G38" i="14"/>
  <c r="E92" i="10"/>
  <c r="E105" i="10" s="1"/>
  <c r="E97" i="11"/>
  <c r="E110" i="11" s="1"/>
  <c r="K76" i="10"/>
  <c r="K373" i="6" s="1"/>
  <c r="K169" i="10"/>
  <c r="K296" i="6"/>
  <c r="M130" i="9"/>
  <c r="M143" i="9" s="1"/>
  <c r="M136" i="11"/>
  <c r="M149" i="11" s="1"/>
  <c r="M46" i="14"/>
  <c r="M104" i="6"/>
  <c r="M130" i="10"/>
  <c r="M143" i="10" s="1"/>
  <c r="E214" i="6"/>
  <c r="E176" i="9"/>
  <c r="E230" i="6" s="1"/>
  <c r="E333" i="6"/>
  <c r="E177" i="10"/>
  <c r="E349" i="6" s="1"/>
  <c r="D62" i="9"/>
  <c r="Q49" i="9"/>
  <c r="J177" i="6"/>
  <c r="J168" i="9"/>
  <c r="J75" i="9"/>
  <c r="J254" i="6" s="1"/>
  <c r="M74" i="6"/>
  <c r="M39" i="7" s="1"/>
  <c r="M107" i="8"/>
  <c r="M151" i="6" s="1"/>
  <c r="M169" i="10"/>
  <c r="M76" i="10"/>
  <c r="M373" i="6" s="1"/>
  <c r="M296" i="6"/>
  <c r="Q29" i="8"/>
  <c r="G14" i="14"/>
  <c r="E34" i="6"/>
  <c r="J333" i="6"/>
  <c r="J177" i="10"/>
  <c r="J349" i="6" s="1"/>
  <c r="J97" i="11"/>
  <c r="J110" i="11" s="1"/>
  <c r="J92" i="10"/>
  <c r="J105" i="10" s="1"/>
  <c r="J67" i="6"/>
  <c r="J91" i="9"/>
  <c r="J104" i="9" s="1"/>
  <c r="G43" i="14"/>
  <c r="L177" i="11"/>
  <c r="L414" i="6"/>
  <c r="L81" i="11"/>
  <c r="L491" i="6" s="1"/>
  <c r="O143" i="6"/>
  <c r="O67" i="8"/>
  <c r="O144" i="6" s="1"/>
  <c r="P185" i="6"/>
  <c r="P155" i="9"/>
  <c r="P262" i="6" s="1"/>
  <c r="F164" i="11"/>
  <c r="F499" i="6" s="1"/>
  <c r="F422" i="6"/>
  <c r="I143" i="6"/>
  <c r="I67" i="8"/>
  <c r="I144" i="6" s="1"/>
  <c r="Q96" i="11"/>
  <c r="D109" i="11"/>
  <c r="M35" i="14"/>
  <c r="H40" i="6"/>
  <c r="I40" i="6" s="1"/>
  <c r="N136" i="11"/>
  <c r="N149" i="11" s="1"/>
  <c r="N130" i="10"/>
  <c r="N143" i="10" s="1"/>
  <c r="M47" i="14"/>
  <c r="N104" i="6"/>
  <c r="N130" i="9"/>
  <c r="N143" i="9" s="1"/>
  <c r="N53" i="11"/>
  <c r="N66" i="11" s="1"/>
  <c r="N100" i="8"/>
  <c r="N112" i="6" s="1"/>
  <c r="M26" i="14"/>
  <c r="N51" i="10"/>
  <c r="N64" i="10" s="1"/>
  <c r="N50" i="9"/>
  <c r="N63" i="9" s="1"/>
  <c r="N96" i="6"/>
  <c r="K96" i="6"/>
  <c r="K50" i="9"/>
  <c r="K63" i="9" s="1"/>
  <c r="K100" i="8"/>
  <c r="K112" i="6" s="1"/>
  <c r="K53" i="11"/>
  <c r="K66" i="11" s="1"/>
  <c r="K51" i="10"/>
  <c r="K64" i="10" s="1"/>
  <c r="M23" i="14"/>
  <c r="G304" i="6"/>
  <c r="G156" i="10"/>
  <c r="G381" i="6" s="1"/>
  <c r="N97" i="11"/>
  <c r="N110" i="11" s="1"/>
  <c r="N92" i="10"/>
  <c r="N105" i="10" s="1"/>
  <c r="N67" i="6"/>
  <c r="N91" i="9"/>
  <c r="N104" i="9" s="1"/>
  <c r="G47" i="14"/>
  <c r="O185" i="11"/>
  <c r="O467" i="6" s="1"/>
  <c r="O451" i="6"/>
  <c r="M50" i="9"/>
  <c r="M63" i="9" s="1"/>
  <c r="M100" i="8"/>
  <c r="M112" i="6" s="1"/>
  <c r="M96" i="6"/>
  <c r="M51" i="10"/>
  <c r="M64" i="10" s="1"/>
  <c r="M53" i="11"/>
  <c r="M66" i="11" s="1"/>
  <c r="M25" i="14"/>
  <c r="G107" i="8"/>
  <c r="G151" i="6" s="1"/>
  <c r="G74" i="6"/>
  <c r="G39" i="7" s="1"/>
  <c r="E296" i="6"/>
  <c r="E76" i="10"/>
  <c r="E373" i="6" s="1"/>
  <c r="E169" i="10"/>
  <c r="G177" i="10"/>
  <c r="G349" i="6" s="1"/>
  <c r="G333" i="6"/>
  <c r="I53" i="11"/>
  <c r="I66" i="11" s="1"/>
  <c r="I96" i="6"/>
  <c r="I50" i="9"/>
  <c r="I63" i="9" s="1"/>
  <c r="I51" i="10"/>
  <c r="I64" i="10" s="1"/>
  <c r="I100" i="8"/>
  <c r="I112" i="6" s="1"/>
  <c r="M21" i="14"/>
  <c r="Q52" i="11"/>
  <c r="D65" i="11"/>
  <c r="M14" i="10"/>
  <c r="M27" i="10" s="1"/>
  <c r="M14" i="11"/>
  <c r="M27" i="11" s="1"/>
  <c r="M30" i="8"/>
  <c r="M136" i="6" s="1"/>
  <c r="M14" i="9"/>
  <c r="M27" i="9" s="1"/>
  <c r="M59" i="6"/>
  <c r="M92" i="8"/>
  <c r="G25" i="14"/>
  <c r="D26" i="10"/>
  <c r="Q13" i="10"/>
  <c r="H97" i="11"/>
  <c r="H110" i="11" s="1"/>
  <c r="H92" i="10"/>
  <c r="H105" i="10" s="1"/>
  <c r="G41" i="14"/>
  <c r="H67" i="6"/>
  <c r="H91" i="9"/>
  <c r="H104" i="9" s="1"/>
  <c r="J279" i="12"/>
  <c r="J164" i="11"/>
  <c r="J499" i="6" s="1"/>
  <c r="J422" i="6"/>
  <c r="L14" i="10"/>
  <c r="L27" i="10" s="1"/>
  <c r="L59" i="6"/>
  <c r="L92" i="8"/>
  <c r="L30" i="8"/>
  <c r="L136" i="6" s="1"/>
  <c r="G24" i="14"/>
  <c r="L14" i="9"/>
  <c r="L27" i="9" s="1"/>
  <c r="L14" i="11"/>
  <c r="L27" i="11" s="1"/>
  <c r="L107" i="8"/>
  <c r="L151" i="6" s="1"/>
  <c r="L74" i="6"/>
  <c r="L39" i="7" s="1"/>
  <c r="O156" i="10"/>
  <c r="O381" i="6" s="1"/>
  <c r="O304" i="6"/>
  <c r="O107" i="8"/>
  <c r="O151" i="6" s="1"/>
  <c r="O74" i="6"/>
  <c r="O39" i="7" s="1"/>
  <c r="P97" i="11"/>
  <c r="P110" i="11" s="1"/>
  <c r="P92" i="10"/>
  <c r="P105" i="10" s="1"/>
  <c r="G49" i="14"/>
  <c r="P67" i="6"/>
  <c r="P91" i="9"/>
  <c r="P104" i="9" s="1"/>
  <c r="F143" i="6"/>
  <c r="F67" i="8"/>
  <c r="F144" i="6" s="1"/>
  <c r="F177" i="6"/>
  <c r="F75" i="9"/>
  <c r="F254" i="6" s="1"/>
  <c r="F168" i="9"/>
  <c r="D143" i="6"/>
  <c r="D67" i="8"/>
  <c r="D144" i="6" s="1"/>
  <c r="N451" i="6"/>
  <c r="N185" i="11"/>
  <c r="N467" i="6" s="1"/>
  <c r="K214" i="6"/>
  <c r="K176" i="9"/>
  <c r="K230" i="6" s="1"/>
  <c r="K333" i="6"/>
  <c r="K177" i="10"/>
  <c r="K349" i="6" s="1"/>
  <c r="I168" i="9"/>
  <c r="I75" i="9"/>
  <c r="I254" i="6" s="1"/>
  <c r="I177" i="6"/>
  <c r="G185" i="6"/>
  <c r="G155" i="9"/>
  <c r="G262" i="6" s="1"/>
  <c r="N164" i="11"/>
  <c r="N499" i="6" s="1"/>
  <c r="N422" i="6"/>
  <c r="O177" i="10"/>
  <c r="O349" i="6" s="1"/>
  <c r="O333" i="6"/>
  <c r="M214" i="6"/>
  <c r="M176" i="9"/>
  <c r="M230" i="6" s="1"/>
  <c r="G92" i="8"/>
  <c r="G30" i="8"/>
  <c r="G136" i="6" s="1"/>
  <c r="G19" i="14"/>
  <c r="G14" i="10"/>
  <c r="G27" i="10" s="1"/>
  <c r="G59" i="6"/>
  <c r="G14" i="9"/>
  <c r="G27" i="9" s="1"/>
  <c r="G14" i="11"/>
  <c r="G27" i="11" s="1"/>
  <c r="G296" i="6"/>
  <c r="G76" i="10"/>
  <c r="G373" i="6" s="1"/>
  <c r="G169" i="10"/>
  <c r="E74" i="6"/>
  <c r="E39" i="7" s="1"/>
  <c r="E107" i="8"/>
  <c r="E151" i="6" s="1"/>
  <c r="F333" i="6"/>
  <c r="F177" i="10"/>
  <c r="F349" i="6" s="1"/>
  <c r="L304" i="6"/>
  <c r="L156" i="10"/>
  <c r="L381" i="6" s="1"/>
  <c r="L176" i="9"/>
  <c r="L230" i="6" s="1"/>
  <c r="L214" i="6"/>
  <c r="L50" i="9"/>
  <c r="L63" i="9" s="1"/>
  <c r="M24" i="14"/>
  <c r="L96" i="6"/>
  <c r="L100" i="8"/>
  <c r="L112" i="6" s="1"/>
  <c r="L53" i="11"/>
  <c r="L66" i="11" s="1"/>
  <c r="L51" i="10"/>
  <c r="L64" i="10" s="1"/>
  <c r="J279" i="13"/>
  <c r="K185" i="6"/>
  <c r="K155" i="9"/>
  <c r="K262" i="6" s="1"/>
  <c r="G53" i="11"/>
  <c r="G66" i="11" s="1"/>
  <c r="G51" i="10"/>
  <c r="G64" i="10" s="1"/>
  <c r="G96" i="6"/>
  <c r="G100" i="8"/>
  <c r="G112" i="6" s="1"/>
  <c r="G50" i="9"/>
  <c r="G63" i="9" s="1"/>
  <c r="M19" i="14"/>
  <c r="P414" i="6"/>
  <c r="P81" i="11"/>
  <c r="P491" i="6" s="1"/>
  <c r="P177" i="11"/>
  <c r="P296" i="6"/>
  <c r="P76" i="10"/>
  <c r="P373" i="6" s="1"/>
  <c r="P169" i="10"/>
  <c r="E422" i="6"/>
  <c r="E164" i="11"/>
  <c r="E499" i="6" s="1"/>
  <c r="K414" i="6"/>
  <c r="K81" i="11"/>
  <c r="K491" i="6" s="1"/>
  <c r="K177" i="11"/>
  <c r="K92" i="8"/>
  <c r="K14" i="9"/>
  <c r="K27" i="9" s="1"/>
  <c r="K14" i="11"/>
  <c r="K27" i="11" s="1"/>
  <c r="K14" i="10"/>
  <c r="K27" i="10" s="1"/>
  <c r="K59" i="6"/>
  <c r="K30" i="8"/>
  <c r="K136" i="6" s="1"/>
  <c r="G23" i="14"/>
  <c r="H76" i="10"/>
  <c r="H373" i="6" s="1"/>
  <c r="H296" i="6"/>
  <c r="H169" i="10"/>
  <c r="H107" i="8"/>
  <c r="H151" i="6" s="1"/>
  <c r="H74" i="6"/>
  <c r="H39" i="7" s="1"/>
  <c r="I214" i="6"/>
  <c r="I176" i="9"/>
  <c r="I230" i="6" s="1"/>
  <c r="E51" i="10"/>
  <c r="E64" i="10" s="1"/>
  <c r="M17" i="14"/>
  <c r="E96" i="6"/>
  <c r="E50" i="9"/>
  <c r="E63" i="9" s="1"/>
  <c r="E100" i="8"/>
  <c r="E112" i="6" s="1"/>
  <c r="E53" i="11"/>
  <c r="E66" i="11" s="1"/>
  <c r="D63" i="10"/>
  <c r="Q50" i="10"/>
  <c r="J74" i="6"/>
  <c r="J39" i="7" s="1"/>
  <c r="J107" i="8"/>
  <c r="J151" i="6" s="1"/>
  <c r="M168" i="9"/>
  <c r="M75" i="9"/>
  <c r="M254" i="6" s="1"/>
  <c r="M177" i="6"/>
  <c r="M414" i="6"/>
  <c r="M81" i="11"/>
  <c r="M491" i="6" s="1"/>
  <c r="M177" i="11"/>
  <c r="Q135" i="6"/>
  <c r="D26" i="9"/>
  <c r="Q13" i="9"/>
  <c r="H143" i="6"/>
  <c r="H67" i="8"/>
  <c r="H144" i="6" s="1"/>
  <c r="J176" i="9"/>
  <c r="J230" i="6" s="1"/>
  <c r="J214" i="6"/>
  <c r="J143" i="6"/>
  <c r="J67" i="8"/>
  <c r="J144" i="6" s="1"/>
  <c r="N76" i="10"/>
  <c r="N373" i="6" s="1"/>
  <c r="N296" i="6"/>
  <c r="N169" i="10"/>
  <c r="N177" i="11"/>
  <c r="N414" i="6"/>
  <c r="N81" i="11"/>
  <c r="N491" i="6" s="1"/>
  <c r="L168" i="9"/>
  <c r="L75" i="9"/>
  <c r="L254" i="6" s="1"/>
  <c r="L177" i="6"/>
  <c r="H185" i="11"/>
  <c r="H467" i="6" s="1"/>
  <c r="H451" i="6"/>
  <c r="H214" i="6"/>
  <c r="H176" i="9"/>
  <c r="H230" i="6" s="1"/>
  <c r="G130" i="9"/>
  <c r="G143" i="9" s="1"/>
  <c r="G104" i="6"/>
  <c r="G130" i="10"/>
  <c r="G143" i="10" s="1"/>
  <c r="G136" i="11"/>
  <c r="G149" i="11" s="1"/>
  <c r="M40" i="14"/>
  <c r="O185" i="6"/>
  <c r="O155" i="9"/>
  <c r="O262" i="6" s="1"/>
  <c r="O92" i="8"/>
  <c r="O14" i="9"/>
  <c r="O27" i="9" s="1"/>
  <c r="O14" i="11"/>
  <c r="O27" i="11" s="1"/>
  <c r="O14" i="10"/>
  <c r="O27" i="10" s="1"/>
  <c r="G27" i="14"/>
  <c r="O59" i="6"/>
  <c r="O30" i="8"/>
  <c r="O136" i="6" s="1"/>
  <c r="P304" i="6"/>
  <c r="P156" i="10"/>
  <c r="P381" i="6" s="1"/>
  <c r="M422" i="6"/>
  <c r="M164" i="11"/>
  <c r="M499" i="6" s="1"/>
  <c r="F107" i="8"/>
  <c r="F151" i="6" s="1"/>
  <c r="F74" i="6"/>
  <c r="F39" i="7" s="1"/>
  <c r="E130" i="9"/>
  <c r="E143" i="9" s="1"/>
  <c r="E136" i="11"/>
  <c r="E149" i="11" s="1"/>
  <c r="M38" i="14"/>
  <c r="E130" i="10"/>
  <c r="E143" i="10" s="1"/>
  <c r="E104" i="6"/>
  <c r="I422" i="6"/>
  <c r="I164" i="11"/>
  <c r="I499" i="6" s="1"/>
  <c r="D103" i="9"/>
  <c r="Q90" i="9"/>
  <c r="N177" i="10"/>
  <c r="N349" i="6" s="1"/>
  <c r="N333" i="6"/>
  <c r="I177" i="11"/>
  <c r="I81" i="11"/>
  <c r="I491" i="6" s="1"/>
  <c r="I414" i="6"/>
  <c r="N304" i="6"/>
  <c r="N156" i="10"/>
  <c r="N381" i="6" s="1"/>
  <c r="O214" i="6"/>
  <c r="O176" i="9"/>
  <c r="O230" i="6" s="1"/>
  <c r="P176" i="9"/>
  <c r="P230" i="6" s="1"/>
  <c r="P214" i="6"/>
  <c r="G75" i="9"/>
  <c r="G254" i="6" s="1"/>
  <c r="G168" i="9"/>
  <c r="G177" i="6"/>
  <c r="M18" i="14"/>
  <c r="F50" i="9"/>
  <c r="F63" i="9" s="1"/>
  <c r="F51" i="10"/>
  <c r="F64" i="10" s="1"/>
  <c r="F96" i="6"/>
  <c r="F100" i="8"/>
  <c r="F112" i="6" s="1"/>
  <c r="F53" i="11"/>
  <c r="F66" i="11" s="1"/>
  <c r="L97" i="11"/>
  <c r="L110" i="11" s="1"/>
  <c r="L92" i="10"/>
  <c r="L105" i="10" s="1"/>
  <c r="G45" i="14"/>
  <c r="L91" i="9"/>
  <c r="L104" i="9" s="1"/>
  <c r="L67" i="6"/>
  <c r="K143" i="6"/>
  <c r="K67" i="8"/>
  <c r="K144" i="6" s="1"/>
  <c r="E143" i="6"/>
  <c r="E67" i="8"/>
  <c r="E144" i="6" s="1"/>
  <c r="H414" i="6"/>
  <c r="H177" i="11"/>
  <c r="H81" i="11"/>
  <c r="H491" i="6" s="1"/>
  <c r="I185" i="11"/>
  <c r="I467" i="6" s="1"/>
  <c r="I451" i="6"/>
  <c r="O316" i="12"/>
  <c r="H34" i="6"/>
  <c r="M14" i="14"/>
  <c r="J14" i="9"/>
  <c r="J27" i="9" s="1"/>
  <c r="J14" i="10"/>
  <c r="J27" i="10" s="1"/>
  <c r="J14" i="11"/>
  <c r="J27" i="11" s="1"/>
  <c r="J59" i="6"/>
  <c r="G22" i="14"/>
  <c r="J30" i="8"/>
  <c r="J136" i="6" s="1"/>
  <c r="J92" i="8"/>
  <c r="F136" i="11"/>
  <c r="F149" i="11" s="1"/>
  <c r="F130" i="10"/>
  <c r="F143" i="10" s="1"/>
  <c r="M39" i="14"/>
  <c r="F104" i="6"/>
  <c r="F130" i="9"/>
  <c r="F143" i="9" s="1"/>
  <c r="Q58" i="6"/>
  <c r="Q59" i="6" s="1"/>
  <c r="H185" i="6"/>
  <c r="H155" i="9"/>
  <c r="H262" i="6" s="1"/>
  <c r="J185" i="6"/>
  <c r="J155" i="9"/>
  <c r="J262" i="6" s="1"/>
  <c r="N107" i="8"/>
  <c r="N151" i="6" s="1"/>
  <c r="N74" i="6"/>
  <c r="N39" i="7" s="1"/>
  <c r="O169" i="10"/>
  <c r="O76" i="10"/>
  <c r="O373" i="6" s="1"/>
  <c r="O296" i="6"/>
  <c r="M185" i="6"/>
  <c r="M155" i="9"/>
  <c r="M262" i="6" s="1"/>
  <c r="I67" i="6"/>
  <c r="I91" i="9"/>
  <c r="I104" i="9" s="1"/>
  <c r="G42" i="14"/>
  <c r="I92" i="10"/>
  <c r="I105" i="10" s="1"/>
  <c r="I97" i="11"/>
  <c r="I110" i="11" s="1"/>
  <c r="D97" i="11"/>
  <c r="D92" i="10"/>
  <c r="Q51" i="8"/>
  <c r="G36" i="14" s="1"/>
  <c r="S36" i="14" s="1"/>
  <c r="G37" i="14"/>
  <c r="D67" i="6"/>
  <c r="D91" i="9"/>
  <c r="Q103" i="6"/>
  <c r="I74" i="6"/>
  <c r="I39" i="7" s="1"/>
  <c r="I107" i="8"/>
  <c r="I151" i="6" s="1"/>
  <c r="I169" i="10"/>
  <c r="I296" i="6"/>
  <c r="I76" i="10"/>
  <c r="I373" i="6" s="1"/>
  <c r="N155" i="9"/>
  <c r="N262" i="6" s="1"/>
  <c r="N185" i="6"/>
  <c r="P333" i="6"/>
  <c r="P177" i="10"/>
  <c r="P349" i="6" s="1"/>
  <c r="E168" i="9"/>
  <c r="E75" i="9"/>
  <c r="E254" i="6" s="1"/>
  <c r="E177" i="6"/>
  <c r="F185" i="11"/>
  <c r="F467" i="6" s="1"/>
  <c r="F451" i="6"/>
  <c r="L143" i="6"/>
  <c r="L67" i="8"/>
  <c r="L144" i="6" s="1"/>
  <c r="K156" i="10"/>
  <c r="K381" i="6" s="1"/>
  <c r="K304" i="6"/>
  <c r="P14" i="10"/>
  <c r="P27" i="10" s="1"/>
  <c r="P92" i="8"/>
  <c r="P59" i="6"/>
  <c r="P30" i="8"/>
  <c r="P136" i="6" s="1"/>
  <c r="P14" i="9"/>
  <c r="P27" i="9" s="1"/>
  <c r="P14" i="11"/>
  <c r="P27" i="11" s="1"/>
  <c r="G28" i="14"/>
  <c r="E304" i="6"/>
  <c r="E156" i="10"/>
  <c r="E381" i="6" s="1"/>
  <c r="H14" i="10"/>
  <c r="H27" i="10" s="1"/>
  <c r="G20" i="14"/>
  <c r="H59" i="6"/>
  <c r="H14" i="9"/>
  <c r="H27" i="9" s="1"/>
  <c r="H30" i="8"/>
  <c r="H136" i="6" s="1"/>
  <c r="H92" i="8"/>
  <c r="H14" i="11"/>
  <c r="H27" i="11" s="1"/>
  <c r="Q99" i="8"/>
  <c r="D111" i="6"/>
  <c r="Q111" i="6" s="1"/>
  <c r="J177" i="11"/>
  <c r="J81" i="11"/>
  <c r="J491" i="6" s="1"/>
  <c r="J414" i="6"/>
  <c r="J169" i="10"/>
  <c r="J296" i="6"/>
  <c r="J76" i="10"/>
  <c r="J373" i="6" s="1"/>
  <c r="D74" i="6"/>
  <c r="D107" i="8"/>
  <c r="D151" i="6" s="1"/>
  <c r="Q91" i="8"/>
  <c r="H422" i="6"/>
  <c r="H164" i="11"/>
  <c r="H499" i="6" s="1"/>
  <c r="H96" i="6"/>
  <c r="H100" i="8"/>
  <c r="H112" i="6" s="1"/>
  <c r="H50" i="9"/>
  <c r="H63" i="9" s="1"/>
  <c r="H51" i="10"/>
  <c r="H64" i="10" s="1"/>
  <c r="H53" i="11"/>
  <c r="H66" i="11" s="1"/>
  <c r="M20" i="14"/>
  <c r="P422" i="6"/>
  <c r="P164" i="11"/>
  <c r="P499" i="6" s="1"/>
  <c r="M67" i="6"/>
  <c r="M91" i="9"/>
  <c r="M104" i="9" s="1"/>
  <c r="G46" i="14"/>
  <c r="M92" i="10"/>
  <c r="M105" i="10" s="1"/>
  <c r="M97" i="11"/>
  <c r="M110" i="11" s="1"/>
  <c r="M143" i="6"/>
  <c r="M67" i="8"/>
  <c r="M144" i="6" s="1"/>
  <c r="F76" i="10"/>
  <c r="F373" i="6" s="1"/>
  <c r="F169" i="10"/>
  <c r="F296" i="6"/>
  <c r="I185" i="6"/>
  <c r="I155" i="9"/>
  <c r="I262" i="6" s="1"/>
  <c r="G35" i="14"/>
  <c r="Q66" i="8"/>
  <c r="Q67" i="8" s="1"/>
  <c r="E40" i="6"/>
  <c r="Q129" i="10"/>
  <c r="D142" i="10"/>
  <c r="L136" i="11"/>
  <c r="L149" i="11" s="1"/>
  <c r="L130" i="10"/>
  <c r="L143" i="10" s="1"/>
  <c r="M45" i="14"/>
  <c r="L104" i="6"/>
  <c r="L130" i="9"/>
  <c r="L143" i="9" s="1"/>
  <c r="P143" i="6"/>
  <c r="P67" i="8"/>
  <c r="P144" i="6" s="1"/>
  <c r="F304" i="6"/>
  <c r="F156" i="10"/>
  <c r="F381" i="6" s="1"/>
  <c r="M304" i="6"/>
  <c r="M156" i="10"/>
  <c r="M381" i="6" s="1"/>
  <c r="F81" i="11"/>
  <c r="F491" i="6" s="1"/>
  <c r="F177" i="11"/>
  <c r="F414" i="6"/>
  <c r="P136" i="11"/>
  <c r="P149" i="11" s="1"/>
  <c r="P130" i="10"/>
  <c r="P143" i="10" s="1"/>
  <c r="M49" i="14"/>
  <c r="P104" i="6"/>
  <c r="P130" i="9"/>
  <c r="P143" i="9" s="1"/>
  <c r="I304" i="6"/>
  <c r="I156" i="10"/>
  <c r="I381" i="6" s="1"/>
  <c r="D104" i="10"/>
  <c r="Q91" i="10"/>
  <c r="Q66" i="6"/>
  <c r="Q67" i="6" s="1"/>
  <c r="Q129" i="9"/>
  <c r="D142" i="9"/>
  <c r="K130" i="9"/>
  <c r="K143" i="9" s="1"/>
  <c r="K104" i="6"/>
  <c r="K130" i="10"/>
  <c r="K143" i="10" s="1"/>
  <c r="K136" i="11"/>
  <c r="K149" i="11" s="1"/>
  <c r="M44" i="14"/>
  <c r="N214" i="6"/>
  <c r="N176" i="9"/>
  <c r="N230" i="6" s="1"/>
  <c r="I30" i="8"/>
  <c r="I136" i="6" s="1"/>
  <c r="I59" i="6"/>
  <c r="I92" i="8"/>
  <c r="I14" i="10"/>
  <c r="I27" i="10" s="1"/>
  <c r="I14" i="9"/>
  <c r="I27" i="9" s="1"/>
  <c r="G21" i="14"/>
  <c r="I14" i="11"/>
  <c r="I27" i="11" s="1"/>
  <c r="G91" i="9"/>
  <c r="G104" i="9" s="1"/>
  <c r="G40" i="14"/>
  <c r="G92" i="10"/>
  <c r="G105" i="10" s="1"/>
  <c r="G97" i="11"/>
  <c r="G110" i="11" s="1"/>
  <c r="G67" i="6"/>
  <c r="G422" i="6"/>
  <c r="G164" i="11"/>
  <c r="G499" i="6" s="1"/>
  <c r="N143" i="6"/>
  <c r="N67" i="8"/>
  <c r="N144" i="6" s="1"/>
  <c r="O100" i="8"/>
  <c r="O112" i="6" s="1"/>
  <c r="M27" i="14"/>
  <c r="O53" i="11"/>
  <c r="O66" i="11" s="1"/>
  <c r="O51" i="10"/>
  <c r="O64" i="10" s="1"/>
  <c r="O96" i="6"/>
  <c r="O50" i="9"/>
  <c r="O63" i="9" s="1"/>
  <c r="M177" i="10"/>
  <c r="M349" i="6" s="1"/>
  <c r="M333" i="6"/>
  <c r="P50" i="9"/>
  <c r="P63" i="9" s="1"/>
  <c r="P53" i="11"/>
  <c r="P66" i="11" s="1"/>
  <c r="P51" i="10"/>
  <c r="P64" i="10" s="1"/>
  <c r="P100" i="8"/>
  <c r="P112" i="6" s="1"/>
  <c r="M28" i="14"/>
  <c r="P96" i="6"/>
  <c r="P185" i="11"/>
  <c r="P467" i="6" s="1"/>
  <c r="P451" i="6"/>
  <c r="G414" i="6"/>
  <c r="G81" i="11"/>
  <c r="G491" i="6" s="1"/>
  <c r="G177" i="11"/>
  <c r="E81" i="11"/>
  <c r="E491" i="6" s="1"/>
  <c r="E177" i="11"/>
  <c r="E414" i="6"/>
  <c r="F176" i="9"/>
  <c r="F230" i="6" s="1"/>
  <c r="F214" i="6"/>
  <c r="L185" i="6"/>
  <c r="L155" i="9"/>
  <c r="L262" i="6" s="1"/>
  <c r="L177" i="10"/>
  <c r="L349" i="6" s="1"/>
  <c r="L333" i="6"/>
  <c r="K91" i="9"/>
  <c r="K104" i="9" s="1"/>
  <c r="G44" i="14"/>
  <c r="S44" i="14" s="1"/>
  <c r="K92" i="10"/>
  <c r="K105" i="10" s="1"/>
  <c r="K67" i="6"/>
  <c r="K97" i="11"/>
  <c r="K110" i="11" s="1"/>
  <c r="K422" i="6"/>
  <c r="K164" i="11"/>
  <c r="K499" i="6" s="1"/>
  <c r="G185" i="11"/>
  <c r="G467" i="6" s="1"/>
  <c r="G451" i="6"/>
  <c r="P168" i="9"/>
  <c r="P177" i="6"/>
  <c r="P75" i="9"/>
  <c r="P254" i="6" s="1"/>
  <c r="I130" i="9"/>
  <c r="I143" i="9" s="1"/>
  <c r="I104" i="6"/>
  <c r="I136" i="11"/>
  <c r="I149" i="11" s="1"/>
  <c r="M42" i="14"/>
  <c r="I130" i="10"/>
  <c r="I143" i="10" s="1"/>
  <c r="E185" i="6"/>
  <c r="E155" i="9"/>
  <c r="E262" i="6" s="1"/>
  <c r="K75" i="9"/>
  <c r="K254" i="6" s="1"/>
  <c r="K177" i="6"/>
  <c r="K168" i="9"/>
  <c r="K74" i="6"/>
  <c r="K39" i="7" s="1"/>
  <c r="K107" i="8"/>
  <c r="K151" i="6" s="1"/>
  <c r="H168" i="9"/>
  <c r="H177" i="6"/>
  <c r="H75" i="9"/>
  <c r="H254" i="6" s="1"/>
  <c r="I333" i="6"/>
  <c r="I177" i="10"/>
  <c r="I349" i="6" s="1"/>
  <c r="E451" i="6"/>
  <c r="E185" i="11"/>
  <c r="E467" i="6" s="1"/>
  <c r="Q95" i="6"/>
  <c r="D53" i="11"/>
  <c r="D51" i="10"/>
  <c r="D96" i="6"/>
  <c r="D100" i="8"/>
  <c r="D50" i="9"/>
  <c r="Q22" i="8"/>
  <c r="M15" i="14" s="1"/>
  <c r="M16" i="14"/>
  <c r="H136" i="11"/>
  <c r="H149" i="11" s="1"/>
  <c r="H130" i="10"/>
  <c r="H143" i="10" s="1"/>
  <c r="M41" i="14"/>
  <c r="H104" i="6"/>
  <c r="H130" i="9"/>
  <c r="H143" i="9" s="1"/>
  <c r="O130" i="9"/>
  <c r="O143" i="9" s="1"/>
  <c r="O104" i="6"/>
  <c r="O130" i="10"/>
  <c r="O143" i="10" s="1"/>
  <c r="M48" i="14"/>
  <c r="O136" i="11"/>
  <c r="O149" i="11" s="1"/>
  <c r="Q13" i="11"/>
  <c r="D26" i="11"/>
  <c r="D59" i="6"/>
  <c r="D92" i="8"/>
  <c r="D14" i="10"/>
  <c r="G16" i="14"/>
  <c r="Q14" i="8"/>
  <c r="D14" i="9"/>
  <c r="D14" i="11"/>
  <c r="D30" i="8"/>
  <c r="D136" i="6" s="1"/>
  <c r="H156" i="10"/>
  <c r="H381" i="6" s="1"/>
  <c r="H304" i="6"/>
  <c r="J136" i="11"/>
  <c r="J149" i="11" s="1"/>
  <c r="J130" i="10"/>
  <c r="J143" i="10" s="1"/>
  <c r="M43" i="14"/>
  <c r="J104" i="6"/>
  <c r="J130" i="9"/>
  <c r="J143" i="9" s="1"/>
  <c r="J100" i="8"/>
  <c r="J112" i="6" s="1"/>
  <c r="M22" i="14"/>
  <c r="M64" i="14" s="1"/>
  <c r="J53" i="11"/>
  <c r="J66" i="11" s="1"/>
  <c r="J96" i="6"/>
  <c r="J51" i="10"/>
  <c r="J64" i="10" s="1"/>
  <c r="J50" i="9"/>
  <c r="J63" i="9" s="1"/>
  <c r="J185" i="11"/>
  <c r="J467" i="6" s="1"/>
  <c r="J451" i="6"/>
  <c r="J304" i="6"/>
  <c r="J156" i="10"/>
  <c r="J381" i="6" s="1"/>
  <c r="G26" i="14"/>
  <c r="N92" i="8"/>
  <c r="N59" i="6"/>
  <c r="N14" i="11"/>
  <c r="N27" i="11" s="1"/>
  <c r="N14" i="10"/>
  <c r="N27" i="10" s="1"/>
  <c r="N14" i="9"/>
  <c r="N27" i="9" s="1"/>
  <c r="N30" i="8"/>
  <c r="N136" i="6" s="1"/>
  <c r="N75" i="9"/>
  <c r="N254" i="6" s="1"/>
  <c r="N168" i="9"/>
  <c r="N177" i="6"/>
  <c r="L296" i="6"/>
  <c r="L76" i="10"/>
  <c r="L373" i="6" s="1"/>
  <c r="L169" i="10"/>
  <c r="H177" i="10"/>
  <c r="H349" i="6" s="1"/>
  <c r="H333" i="6"/>
  <c r="O91" i="9"/>
  <c r="O104" i="9" s="1"/>
  <c r="G48" i="14"/>
  <c r="O92" i="10"/>
  <c r="O105" i="10" s="1"/>
  <c r="O97" i="11"/>
  <c r="O110" i="11" s="1"/>
  <c r="O67" i="6"/>
  <c r="O422" i="6"/>
  <c r="O164" i="11"/>
  <c r="O499" i="6" s="1"/>
  <c r="O81" i="11"/>
  <c r="O491" i="6" s="1"/>
  <c r="O177" i="11"/>
  <c r="O414" i="6"/>
  <c r="O75" i="9"/>
  <c r="O254" i="6" s="1"/>
  <c r="O177" i="6"/>
  <c r="O168" i="9"/>
  <c r="S37" i="14" l="1"/>
  <c r="M58" i="14"/>
  <c r="S35" i="14"/>
  <c r="M56" i="14"/>
  <c r="M67" i="14"/>
  <c r="S47" i="14"/>
  <c r="M68" i="14"/>
  <c r="S40" i="14"/>
  <c r="S46" i="14"/>
  <c r="M62" i="14"/>
  <c r="Q107" i="8"/>
  <c r="M65" i="14"/>
  <c r="O184" i="9"/>
  <c r="O270" i="6" s="1"/>
  <c r="O193" i="6"/>
  <c r="O48" i="7" s="1"/>
  <c r="I48" i="14"/>
  <c r="O156" i="9"/>
  <c r="O263" i="6" s="1"/>
  <c r="O186" i="6"/>
  <c r="O41" i="14"/>
  <c r="H223" i="6"/>
  <c r="O178" i="10"/>
  <c r="O350" i="6" s="1"/>
  <c r="O334" i="6"/>
  <c r="N27" i="14"/>
  <c r="I170" i="10"/>
  <c r="I297" i="6"/>
  <c r="H21" i="14"/>
  <c r="I77" i="10"/>
  <c r="I374" i="6" s="1"/>
  <c r="N44" i="14"/>
  <c r="K342" i="6"/>
  <c r="F193" i="11"/>
  <c r="F507" i="6" s="1"/>
  <c r="F430" i="6"/>
  <c r="F64" i="7" s="1"/>
  <c r="O45" i="14"/>
  <c r="L223" i="6"/>
  <c r="P45" i="14"/>
  <c r="L460" i="6"/>
  <c r="I46" i="14"/>
  <c r="M186" i="6"/>
  <c r="M156" i="9"/>
  <c r="M263" i="6" s="1"/>
  <c r="J430" i="6"/>
  <c r="J64" i="7" s="1"/>
  <c r="J193" i="11"/>
  <c r="J507" i="6" s="1"/>
  <c r="S20" i="14"/>
  <c r="G62" i="14"/>
  <c r="N39" i="14"/>
  <c r="F342" i="6"/>
  <c r="I22" i="14"/>
  <c r="J169" i="9"/>
  <c r="J178" i="6"/>
  <c r="J76" i="9"/>
  <c r="J255" i="6" s="1"/>
  <c r="E178" i="10"/>
  <c r="E350" i="6" s="1"/>
  <c r="E334" i="6"/>
  <c r="N17" i="14"/>
  <c r="G65" i="14"/>
  <c r="S23" i="14"/>
  <c r="J23" i="14"/>
  <c r="K82" i="11"/>
  <c r="K492" i="6" s="1"/>
  <c r="K178" i="11"/>
  <c r="K415" i="6"/>
  <c r="P185" i="10"/>
  <c r="P389" i="6" s="1"/>
  <c r="P312" i="6"/>
  <c r="P56" i="7" s="1"/>
  <c r="L186" i="11"/>
  <c r="L468" i="6" s="1"/>
  <c r="L452" i="6"/>
  <c r="P24" i="14"/>
  <c r="P66" i="14" s="1"/>
  <c r="Q144" i="6"/>
  <c r="H24" i="14"/>
  <c r="L297" i="6"/>
  <c r="L170" i="10"/>
  <c r="L77" i="10"/>
  <c r="L374" i="6" s="1"/>
  <c r="H165" i="11"/>
  <c r="H500" i="6" s="1"/>
  <c r="H423" i="6"/>
  <c r="J41" i="14"/>
  <c r="M82" i="11"/>
  <c r="M492" i="6" s="1"/>
  <c r="J25" i="14"/>
  <c r="M415" i="6"/>
  <c r="M178" i="11"/>
  <c r="K215" i="6"/>
  <c r="K177" i="9"/>
  <c r="K231" i="6" s="1"/>
  <c r="O23" i="14"/>
  <c r="O47" i="14"/>
  <c r="N223" i="6"/>
  <c r="S43" i="14"/>
  <c r="G56" i="14"/>
  <c r="S14" i="14"/>
  <c r="J193" i="6"/>
  <c r="J48" i="7" s="1"/>
  <c r="J184" i="9"/>
  <c r="J270" i="6" s="1"/>
  <c r="N46" i="14"/>
  <c r="M342" i="6"/>
  <c r="M223" i="6"/>
  <c r="O46" i="14"/>
  <c r="D143" i="10"/>
  <c r="Q130" i="10"/>
  <c r="J334" i="6"/>
  <c r="J178" i="10"/>
  <c r="J350" i="6" s="1"/>
  <c r="N22" i="14"/>
  <c r="N43" i="14"/>
  <c r="J342" i="6"/>
  <c r="N48" i="14"/>
  <c r="O342" i="6"/>
  <c r="P42" i="14"/>
  <c r="I460" i="6"/>
  <c r="F185" i="10"/>
  <c r="F389" i="6" s="1"/>
  <c r="F312" i="6"/>
  <c r="F56" i="7" s="1"/>
  <c r="H452" i="6"/>
  <c r="P20" i="14"/>
  <c r="H186" i="11"/>
  <c r="H468" i="6" s="1"/>
  <c r="J312" i="6"/>
  <c r="J56" i="7" s="1"/>
  <c r="J185" i="10"/>
  <c r="J389" i="6" s="1"/>
  <c r="P82" i="11"/>
  <c r="P492" i="6" s="1"/>
  <c r="J28" i="14"/>
  <c r="P178" i="11"/>
  <c r="P415" i="6"/>
  <c r="P108" i="8"/>
  <c r="P152" i="6" s="1"/>
  <c r="P75" i="6"/>
  <c r="P40" i="7" s="1"/>
  <c r="O312" i="6"/>
  <c r="O56" i="7" s="1"/>
  <c r="O185" i="10"/>
  <c r="O389" i="6" s="1"/>
  <c r="F460" i="6"/>
  <c r="P39" i="14"/>
  <c r="L165" i="11"/>
  <c r="L500" i="6" s="1"/>
  <c r="J45" i="14"/>
  <c r="V45" i="14" s="1"/>
  <c r="L423" i="6"/>
  <c r="G184" i="9"/>
  <c r="G270" i="6" s="1"/>
  <c r="G193" i="6"/>
  <c r="G48" i="7" s="1"/>
  <c r="P38" i="14"/>
  <c r="E460" i="6"/>
  <c r="N312" i="6"/>
  <c r="N56" i="7" s="1"/>
  <c r="N185" i="10"/>
  <c r="N389" i="6" s="1"/>
  <c r="E215" i="6"/>
  <c r="O17" i="14"/>
  <c r="E177" i="9"/>
  <c r="E231" i="6" s="1"/>
  <c r="H312" i="6"/>
  <c r="H56" i="7" s="1"/>
  <c r="H185" i="10"/>
  <c r="H389" i="6" s="1"/>
  <c r="K169" i="9"/>
  <c r="K76" i="9"/>
  <c r="K255" i="6" s="1"/>
  <c r="K178" i="6"/>
  <c r="I23" i="14"/>
  <c r="G76" i="9"/>
  <c r="G255" i="6" s="1"/>
  <c r="G169" i="9"/>
  <c r="G178" i="6"/>
  <c r="I19" i="14"/>
  <c r="Q143" i="6"/>
  <c r="S49" i="14"/>
  <c r="N23" i="14"/>
  <c r="K334" i="6"/>
  <c r="K178" i="10"/>
  <c r="K350" i="6" s="1"/>
  <c r="H38" i="14"/>
  <c r="E157" i="10"/>
  <c r="E382" i="6" s="1"/>
  <c r="E305" i="6"/>
  <c r="E76" i="9"/>
  <c r="E255" i="6" s="1"/>
  <c r="E178" i="6"/>
  <c r="I17" i="14"/>
  <c r="E169" i="9"/>
  <c r="D149" i="11"/>
  <c r="Q136" i="11"/>
  <c r="G60" i="14"/>
  <c r="S18" i="14"/>
  <c r="H48" i="14"/>
  <c r="O305" i="6"/>
  <c r="O157" i="10"/>
  <c r="O382" i="6" s="1"/>
  <c r="N108" i="8"/>
  <c r="N152" i="6" s="1"/>
  <c r="N75" i="6"/>
  <c r="N40" i="7" s="1"/>
  <c r="O43" i="14"/>
  <c r="J223" i="6"/>
  <c r="D27" i="11"/>
  <c r="Q14" i="11"/>
  <c r="P28" i="14"/>
  <c r="P186" i="11"/>
  <c r="P468" i="6" s="1"/>
  <c r="P452" i="6"/>
  <c r="M69" i="14"/>
  <c r="H40" i="14"/>
  <c r="G305" i="6"/>
  <c r="G157" i="10"/>
  <c r="G382" i="6" s="1"/>
  <c r="S21" i="14"/>
  <c r="G63" i="14"/>
  <c r="K223" i="6"/>
  <c r="O44" i="14"/>
  <c r="O49" i="14"/>
  <c r="P223" i="6"/>
  <c r="P49" i="14"/>
  <c r="P460" i="6"/>
  <c r="H46" i="14"/>
  <c r="M157" i="10"/>
  <c r="M382" i="6" s="1"/>
  <c r="M305" i="6"/>
  <c r="H334" i="6"/>
  <c r="N20" i="14"/>
  <c r="H178" i="10"/>
  <c r="H350" i="6" s="1"/>
  <c r="Q74" i="6"/>
  <c r="D39" i="7"/>
  <c r="H169" i="9"/>
  <c r="H178" i="6"/>
  <c r="H76" i="9"/>
  <c r="H255" i="6" s="1"/>
  <c r="I20" i="14"/>
  <c r="P76" i="9"/>
  <c r="P255" i="6" s="1"/>
  <c r="I28" i="14"/>
  <c r="P169" i="9"/>
  <c r="P178" i="6"/>
  <c r="P170" i="10"/>
  <c r="H28" i="14"/>
  <c r="P77" i="10"/>
  <c r="P374" i="6" s="1"/>
  <c r="P297" i="6"/>
  <c r="I312" i="6"/>
  <c r="I56" i="7" s="1"/>
  <c r="I185" i="10"/>
  <c r="I389" i="6" s="1"/>
  <c r="D104" i="9"/>
  <c r="Q91" i="9"/>
  <c r="Q92" i="10"/>
  <c r="D105" i="10"/>
  <c r="S42" i="14"/>
  <c r="J75" i="6"/>
  <c r="J40" i="7" s="1"/>
  <c r="J108" i="8"/>
  <c r="J152" i="6" s="1"/>
  <c r="J22" i="14"/>
  <c r="J415" i="6"/>
  <c r="J82" i="11"/>
  <c r="J492" i="6" s="1"/>
  <c r="J178" i="11"/>
  <c r="I34" i="6"/>
  <c r="H46" i="6"/>
  <c r="I46" i="6" s="1"/>
  <c r="I45" i="14"/>
  <c r="L156" i="9"/>
  <c r="L263" i="6" s="1"/>
  <c r="L186" i="6"/>
  <c r="F186" i="11"/>
  <c r="F468" i="6" s="1"/>
  <c r="F452" i="6"/>
  <c r="P18" i="14"/>
  <c r="F215" i="6"/>
  <c r="F177" i="9"/>
  <c r="F231" i="6" s="1"/>
  <c r="O18" i="14"/>
  <c r="E223" i="6"/>
  <c r="O38" i="14"/>
  <c r="O76" i="9"/>
  <c r="O255" i="6" s="1"/>
  <c r="O169" i="9"/>
  <c r="I27" i="14"/>
  <c r="O178" i="6"/>
  <c r="G223" i="6"/>
  <c r="O40" i="14"/>
  <c r="M184" i="9"/>
  <c r="M270" i="6" s="1"/>
  <c r="M193" i="6"/>
  <c r="M48" i="7" s="1"/>
  <c r="D333" i="6"/>
  <c r="Q333" i="6" s="1"/>
  <c r="Q63" i="10"/>
  <c r="N14" i="14" s="1"/>
  <c r="D177" i="10"/>
  <c r="K108" i="8"/>
  <c r="K152" i="6" s="1"/>
  <c r="K75" i="6"/>
  <c r="K40" i="7" s="1"/>
  <c r="M61" i="14"/>
  <c r="G178" i="10"/>
  <c r="G350" i="6" s="1"/>
  <c r="G334" i="6"/>
  <c r="N19" i="14"/>
  <c r="G108" i="8"/>
  <c r="G152" i="6" s="1"/>
  <c r="G75" i="6"/>
  <c r="G40" i="7" s="1"/>
  <c r="F193" i="6"/>
  <c r="F48" i="7" s="1"/>
  <c r="F184" i="9"/>
  <c r="F270" i="6" s="1"/>
  <c r="P305" i="6"/>
  <c r="H49" i="14"/>
  <c r="P157" i="10"/>
  <c r="P382" i="6" s="1"/>
  <c r="L82" i="11"/>
  <c r="L492" i="6" s="1"/>
  <c r="L415" i="6"/>
  <c r="L178" i="11"/>
  <c r="J24" i="14"/>
  <c r="L75" i="6"/>
  <c r="L40" i="7" s="1"/>
  <c r="L108" i="8"/>
  <c r="L152" i="6" s="1"/>
  <c r="S41" i="14"/>
  <c r="Q26" i="10"/>
  <c r="H14" i="14" s="1"/>
  <c r="D169" i="10"/>
  <c r="D76" i="10"/>
  <c r="D296" i="6"/>
  <c r="Q296" i="6" s="1"/>
  <c r="M178" i="6"/>
  <c r="I25" i="14"/>
  <c r="M76" i="9"/>
  <c r="M255" i="6" s="1"/>
  <c r="M169" i="9"/>
  <c r="D451" i="6"/>
  <c r="Q451" i="6" s="1"/>
  <c r="Q65" i="11"/>
  <c r="P14" i="14" s="1"/>
  <c r="D185" i="11"/>
  <c r="I178" i="10"/>
  <c r="I350" i="6" s="1"/>
  <c r="I334" i="6"/>
  <c r="N21" i="14"/>
  <c r="M452" i="6"/>
  <c r="P25" i="14"/>
  <c r="M186" i="11"/>
  <c r="M468" i="6" s="1"/>
  <c r="M177" i="9"/>
  <c r="M231" i="6" s="1"/>
  <c r="O25" i="14"/>
  <c r="M215" i="6"/>
  <c r="I47" i="14"/>
  <c r="N156" i="9"/>
  <c r="N263" i="6" s="1"/>
  <c r="N186" i="6"/>
  <c r="K186" i="11"/>
  <c r="K468" i="6" s="1"/>
  <c r="K452" i="6"/>
  <c r="P23" i="14"/>
  <c r="K185" i="10"/>
  <c r="K389" i="6" s="1"/>
  <c r="K312" i="6"/>
  <c r="K56" i="7" s="1"/>
  <c r="S38" i="14"/>
  <c r="E77" i="10"/>
  <c r="E374" i="6" s="1"/>
  <c r="E297" i="6"/>
  <c r="E170" i="10"/>
  <c r="H17" i="14"/>
  <c r="E108" i="8"/>
  <c r="E152" i="6" s="1"/>
  <c r="E75" i="6"/>
  <c r="E40" i="7" s="1"/>
  <c r="Q104" i="6"/>
  <c r="F75" i="6"/>
  <c r="F40" i="7" s="1"/>
  <c r="F108" i="8"/>
  <c r="F152" i="6" s="1"/>
  <c r="F82" i="11"/>
  <c r="F492" i="6" s="1"/>
  <c r="F415" i="6"/>
  <c r="F178" i="11"/>
  <c r="J18" i="14"/>
  <c r="H39" i="14"/>
  <c r="F157" i="10"/>
  <c r="F382" i="6" s="1"/>
  <c r="F305" i="6"/>
  <c r="O193" i="11"/>
  <c r="O507" i="6" s="1"/>
  <c r="O430" i="6"/>
  <c r="O64" i="7" s="1"/>
  <c r="N178" i="11"/>
  <c r="J26" i="14"/>
  <c r="N415" i="6"/>
  <c r="N82" i="11"/>
  <c r="N492" i="6" s="1"/>
  <c r="O22" i="14"/>
  <c r="J215" i="6"/>
  <c r="J177" i="9"/>
  <c r="J231" i="6" s="1"/>
  <c r="Q30" i="8"/>
  <c r="G15" i="14"/>
  <c r="P41" i="14"/>
  <c r="H460" i="6"/>
  <c r="Q100" i="8"/>
  <c r="D112" i="6"/>
  <c r="Q112" i="6" s="1"/>
  <c r="G156" i="9"/>
  <c r="G263" i="6" s="1"/>
  <c r="I40" i="14"/>
  <c r="G186" i="6"/>
  <c r="H75" i="6"/>
  <c r="H40" i="7" s="1"/>
  <c r="H108" i="8"/>
  <c r="H152" i="6" s="1"/>
  <c r="G70" i="14"/>
  <c r="S28" i="14"/>
  <c r="J42" i="14"/>
  <c r="I423" i="6"/>
  <c r="I165" i="11"/>
  <c r="I500" i="6" s="1"/>
  <c r="G64" i="14"/>
  <c r="S64" i="14" s="1"/>
  <c r="S22" i="14"/>
  <c r="L305" i="6"/>
  <c r="H45" i="14"/>
  <c r="L157" i="10"/>
  <c r="L382" i="6" s="1"/>
  <c r="H27" i="14"/>
  <c r="O297" i="6"/>
  <c r="O170" i="10"/>
  <c r="O77" i="10"/>
  <c r="O374" i="6" s="1"/>
  <c r="N40" i="14"/>
  <c r="G342" i="6"/>
  <c r="N193" i="11"/>
  <c r="N507" i="6" s="1"/>
  <c r="N430" i="6"/>
  <c r="N64" i="7" s="1"/>
  <c r="O24" i="14"/>
  <c r="L215" i="6"/>
  <c r="L177" i="9"/>
  <c r="L231" i="6" s="1"/>
  <c r="G82" i="11"/>
  <c r="G492" i="6" s="1"/>
  <c r="J19" i="14"/>
  <c r="G178" i="11"/>
  <c r="G415" i="6"/>
  <c r="S19" i="14"/>
  <c r="G61" i="14"/>
  <c r="G66" i="14"/>
  <c r="S24" i="14"/>
  <c r="I41" i="14"/>
  <c r="H156" i="9"/>
  <c r="H263" i="6" s="1"/>
  <c r="H186" i="6"/>
  <c r="M75" i="6"/>
  <c r="M40" i="7" s="1"/>
  <c r="M108" i="8"/>
  <c r="M152" i="6" s="1"/>
  <c r="M63" i="14"/>
  <c r="E312" i="6"/>
  <c r="E56" i="7" s="1"/>
  <c r="E185" i="10"/>
  <c r="E389" i="6" s="1"/>
  <c r="H47" i="14"/>
  <c r="N157" i="10"/>
  <c r="N382" i="6" s="1"/>
  <c r="N305" i="6"/>
  <c r="N334" i="6"/>
  <c r="N26" i="14"/>
  <c r="N178" i="10"/>
  <c r="N350" i="6" s="1"/>
  <c r="N460" i="6"/>
  <c r="P47" i="14"/>
  <c r="J165" i="11"/>
  <c r="J500" i="6" s="1"/>
  <c r="J43" i="14"/>
  <c r="J423" i="6"/>
  <c r="M185" i="10"/>
  <c r="M389" i="6" s="1"/>
  <c r="M312" i="6"/>
  <c r="M56" i="7" s="1"/>
  <c r="J38" i="14"/>
  <c r="E423" i="6"/>
  <c r="E165" i="11"/>
  <c r="E500" i="6" s="1"/>
  <c r="D143" i="9"/>
  <c r="Q130" i="9"/>
  <c r="I39" i="14"/>
  <c r="F186" i="6"/>
  <c r="F156" i="9"/>
  <c r="F263" i="6" s="1"/>
  <c r="J48" i="14"/>
  <c r="O165" i="11"/>
  <c r="O500" i="6" s="1"/>
  <c r="O423" i="6"/>
  <c r="Q136" i="6"/>
  <c r="S16" i="14"/>
  <c r="G58" i="14"/>
  <c r="D414" i="6"/>
  <c r="Q414" i="6" s="1"/>
  <c r="Q26" i="11"/>
  <c r="J14" i="14" s="1"/>
  <c r="D177" i="11"/>
  <c r="D81" i="11"/>
  <c r="Q96" i="6"/>
  <c r="H44" i="14"/>
  <c r="K305" i="6"/>
  <c r="K157" i="10"/>
  <c r="K382" i="6" s="1"/>
  <c r="G193" i="11"/>
  <c r="G507" i="6" s="1"/>
  <c r="G430" i="6"/>
  <c r="G64" i="7" s="1"/>
  <c r="N28" i="14"/>
  <c r="P334" i="6"/>
  <c r="P178" i="10"/>
  <c r="P350" i="6" s="1"/>
  <c r="O452" i="6"/>
  <c r="P27" i="14"/>
  <c r="O186" i="11"/>
  <c r="O468" i="6" s="1"/>
  <c r="J40" i="14"/>
  <c r="G165" i="11"/>
  <c r="G500" i="6" s="1"/>
  <c r="G423" i="6"/>
  <c r="I82" i="11"/>
  <c r="I492" i="6" s="1"/>
  <c r="J21" i="14"/>
  <c r="I178" i="11"/>
  <c r="I415" i="6"/>
  <c r="I75" i="6"/>
  <c r="I40" i="7" s="1"/>
  <c r="I108" i="8"/>
  <c r="I152" i="6" s="1"/>
  <c r="P342" i="6"/>
  <c r="N49" i="14"/>
  <c r="Q142" i="10"/>
  <c r="N35" i="14" s="1"/>
  <c r="D341" i="6"/>
  <c r="Q341" i="6" s="1"/>
  <c r="J46" i="14"/>
  <c r="M423" i="6"/>
  <c r="M165" i="11"/>
  <c r="M500" i="6" s="1"/>
  <c r="Q151" i="6"/>
  <c r="H20" i="14"/>
  <c r="H297" i="6"/>
  <c r="H170" i="10"/>
  <c r="H77" i="10"/>
  <c r="H374" i="6" s="1"/>
  <c r="H42" i="14"/>
  <c r="I157" i="10"/>
  <c r="I382" i="6" s="1"/>
  <c r="I305" i="6"/>
  <c r="O39" i="14"/>
  <c r="F223" i="6"/>
  <c r="F178" i="10"/>
  <c r="F350" i="6" s="1"/>
  <c r="F334" i="6"/>
  <c r="N18" i="14"/>
  <c r="J27" i="14"/>
  <c r="O415" i="6"/>
  <c r="O82" i="11"/>
  <c r="O492" i="6" s="1"/>
  <c r="O178" i="11"/>
  <c r="L184" i="9"/>
  <c r="L270" i="6" s="1"/>
  <c r="L193" i="6"/>
  <c r="L48" i="7" s="1"/>
  <c r="M430" i="6"/>
  <c r="M64" i="7" s="1"/>
  <c r="M193" i="11"/>
  <c r="M507" i="6" s="1"/>
  <c r="G185" i="10"/>
  <c r="G389" i="6" s="1"/>
  <c r="G312" i="6"/>
  <c r="G56" i="7" s="1"/>
  <c r="I193" i="6"/>
  <c r="I48" i="7" s="1"/>
  <c r="I184" i="9"/>
  <c r="I270" i="6" s="1"/>
  <c r="H25" i="14"/>
  <c r="M77" i="10"/>
  <c r="M374" i="6" s="1"/>
  <c r="M297" i="6"/>
  <c r="M170" i="10"/>
  <c r="P21" i="14"/>
  <c r="P63" i="14" s="1"/>
  <c r="I186" i="11"/>
  <c r="I468" i="6" s="1"/>
  <c r="I452" i="6"/>
  <c r="N165" i="11"/>
  <c r="N500" i="6" s="1"/>
  <c r="N423" i="6"/>
  <c r="J47" i="14"/>
  <c r="I43" i="14"/>
  <c r="U43" i="14" s="1"/>
  <c r="J156" i="9"/>
  <c r="J263" i="6" s="1"/>
  <c r="J186" i="6"/>
  <c r="I26" i="14"/>
  <c r="N178" i="6"/>
  <c r="N169" i="9"/>
  <c r="N76" i="9"/>
  <c r="N255" i="6" s="1"/>
  <c r="J460" i="6"/>
  <c r="P43" i="14"/>
  <c r="Q14" i="10"/>
  <c r="D27" i="10"/>
  <c r="M57" i="14"/>
  <c r="D64" i="10"/>
  <c r="Q51" i="10"/>
  <c r="K193" i="6"/>
  <c r="K48" i="7" s="1"/>
  <c r="K184" i="9"/>
  <c r="K270" i="6" s="1"/>
  <c r="P184" i="9"/>
  <c r="P270" i="6" s="1"/>
  <c r="P193" i="6"/>
  <c r="P48" i="7" s="1"/>
  <c r="O27" i="14"/>
  <c r="O177" i="9"/>
  <c r="O231" i="6" s="1"/>
  <c r="O215" i="6"/>
  <c r="S48" i="14"/>
  <c r="L185" i="10"/>
  <c r="L389" i="6" s="1"/>
  <c r="L312" i="6"/>
  <c r="L56" i="7" s="1"/>
  <c r="N184" i="9"/>
  <c r="N270" i="6" s="1"/>
  <c r="N193" i="6"/>
  <c r="N48" i="7" s="1"/>
  <c r="N77" i="10"/>
  <c r="N374" i="6" s="1"/>
  <c r="H26" i="14"/>
  <c r="N297" i="6"/>
  <c r="N170" i="10"/>
  <c r="G68" i="14"/>
  <c r="S26" i="14"/>
  <c r="J186" i="11"/>
  <c r="J468" i="6" s="1"/>
  <c r="J452" i="6"/>
  <c r="P22" i="14"/>
  <c r="Q14" i="9"/>
  <c r="D27" i="9"/>
  <c r="D108" i="8"/>
  <c r="D152" i="6" s="1"/>
  <c r="Q92" i="8"/>
  <c r="Q108" i="8" s="1"/>
  <c r="D75" i="6"/>
  <c r="D40" i="7" s="1"/>
  <c r="P48" i="14"/>
  <c r="O460" i="6"/>
  <c r="O223" i="6"/>
  <c r="O48" i="14"/>
  <c r="H342" i="6"/>
  <c r="N41" i="14"/>
  <c r="Q50" i="9"/>
  <c r="D63" i="9"/>
  <c r="Q53" i="11"/>
  <c r="D66" i="11"/>
  <c r="H184" i="9"/>
  <c r="H270" i="6" s="1"/>
  <c r="H193" i="6"/>
  <c r="H48" i="7" s="1"/>
  <c r="N42" i="14"/>
  <c r="I342" i="6"/>
  <c r="I223" i="6"/>
  <c r="O42" i="14"/>
  <c r="J44" i="14"/>
  <c r="K165" i="11"/>
  <c r="K500" i="6" s="1"/>
  <c r="K423" i="6"/>
  <c r="I44" i="14"/>
  <c r="K186" i="6"/>
  <c r="K156" i="9"/>
  <c r="K263" i="6" s="1"/>
  <c r="E430" i="6"/>
  <c r="E64" i="7" s="1"/>
  <c r="E193" i="11"/>
  <c r="E507" i="6" s="1"/>
  <c r="M70" i="14"/>
  <c r="P215" i="6"/>
  <c r="O28" i="14"/>
  <c r="P177" i="9"/>
  <c r="P231" i="6" s="1"/>
  <c r="I76" i="9"/>
  <c r="I255" i="6" s="1"/>
  <c r="I169" i="9"/>
  <c r="I178" i="6"/>
  <c r="I21" i="14"/>
  <c r="P44" i="14"/>
  <c r="K460" i="6"/>
  <c r="Q142" i="9"/>
  <c r="O35" i="14" s="1"/>
  <c r="D222" i="6"/>
  <c r="Q222" i="6" s="1"/>
  <c r="Q104" i="10"/>
  <c r="H35" i="14" s="1"/>
  <c r="T35" i="14" s="1"/>
  <c r="D304" i="6"/>
  <c r="Q304" i="6" s="1"/>
  <c r="D156" i="10"/>
  <c r="L342" i="6"/>
  <c r="N45" i="14"/>
  <c r="K40" i="6"/>
  <c r="L40" i="6" s="1"/>
  <c r="F40" i="6"/>
  <c r="O20" i="14"/>
  <c r="O62" i="14" s="1"/>
  <c r="H215" i="6"/>
  <c r="H177" i="9"/>
  <c r="H231" i="6" s="1"/>
  <c r="J20" i="14"/>
  <c r="H178" i="11"/>
  <c r="H415" i="6"/>
  <c r="H82" i="11"/>
  <c r="H492" i="6" s="1"/>
  <c r="E184" i="9"/>
  <c r="E270" i="6" s="1"/>
  <c r="E193" i="6"/>
  <c r="E48" i="7" s="1"/>
  <c r="D110" i="11"/>
  <c r="Q97" i="11"/>
  <c r="I42" i="14"/>
  <c r="I186" i="6"/>
  <c r="I156" i="9"/>
  <c r="I263" i="6" s="1"/>
  <c r="J297" i="6"/>
  <c r="H22" i="14"/>
  <c r="J77" i="10"/>
  <c r="J374" i="6" s="1"/>
  <c r="J170" i="10"/>
  <c r="H430" i="6"/>
  <c r="H64" i="7" s="1"/>
  <c r="H193" i="11"/>
  <c r="H507" i="6" s="1"/>
  <c r="S45" i="14"/>
  <c r="M60" i="14"/>
  <c r="I430" i="6"/>
  <c r="I64" i="7" s="1"/>
  <c r="I193" i="11"/>
  <c r="I507" i="6" s="1"/>
  <c r="D185" i="6"/>
  <c r="Q185" i="6" s="1"/>
  <c r="D155" i="9"/>
  <c r="Q103" i="9"/>
  <c r="I35" i="14" s="1"/>
  <c r="N38" i="14"/>
  <c r="E342" i="6"/>
  <c r="G69" i="14"/>
  <c r="S27" i="14"/>
  <c r="O75" i="6"/>
  <c r="O40" i="7" s="1"/>
  <c r="O108" i="8"/>
  <c r="O152" i="6" s="1"/>
  <c r="P40" i="14"/>
  <c r="G460" i="6"/>
  <c r="D75" i="9"/>
  <c r="D168" i="9"/>
  <c r="Q26" i="9"/>
  <c r="I14" i="14" s="1"/>
  <c r="D177" i="6"/>
  <c r="Q177" i="6" s="1"/>
  <c r="E452" i="6"/>
  <c r="E186" i="11"/>
  <c r="E468" i="6" s="1"/>
  <c r="P17" i="14"/>
  <c r="M59" i="14"/>
  <c r="K170" i="10"/>
  <c r="K77" i="10"/>
  <c r="K374" i="6" s="1"/>
  <c r="H23" i="14"/>
  <c r="K297" i="6"/>
  <c r="K430" i="6"/>
  <c r="K64" i="7" s="1"/>
  <c r="K193" i="11"/>
  <c r="K507" i="6" s="1"/>
  <c r="P430" i="6"/>
  <c r="P64" i="7" s="1"/>
  <c r="P193" i="11"/>
  <c r="P507" i="6" s="1"/>
  <c r="G177" i="9"/>
  <c r="G231" i="6" s="1"/>
  <c r="G215" i="6"/>
  <c r="O19" i="14"/>
  <c r="G186" i="11"/>
  <c r="G468" i="6" s="1"/>
  <c r="G452" i="6"/>
  <c r="P19" i="14"/>
  <c r="L178" i="10"/>
  <c r="L350" i="6" s="1"/>
  <c r="L334" i="6"/>
  <c r="N24" i="14"/>
  <c r="M66" i="14"/>
  <c r="G77" i="10"/>
  <c r="G374" i="6" s="1"/>
  <c r="H19" i="14"/>
  <c r="G297" i="6"/>
  <c r="G170" i="10"/>
  <c r="I49" i="14"/>
  <c r="P156" i="9"/>
  <c r="P263" i="6" s="1"/>
  <c r="P186" i="6"/>
  <c r="P165" i="11"/>
  <c r="P500" i="6" s="1"/>
  <c r="J49" i="14"/>
  <c r="P423" i="6"/>
  <c r="L178" i="6"/>
  <c r="L76" i="9"/>
  <c r="L255" i="6" s="1"/>
  <c r="L169" i="9"/>
  <c r="I24" i="14"/>
  <c r="H157" i="10"/>
  <c r="H382" i="6" s="1"/>
  <c r="H305" i="6"/>
  <c r="H41" i="14"/>
  <c r="S25" i="14"/>
  <c r="G67" i="14"/>
  <c r="S67" i="14" s="1"/>
  <c r="I177" i="9"/>
  <c r="I231" i="6" s="1"/>
  <c r="O21" i="14"/>
  <c r="I215" i="6"/>
  <c r="M178" i="10"/>
  <c r="M350" i="6" s="1"/>
  <c r="N25" i="14"/>
  <c r="M334" i="6"/>
  <c r="O26" i="14"/>
  <c r="N177" i="9"/>
  <c r="N231" i="6" s="1"/>
  <c r="N215" i="6"/>
  <c r="N452" i="6"/>
  <c r="N186" i="11"/>
  <c r="N468" i="6" s="1"/>
  <c r="P26" i="14"/>
  <c r="N47" i="14"/>
  <c r="N342" i="6"/>
  <c r="D164" i="11"/>
  <c r="Q109" i="11"/>
  <c r="J35" i="14" s="1"/>
  <c r="D422" i="6"/>
  <c r="Q422" i="6" s="1"/>
  <c r="L193" i="11"/>
  <c r="L507" i="6" s="1"/>
  <c r="L430" i="6"/>
  <c r="L64" i="7" s="1"/>
  <c r="H43" i="14"/>
  <c r="T43" i="14" s="1"/>
  <c r="J157" i="10"/>
  <c r="J382" i="6" s="1"/>
  <c r="J305" i="6"/>
  <c r="K34" i="6"/>
  <c r="L34" i="6" s="1"/>
  <c r="F34" i="6"/>
  <c r="E46" i="6"/>
  <c r="Q62" i="9"/>
  <c r="O14" i="14" s="1"/>
  <c r="D176" i="9"/>
  <c r="D214" i="6"/>
  <c r="Q214" i="6" s="1"/>
  <c r="P46" i="14"/>
  <c r="M460" i="6"/>
  <c r="I38" i="14"/>
  <c r="E186" i="6"/>
  <c r="E156" i="9"/>
  <c r="E263" i="6" s="1"/>
  <c r="G59" i="14"/>
  <c r="S17" i="14"/>
  <c r="J17" i="14"/>
  <c r="E82" i="11"/>
  <c r="E492" i="6" s="1"/>
  <c r="E415" i="6"/>
  <c r="E178" i="11"/>
  <c r="Q148" i="11"/>
  <c r="P35" i="14" s="1"/>
  <c r="D459" i="6"/>
  <c r="Q459" i="6" s="1"/>
  <c r="F178" i="6"/>
  <c r="I18" i="14"/>
  <c r="F76" i="9"/>
  <c r="F255" i="6" s="1"/>
  <c r="F169" i="9"/>
  <c r="F77" i="10"/>
  <c r="F374" i="6" s="1"/>
  <c r="H18" i="14"/>
  <c r="F170" i="10"/>
  <c r="F297" i="6"/>
  <c r="S39" i="14"/>
  <c r="F165" i="11"/>
  <c r="F500" i="6" s="1"/>
  <c r="F423" i="6"/>
  <c r="J39" i="14"/>
  <c r="O63" i="14" l="1"/>
  <c r="U49" i="14"/>
  <c r="S69" i="14"/>
  <c r="S58" i="14"/>
  <c r="S56" i="14"/>
  <c r="S66" i="14"/>
  <c r="S63" i="14"/>
  <c r="T40" i="14"/>
  <c r="U48" i="14"/>
  <c r="O68" i="14"/>
  <c r="U35" i="14"/>
  <c r="U40" i="14"/>
  <c r="N64" i="14"/>
  <c r="O56" i="14"/>
  <c r="O61" i="14"/>
  <c r="P59" i="14"/>
  <c r="U47" i="14"/>
  <c r="T38" i="14"/>
  <c r="U44" i="14"/>
  <c r="V38" i="14"/>
  <c r="S61" i="14"/>
  <c r="V42" i="14"/>
  <c r="S65" i="14"/>
  <c r="S68" i="14"/>
  <c r="O70" i="14"/>
  <c r="U41" i="14"/>
  <c r="T39" i="14"/>
  <c r="S62" i="14"/>
  <c r="U38" i="14"/>
  <c r="Q152" i="6"/>
  <c r="N60" i="14"/>
  <c r="V40" i="14"/>
  <c r="T45" i="14"/>
  <c r="S70" i="14"/>
  <c r="P65" i="14"/>
  <c r="N63" i="14"/>
  <c r="P56" i="14"/>
  <c r="N61" i="14"/>
  <c r="S60" i="14"/>
  <c r="N65" i="14"/>
  <c r="O65" i="14"/>
  <c r="H60" i="14"/>
  <c r="T18" i="14"/>
  <c r="E431" i="6"/>
  <c r="E65" i="7" s="1"/>
  <c r="E194" i="11"/>
  <c r="E508" i="6" s="1"/>
  <c r="D230" i="6"/>
  <c r="Q230" i="6" s="1"/>
  <c r="Q176" i="9"/>
  <c r="I194" i="6"/>
  <c r="I49" i="7" s="1"/>
  <c r="I185" i="9"/>
  <c r="I271" i="6" s="1"/>
  <c r="D186" i="11"/>
  <c r="P16" i="14"/>
  <c r="Q66" i="11"/>
  <c r="P15" i="14" s="1"/>
  <c r="D452" i="6"/>
  <c r="Q452" i="6" s="1"/>
  <c r="N186" i="10"/>
  <c r="N390" i="6" s="1"/>
  <c r="N313" i="6"/>
  <c r="N57" i="7" s="1"/>
  <c r="N185" i="9"/>
  <c r="N271" i="6" s="1"/>
  <c r="N194" i="6"/>
  <c r="N49" i="7" s="1"/>
  <c r="V21" i="14"/>
  <c r="J63" i="14"/>
  <c r="V63" i="14" s="1"/>
  <c r="O313" i="6"/>
  <c r="O57" i="7" s="1"/>
  <c r="O186" i="10"/>
  <c r="O390" i="6" s="1"/>
  <c r="V18" i="14"/>
  <c r="J60" i="14"/>
  <c r="Q169" i="10"/>
  <c r="D185" i="10"/>
  <c r="D312" i="6"/>
  <c r="Q75" i="6"/>
  <c r="Q40" i="7" s="1"/>
  <c r="Q39" i="7"/>
  <c r="U17" i="14"/>
  <c r="I59" i="14"/>
  <c r="Q143" i="10"/>
  <c r="N36" i="14" s="1"/>
  <c r="D342" i="6"/>
  <c r="Q342" i="6" s="1"/>
  <c r="N37" i="14"/>
  <c r="L185" i="9"/>
  <c r="L271" i="6" s="1"/>
  <c r="L194" i="6"/>
  <c r="L49" i="7" s="1"/>
  <c r="I56" i="14"/>
  <c r="U14" i="14"/>
  <c r="D178" i="6"/>
  <c r="Q178" i="6" s="1"/>
  <c r="D76" i="9"/>
  <c r="D169" i="9"/>
  <c r="Q27" i="9"/>
  <c r="I15" i="14" s="1"/>
  <c r="I16" i="14"/>
  <c r="D491" i="6"/>
  <c r="Q491" i="6" s="1"/>
  <c r="Q81" i="11"/>
  <c r="G431" i="6"/>
  <c r="G65" i="7" s="1"/>
  <c r="G194" i="11"/>
  <c r="G508" i="6" s="1"/>
  <c r="V26" i="14"/>
  <c r="J68" i="14"/>
  <c r="U28" i="14"/>
  <c r="I70" i="14"/>
  <c r="P70" i="14"/>
  <c r="G185" i="9"/>
  <c r="G271" i="6" s="1"/>
  <c r="G194" i="6"/>
  <c r="G49" i="7" s="1"/>
  <c r="J67" i="14"/>
  <c r="V25" i="14"/>
  <c r="H66" i="14"/>
  <c r="T24" i="14"/>
  <c r="U46" i="14"/>
  <c r="I186" i="10"/>
  <c r="I390" i="6" s="1"/>
  <c r="I313" i="6"/>
  <c r="I57" i="7" s="1"/>
  <c r="F194" i="6"/>
  <c r="F49" i="7" s="1"/>
  <c r="F185" i="9"/>
  <c r="F271" i="6" s="1"/>
  <c r="N67" i="14"/>
  <c r="P61" i="14"/>
  <c r="Q168" i="9"/>
  <c r="D184" i="9"/>
  <c r="D193" i="6"/>
  <c r="H194" i="11"/>
  <c r="H508" i="6" s="1"/>
  <c r="H431" i="6"/>
  <c r="H65" i="7" s="1"/>
  <c r="I63" i="14"/>
  <c r="U21" i="14"/>
  <c r="D215" i="6"/>
  <c r="Q215" i="6" s="1"/>
  <c r="Q63" i="9"/>
  <c r="O15" i="14" s="1"/>
  <c r="O16" i="14"/>
  <c r="D177" i="9"/>
  <c r="H68" i="14"/>
  <c r="T26" i="14"/>
  <c r="I68" i="14"/>
  <c r="U68" i="14" s="1"/>
  <c r="U26" i="14"/>
  <c r="V47" i="14"/>
  <c r="P69" i="14"/>
  <c r="N70" i="14"/>
  <c r="Q177" i="11"/>
  <c r="D193" i="11"/>
  <c r="D430" i="6"/>
  <c r="V48" i="14"/>
  <c r="V43" i="14"/>
  <c r="J61" i="14"/>
  <c r="V61" i="14" s="1"/>
  <c r="V19" i="14"/>
  <c r="O66" i="14"/>
  <c r="H69" i="14"/>
  <c r="T27" i="14"/>
  <c r="G57" i="14"/>
  <c r="S57" i="14" s="1"/>
  <c r="S15" i="14"/>
  <c r="O64" i="14"/>
  <c r="N194" i="11"/>
  <c r="N508" i="6" s="1"/>
  <c r="N431" i="6"/>
  <c r="N65" i="7" s="1"/>
  <c r="E186" i="10"/>
  <c r="E390" i="6" s="1"/>
  <c r="E313" i="6"/>
  <c r="E57" i="7" s="1"/>
  <c r="P67" i="14"/>
  <c r="M185" i="9"/>
  <c r="M271" i="6" s="1"/>
  <c r="M194" i="6"/>
  <c r="M49" i="7" s="1"/>
  <c r="L194" i="11"/>
  <c r="L508" i="6" s="1"/>
  <c r="L431" i="6"/>
  <c r="L65" i="7" s="1"/>
  <c r="T49" i="14"/>
  <c r="Q177" i="10"/>
  <c r="D349" i="6"/>
  <c r="Q349" i="6" s="1"/>
  <c r="I69" i="14"/>
  <c r="U27" i="14"/>
  <c r="P60" i="14"/>
  <c r="J431" i="6"/>
  <c r="J65" i="7" s="1"/>
  <c r="J194" i="11"/>
  <c r="J508" i="6" s="1"/>
  <c r="P186" i="10"/>
  <c r="P390" i="6" s="1"/>
  <c r="P313" i="6"/>
  <c r="P57" i="7" s="1"/>
  <c r="H185" i="9"/>
  <c r="H271" i="6" s="1"/>
  <c r="H194" i="6"/>
  <c r="H49" i="7" s="1"/>
  <c r="N62" i="14"/>
  <c r="T46" i="14"/>
  <c r="T48" i="14"/>
  <c r="P37" i="14"/>
  <c r="Q149" i="11"/>
  <c r="P36" i="14" s="1"/>
  <c r="D460" i="6"/>
  <c r="Q460" i="6" s="1"/>
  <c r="K185" i="9"/>
  <c r="K271" i="6" s="1"/>
  <c r="K194" i="6"/>
  <c r="K49" i="7" s="1"/>
  <c r="O59" i="14"/>
  <c r="P62" i="14"/>
  <c r="N59" i="14"/>
  <c r="N69" i="14"/>
  <c r="U18" i="14"/>
  <c r="I60" i="14"/>
  <c r="D499" i="6"/>
  <c r="Q499" i="6" s="1"/>
  <c r="Q164" i="11"/>
  <c r="U24" i="14"/>
  <c r="I66" i="14"/>
  <c r="U66" i="14" s="1"/>
  <c r="T19" i="14"/>
  <c r="H61" i="14"/>
  <c r="M186" i="10"/>
  <c r="M390" i="6" s="1"/>
  <c r="M313" i="6"/>
  <c r="M57" i="7" s="1"/>
  <c r="O194" i="11"/>
  <c r="O508" i="6" s="1"/>
  <c r="O431" i="6"/>
  <c r="O65" i="7" s="1"/>
  <c r="U25" i="14"/>
  <c r="I67" i="14"/>
  <c r="I37" i="14"/>
  <c r="Q104" i="9"/>
  <c r="I36" i="14" s="1"/>
  <c r="D186" i="6"/>
  <c r="Q186" i="6" s="1"/>
  <c r="D156" i="9"/>
  <c r="P185" i="9"/>
  <c r="P271" i="6" s="1"/>
  <c r="P194" i="6"/>
  <c r="P49" i="7" s="1"/>
  <c r="P194" i="11"/>
  <c r="P508" i="6" s="1"/>
  <c r="P431" i="6"/>
  <c r="P65" i="7" s="1"/>
  <c r="U22" i="14"/>
  <c r="I64" i="14"/>
  <c r="S59" i="14"/>
  <c r="T41" i="14"/>
  <c r="V49" i="14"/>
  <c r="T23" i="14"/>
  <c r="H65" i="14"/>
  <c r="Q155" i="9"/>
  <c r="D262" i="6"/>
  <c r="Q262" i="6" s="1"/>
  <c r="J313" i="6"/>
  <c r="J57" i="7" s="1"/>
  <c r="J186" i="10"/>
  <c r="J390" i="6" s="1"/>
  <c r="Q110" i="11"/>
  <c r="J36" i="14" s="1"/>
  <c r="D165" i="11"/>
  <c r="J37" i="14"/>
  <c r="V37" i="14" s="1"/>
  <c r="D423" i="6"/>
  <c r="Q423" i="6" s="1"/>
  <c r="V44" i="14"/>
  <c r="Q64" i="10"/>
  <c r="N15" i="14" s="1"/>
  <c r="N57" i="14" s="1"/>
  <c r="D178" i="10"/>
  <c r="N16" i="14"/>
  <c r="N58" i="14" s="1"/>
  <c r="D334" i="6"/>
  <c r="Q334" i="6" s="1"/>
  <c r="H186" i="10"/>
  <c r="H390" i="6" s="1"/>
  <c r="H313" i="6"/>
  <c r="H57" i="7" s="1"/>
  <c r="U39" i="14"/>
  <c r="F194" i="11"/>
  <c r="F508" i="6" s="1"/>
  <c r="F431" i="6"/>
  <c r="F65" i="7" s="1"/>
  <c r="H59" i="14"/>
  <c r="T17" i="14"/>
  <c r="T14" i="14"/>
  <c r="H56" i="14"/>
  <c r="J66" i="14"/>
  <c r="V66" i="14" s="1"/>
  <c r="V24" i="14"/>
  <c r="V22" i="14"/>
  <c r="J64" i="14"/>
  <c r="Q105" i="10"/>
  <c r="H36" i="14" s="1"/>
  <c r="D305" i="6"/>
  <c r="Q305" i="6" s="1"/>
  <c r="H37" i="14"/>
  <c r="D157" i="10"/>
  <c r="T28" i="14"/>
  <c r="H70" i="14"/>
  <c r="J70" i="14"/>
  <c r="V28" i="14"/>
  <c r="K194" i="11"/>
  <c r="K508" i="6" s="1"/>
  <c r="K431" i="6"/>
  <c r="K65" i="7" s="1"/>
  <c r="V39" i="14"/>
  <c r="F46" i="6"/>
  <c r="K46" i="6"/>
  <c r="L46" i="6" s="1"/>
  <c r="E32" i="7"/>
  <c r="F32" i="7" s="1"/>
  <c r="G186" i="10"/>
  <c r="G390" i="6" s="1"/>
  <c r="G313" i="6"/>
  <c r="G57" i="7" s="1"/>
  <c r="F313" i="6"/>
  <c r="F57" i="7" s="1"/>
  <c r="F186" i="10"/>
  <c r="F390" i="6" s="1"/>
  <c r="V17" i="14"/>
  <c r="J59" i="14"/>
  <c r="V35" i="14"/>
  <c r="P68" i="14"/>
  <c r="N66" i="14"/>
  <c r="K186" i="10"/>
  <c r="K390" i="6" s="1"/>
  <c r="K313" i="6"/>
  <c r="K57" i="7" s="1"/>
  <c r="D254" i="6"/>
  <c r="Q254" i="6" s="1"/>
  <c r="Q75" i="9"/>
  <c r="T22" i="14"/>
  <c r="H64" i="14"/>
  <c r="U42" i="14"/>
  <c r="V20" i="14"/>
  <c r="J62" i="14"/>
  <c r="D381" i="6"/>
  <c r="Q381" i="6" s="1"/>
  <c r="Q156" i="10"/>
  <c r="P64" i="14"/>
  <c r="O69" i="14"/>
  <c r="D297" i="6"/>
  <c r="Q297" i="6" s="1"/>
  <c r="D77" i="10"/>
  <c r="Q27" i="10"/>
  <c r="H15" i="14" s="1"/>
  <c r="H16" i="14"/>
  <c r="D170" i="10"/>
  <c r="T25" i="14"/>
  <c r="H67" i="14"/>
  <c r="V27" i="14"/>
  <c r="J69" i="14"/>
  <c r="T42" i="14"/>
  <c r="H62" i="14"/>
  <c r="T20" i="14"/>
  <c r="V46" i="14"/>
  <c r="I431" i="6"/>
  <c r="I65" i="7" s="1"/>
  <c r="I194" i="11"/>
  <c r="I508" i="6" s="1"/>
  <c r="T44" i="14"/>
  <c r="V14" i="14"/>
  <c r="J56" i="14"/>
  <c r="V56" i="14" s="1"/>
  <c r="O37" i="14"/>
  <c r="Q143" i="9"/>
  <c r="O36" i="14" s="1"/>
  <c r="D223" i="6"/>
  <c r="Q223" i="6" s="1"/>
  <c r="N68" i="14"/>
  <c r="T47" i="14"/>
  <c r="O67" i="14"/>
  <c r="Q185" i="11"/>
  <c r="D467" i="6"/>
  <c r="Q467" i="6" s="1"/>
  <c r="D373" i="6"/>
  <c r="Q373" i="6" s="1"/>
  <c r="Q76" i="10"/>
  <c r="N56" i="14"/>
  <c r="O185" i="9"/>
  <c r="O271" i="6" s="1"/>
  <c r="O194" i="6"/>
  <c r="O49" i="7" s="1"/>
  <c r="O60" i="14"/>
  <c r="U45" i="14"/>
  <c r="U20" i="14"/>
  <c r="I62" i="14"/>
  <c r="U62" i="14" s="1"/>
  <c r="D415" i="6"/>
  <c r="Q415" i="6" s="1"/>
  <c r="J16" i="14"/>
  <c r="D82" i="11"/>
  <c r="Q27" i="11"/>
  <c r="J15" i="14" s="1"/>
  <c r="D178" i="11"/>
  <c r="E185" i="9"/>
  <c r="E271" i="6" s="1"/>
  <c r="E194" i="6"/>
  <c r="E49" i="7" s="1"/>
  <c r="I61" i="14"/>
  <c r="U19" i="14"/>
  <c r="U23" i="14"/>
  <c r="I65" i="14"/>
  <c r="U65" i="14" s="1"/>
  <c r="M431" i="6"/>
  <c r="M65" i="7" s="1"/>
  <c r="M194" i="11"/>
  <c r="M508" i="6" s="1"/>
  <c r="V41" i="14"/>
  <c r="L186" i="10"/>
  <c r="L390" i="6" s="1"/>
  <c r="L313" i="6"/>
  <c r="L57" i="7" s="1"/>
  <c r="J65" i="14"/>
  <c r="V65" i="14" s="1"/>
  <c r="V23" i="14"/>
  <c r="J194" i="6"/>
  <c r="J49" i="7" s="1"/>
  <c r="J185" i="9"/>
  <c r="J271" i="6" s="1"/>
  <c r="H63" i="14"/>
  <c r="T21" i="14"/>
  <c r="U63" i="14" l="1"/>
  <c r="T36" i="14"/>
  <c r="T59" i="14"/>
  <c r="U64" i="14"/>
  <c r="U61" i="14"/>
  <c r="U36" i="14"/>
  <c r="U69" i="14"/>
  <c r="T64" i="14"/>
  <c r="T61" i="14"/>
  <c r="T66" i="14"/>
  <c r="U56" i="14"/>
  <c r="V59" i="14"/>
  <c r="T70" i="14"/>
  <c r="V62" i="14"/>
  <c r="V64" i="14"/>
  <c r="T63" i="14"/>
  <c r="T67" i="14"/>
  <c r="V70" i="14"/>
  <c r="U70" i="14"/>
  <c r="T60" i="14"/>
  <c r="T65" i="14"/>
  <c r="O57" i="14"/>
  <c r="D492" i="6"/>
  <c r="Q492" i="6" s="1"/>
  <c r="Q82" i="11"/>
  <c r="U15" i="14"/>
  <c r="I57" i="14"/>
  <c r="U57" i="14" s="1"/>
  <c r="J58" i="14"/>
  <c r="V16" i="14"/>
  <c r="V69" i="14"/>
  <c r="Q193" i="11"/>
  <c r="D507" i="6"/>
  <c r="Q507" i="6" s="1"/>
  <c r="T68" i="14"/>
  <c r="Q169" i="9"/>
  <c r="D194" i="6"/>
  <c r="D185" i="9"/>
  <c r="P57" i="14"/>
  <c r="D194" i="11"/>
  <c r="D431" i="6"/>
  <c r="Q178" i="11"/>
  <c r="Q157" i="10"/>
  <c r="D382" i="6"/>
  <c r="Q382" i="6" s="1"/>
  <c r="T56" i="14"/>
  <c r="D500" i="6"/>
  <c r="Q500" i="6" s="1"/>
  <c r="Q165" i="11"/>
  <c r="U37" i="14"/>
  <c r="T69" i="14"/>
  <c r="Q177" i="9"/>
  <c r="D231" i="6"/>
  <c r="Q231" i="6" s="1"/>
  <c r="Q193" i="6"/>
  <c r="Q48" i="7" s="1"/>
  <c r="D48" i="7"/>
  <c r="D255" i="6"/>
  <c r="Q255" i="6" s="1"/>
  <c r="Q76" i="9"/>
  <c r="V60" i="14"/>
  <c r="P58" i="14"/>
  <c r="D374" i="6"/>
  <c r="Q374" i="6" s="1"/>
  <c r="Q77" i="10"/>
  <c r="Q430" i="6"/>
  <c r="Q64" i="7" s="1"/>
  <c r="D64" i="7"/>
  <c r="Q185" i="10"/>
  <c r="D389" i="6"/>
  <c r="Q389" i="6" s="1"/>
  <c r="Q170" i="10"/>
  <c r="D313" i="6"/>
  <c r="D186" i="10"/>
  <c r="Q178" i="10"/>
  <c r="D350" i="6"/>
  <c r="Q350" i="6" s="1"/>
  <c r="V68" i="14"/>
  <c r="H58" i="14"/>
  <c r="T58" i="14" s="1"/>
  <c r="T16" i="14"/>
  <c r="V15" i="14"/>
  <c r="J57" i="14"/>
  <c r="T62" i="14"/>
  <c r="H57" i="14"/>
  <c r="T57" i="14" s="1"/>
  <c r="T15" i="14"/>
  <c r="T37" i="14"/>
  <c r="V36" i="14"/>
  <c r="D263" i="6"/>
  <c r="Q263" i="6" s="1"/>
  <c r="Q156" i="9"/>
  <c r="U67" i="14"/>
  <c r="U60" i="14"/>
  <c r="O58" i="14"/>
  <c r="Q184" i="9"/>
  <c r="D270" i="6"/>
  <c r="Q270" i="6" s="1"/>
  <c r="V67" i="14"/>
  <c r="I58" i="14"/>
  <c r="U16" i="14"/>
  <c r="U59" i="14"/>
  <c r="Q312" i="6"/>
  <c r="Q56" i="7" s="1"/>
  <c r="D56" i="7"/>
  <c r="D468" i="6"/>
  <c r="Q468" i="6" s="1"/>
  <c r="Q186" i="11"/>
  <c r="V57" i="14" l="1"/>
  <c r="Q313" i="6"/>
  <c r="Q57" i="7" s="1"/>
  <c r="D57" i="7"/>
  <c r="Q431" i="6"/>
  <c r="Q65" i="7" s="1"/>
  <c r="D65" i="7"/>
  <c r="Q194" i="6"/>
  <c r="Q49" i="7" s="1"/>
  <c r="D49" i="7"/>
  <c r="Q194" i="11"/>
  <c r="D508" i="6"/>
  <c r="Q508" i="6" s="1"/>
  <c r="U58" i="14"/>
  <c r="Q186" i="10"/>
  <c r="D390" i="6"/>
  <c r="Q390" i="6" s="1"/>
  <c r="Q185" i="9"/>
  <c r="D271" i="6"/>
  <c r="Q271" i="6" s="1"/>
  <c r="V58" i="14"/>
</calcChain>
</file>

<file path=xl/comments1.xml><?xml version="1.0" encoding="utf-8"?>
<comments xmlns="http://schemas.openxmlformats.org/spreadsheetml/2006/main">
  <authors>
    <author>宮崎浩成</author>
  </authors>
  <commentList>
    <comment ref="N31" author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N39" authorId="0">
      <text>
        <r>
          <rPr>
            <b/>
            <sz val="9"/>
            <color indexed="81"/>
            <rFont val="ＭＳ Ｐゴシック"/>
            <family val="3"/>
            <charset val="128"/>
          </rPr>
          <t>宮崎浩成:</t>
        </r>
        <r>
          <rPr>
            <sz val="9"/>
            <color indexed="81"/>
            <rFont val="ＭＳ Ｐゴシック"/>
            <family val="3"/>
            <charset val="128"/>
          </rPr>
          <t xml:space="preserve">
</t>
        </r>
        <r>
          <rPr>
            <sz val="12"/>
            <color indexed="81"/>
            <rFont val="ＭＳ Ｐゴシック"/>
            <family val="3"/>
            <charset val="128"/>
          </rPr>
          <t>H27.11.29　提出分では国の消費転換係数に
家計調査年報（平成26年(2014年)平均速報結果の概況）http://www.stat.go.jp/data/kakei/sokuhou/nen/pdf/gk00.pdf
に記載のあった平均消費性向
73.5％
を用いた。
しかし、県数値と同様に計算すると　0.751　であった。
なお国（全国）の場合は　
平成17年（2005年）産業連関表（確報）【全国表】より分子が
　280,873,295（百万円）
分母が
2.4 　雇用者報酬(1.1)
2.5 　海外からの雇用者報酬（純）(5.2-5.7)
2.6 　営業余剰・混合所得(1.2)
2.7 　海外からの財産所得（純）(5.3-5.8)
の値を用いて、国は暦年データもあるので特段按分せず
H17年暦年データ
　373,809.5(単位：10億円)
　＞373,809,500（百万円）
　280,873,295 ÷　373,809,500　＝　0.75138083703
と　およそ　0.7513　となる。</t>
        </r>
      </text>
    </comment>
  </commentList>
</comments>
</file>

<file path=xl/comments2.xml><?xml version="1.0" encoding="utf-8"?>
<comments xmlns="http://schemas.openxmlformats.org/spreadsheetml/2006/main">
  <authors>
    <author>宮崎浩成</author>
  </authors>
  <commentList>
    <comment ref="I29" author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<sst xmlns="http://schemas.openxmlformats.org/spreadsheetml/2006/main" count="5542" uniqueCount="610">
  <si>
    <t>13部門</t>
    <rPh sb="2" eb="4">
      <t>ブモン</t>
    </rPh>
    <phoneticPr fontId="4"/>
  </si>
  <si>
    <t>ワークシート一覧</t>
    <rPh sb="6" eb="8">
      <t>イチラン</t>
    </rPh>
    <phoneticPr fontId="4"/>
  </si>
  <si>
    <t>項目</t>
    <rPh sb="0" eb="2">
      <t>コウモク</t>
    </rPh>
    <phoneticPr fontId="4"/>
  </si>
  <si>
    <t>ワークシート名</t>
    <rPh sb="6" eb="7">
      <t>メイ</t>
    </rPh>
    <phoneticPr fontId="4"/>
  </si>
  <si>
    <t>内容</t>
    <rPh sb="0" eb="2">
      <t>ナイヨウ</t>
    </rPh>
    <phoneticPr fontId="4"/>
  </si>
  <si>
    <t>説明</t>
    <rPh sb="0" eb="2">
      <t>セツメイ</t>
    </rPh>
    <phoneticPr fontId="4"/>
  </si>
  <si>
    <t>分析シートの使い方</t>
    <phoneticPr fontId="4"/>
  </si>
  <si>
    <t>入力</t>
    <rPh sb="0" eb="2">
      <t>ニュウリョク</t>
    </rPh>
    <phoneticPr fontId="4"/>
  </si>
  <si>
    <t>地域内最終需要増加額の入力</t>
    <rPh sb="0" eb="2">
      <t>チイキ</t>
    </rPh>
    <rPh sb="2" eb="3">
      <t>ナイ</t>
    </rPh>
    <rPh sb="3" eb="5">
      <t>サイシュウ</t>
    </rPh>
    <rPh sb="5" eb="7">
      <t>ジュヨウ</t>
    </rPh>
    <rPh sb="7" eb="10">
      <t>ゾウカガク</t>
    </rPh>
    <rPh sb="11" eb="13">
      <t>ニュウリョク</t>
    </rPh>
    <phoneticPr fontId="4"/>
  </si>
  <si>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4"/>
  </si>
  <si>
    <t>推計結果の
概要</t>
    <rPh sb="0" eb="2">
      <t>スイケイ</t>
    </rPh>
    <rPh sb="2" eb="4">
      <t>ケッカ</t>
    </rPh>
    <rPh sb="6" eb="8">
      <t>ガイヨウ</t>
    </rPh>
    <phoneticPr fontId="4"/>
  </si>
  <si>
    <t>推計結果の概要</t>
    <rPh sb="0" eb="2">
      <t>スイケイ</t>
    </rPh>
    <rPh sb="2" eb="4">
      <t>ケッカ</t>
    </rPh>
    <rPh sb="5" eb="7">
      <t>ガイヨウ</t>
    </rPh>
    <phoneticPr fontId="4"/>
  </si>
  <si>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4"/>
  </si>
  <si>
    <t>・推計結果の概要</t>
    <rPh sb="1" eb="3">
      <t>スイケイ</t>
    </rPh>
    <rPh sb="3" eb="5">
      <t>ケッカ</t>
    </rPh>
    <rPh sb="6" eb="8">
      <t>ガイヨウ</t>
    </rPh>
    <phoneticPr fontId="4"/>
  </si>
  <si>
    <t>県内のみ</t>
    <rPh sb="0" eb="2">
      <t>ケンナイ</t>
    </rPh>
    <phoneticPr fontId="4"/>
  </si>
  <si>
    <t>推計結果の概要
三重県内のみ（抜粋）</t>
    <rPh sb="0" eb="2">
      <t>スイケイ</t>
    </rPh>
    <rPh sb="2" eb="4">
      <t>ケッカ</t>
    </rPh>
    <rPh sb="5" eb="7">
      <t>ガイヨウ</t>
    </rPh>
    <rPh sb="8" eb="10">
      <t>ミエ</t>
    </rPh>
    <rPh sb="10" eb="12">
      <t>ケンナイ</t>
    </rPh>
    <rPh sb="15" eb="17">
      <t>バッスイ</t>
    </rPh>
    <phoneticPr fontId="4"/>
  </si>
  <si>
    <t>推計結果
の詳細</t>
    <rPh sb="0" eb="2">
      <t>スイケイ</t>
    </rPh>
    <rPh sb="2" eb="4">
      <t>ケッカ</t>
    </rPh>
    <rPh sb="6" eb="8">
      <t>ショウサイ</t>
    </rPh>
    <phoneticPr fontId="4"/>
  </si>
  <si>
    <t>詳細1</t>
    <rPh sb="0" eb="2">
      <t>ショウサイ</t>
    </rPh>
    <phoneticPr fontId="4"/>
  </si>
  <si>
    <t>生産誘発額</t>
    <rPh sb="0" eb="2">
      <t>セイサン</t>
    </rPh>
    <rPh sb="2" eb="4">
      <t>ユウハツ</t>
    </rPh>
    <rPh sb="4" eb="5">
      <t>ガク</t>
    </rPh>
    <phoneticPr fontId="4"/>
  </si>
  <si>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4"/>
  </si>
  <si>
    <t>詳細2</t>
    <rPh sb="0" eb="2">
      <t>ショウサイ</t>
    </rPh>
    <phoneticPr fontId="4"/>
  </si>
  <si>
    <t>雇用者所得誘発額</t>
    <rPh sb="0" eb="3">
      <t>コヨウシャ</t>
    </rPh>
    <rPh sb="3" eb="5">
      <t>ショトク</t>
    </rPh>
    <rPh sb="5" eb="7">
      <t>ユウハツ</t>
    </rPh>
    <rPh sb="7" eb="8">
      <t>ガク</t>
    </rPh>
    <phoneticPr fontId="4"/>
  </si>
  <si>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4"/>
  </si>
  <si>
    <t>詳細3</t>
    <rPh sb="0" eb="2">
      <t>ショウサイ</t>
    </rPh>
    <phoneticPr fontId="4"/>
  </si>
  <si>
    <t>粗付加価値誘発額</t>
    <rPh sb="0" eb="1">
      <t>ソ</t>
    </rPh>
    <rPh sb="1" eb="3">
      <t>フカ</t>
    </rPh>
    <rPh sb="3" eb="5">
      <t>カチ</t>
    </rPh>
    <rPh sb="5" eb="7">
      <t>ユウハツ</t>
    </rPh>
    <rPh sb="7" eb="8">
      <t>ガク</t>
    </rPh>
    <phoneticPr fontId="4"/>
  </si>
  <si>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4"/>
  </si>
  <si>
    <t>詳細4</t>
    <rPh sb="0" eb="2">
      <t>ショウサイ</t>
    </rPh>
    <phoneticPr fontId="4"/>
  </si>
  <si>
    <t>雇用創出効果</t>
    <rPh sb="0" eb="2">
      <t>コヨウ</t>
    </rPh>
    <rPh sb="2" eb="4">
      <t>ソウシュツ</t>
    </rPh>
    <rPh sb="4" eb="6">
      <t>コウカ</t>
    </rPh>
    <phoneticPr fontId="4"/>
  </si>
  <si>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4"/>
  </si>
  <si>
    <t>体系図1</t>
    <rPh sb="0" eb="3">
      <t>タイケイズ</t>
    </rPh>
    <phoneticPr fontId="4"/>
  </si>
  <si>
    <t>経済波及効果体系図</t>
    <rPh sb="0" eb="2">
      <t>ケイザイ</t>
    </rPh>
    <rPh sb="2" eb="6">
      <t>ハキュウコウカ</t>
    </rPh>
    <rPh sb="6" eb="9">
      <t>タイケイズ</t>
    </rPh>
    <phoneticPr fontId="4"/>
  </si>
  <si>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4"/>
  </si>
  <si>
    <t>体系図2</t>
    <rPh sb="0" eb="3">
      <t>タイケイズ</t>
    </rPh>
    <phoneticPr fontId="4"/>
  </si>
  <si>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4"/>
  </si>
  <si>
    <t>効果内訳</t>
    <rPh sb="0" eb="2">
      <t>コウカ</t>
    </rPh>
    <rPh sb="2" eb="4">
      <t>ウチワケ</t>
    </rPh>
    <phoneticPr fontId="4"/>
  </si>
  <si>
    <t>経済波及効果内訳</t>
    <rPh sb="0" eb="2">
      <t>ケイザイ</t>
    </rPh>
    <rPh sb="2" eb="4">
      <t>ハキュウ</t>
    </rPh>
    <rPh sb="4" eb="6">
      <t>コウカ</t>
    </rPh>
    <rPh sb="6" eb="8">
      <t>ウチワケ</t>
    </rPh>
    <phoneticPr fontId="4"/>
  </si>
  <si>
    <t>・経済波及効果の内訳（三重県・県外・全国）</t>
    <rPh sb="1" eb="3">
      <t>ケイザイ</t>
    </rPh>
    <rPh sb="3" eb="7">
      <t>ハキュウコウカ</t>
    </rPh>
    <rPh sb="8" eb="10">
      <t>ウチワケ</t>
    </rPh>
    <rPh sb="11" eb="14">
      <t>ミエケン</t>
    </rPh>
    <rPh sb="15" eb="17">
      <t>ケンガイ</t>
    </rPh>
    <rPh sb="18" eb="20">
      <t>ゼンコク</t>
    </rPh>
    <phoneticPr fontId="4"/>
  </si>
  <si>
    <t>グラフ1</t>
    <phoneticPr fontId="4"/>
  </si>
  <si>
    <t>生産誘発額</t>
    <rPh sb="0" eb="2">
      <t>セイサン</t>
    </rPh>
    <rPh sb="2" eb="5">
      <t>ユウハツガク</t>
    </rPh>
    <phoneticPr fontId="4"/>
  </si>
  <si>
    <t>・生産誘発額のグラフ</t>
    <rPh sb="1" eb="3">
      <t>セイサン</t>
    </rPh>
    <rPh sb="3" eb="6">
      <t>ユウハツガク</t>
    </rPh>
    <phoneticPr fontId="4"/>
  </si>
  <si>
    <t>グラフ2</t>
    <phoneticPr fontId="4"/>
  </si>
  <si>
    <t>粗付加価値誘発額</t>
    <rPh sb="0" eb="1">
      <t>ソ</t>
    </rPh>
    <rPh sb="1" eb="3">
      <t>フカ</t>
    </rPh>
    <rPh sb="3" eb="5">
      <t>カチ</t>
    </rPh>
    <rPh sb="5" eb="8">
      <t>ユウハツガク</t>
    </rPh>
    <phoneticPr fontId="4"/>
  </si>
  <si>
    <t>・粗付加価値誘発額のグラフ</t>
    <rPh sb="1" eb="2">
      <t>ソ</t>
    </rPh>
    <rPh sb="2" eb="4">
      <t>フカ</t>
    </rPh>
    <rPh sb="4" eb="6">
      <t>カチ</t>
    </rPh>
    <rPh sb="6" eb="9">
      <t>ユウハツガク</t>
    </rPh>
    <phoneticPr fontId="4"/>
  </si>
  <si>
    <t>グラフ3</t>
    <phoneticPr fontId="4"/>
  </si>
  <si>
    <t>雇用者所得誘発額</t>
    <rPh sb="0" eb="3">
      <t>コヨウシャ</t>
    </rPh>
    <rPh sb="3" eb="5">
      <t>ショトク</t>
    </rPh>
    <rPh sb="5" eb="8">
      <t>ユウハツガク</t>
    </rPh>
    <phoneticPr fontId="4"/>
  </si>
  <si>
    <t>・雇用者所得誘発額のグラフ</t>
    <rPh sb="1" eb="4">
      <t>コヨウシャ</t>
    </rPh>
    <rPh sb="4" eb="6">
      <t>ショトク</t>
    </rPh>
    <rPh sb="6" eb="9">
      <t>ユウハツガク</t>
    </rPh>
    <phoneticPr fontId="4"/>
  </si>
  <si>
    <t>グラフ4</t>
    <phoneticPr fontId="4"/>
  </si>
  <si>
    <t>・雇用創出効果のグラフ</t>
    <rPh sb="1" eb="3">
      <t>コヨウ</t>
    </rPh>
    <rPh sb="3" eb="5">
      <t>ソウシュツ</t>
    </rPh>
    <rPh sb="5" eb="7">
      <t>コウカ</t>
    </rPh>
    <phoneticPr fontId="4"/>
  </si>
  <si>
    <t>計算
プロセス</t>
    <rPh sb="0" eb="2">
      <t>ケイサン</t>
    </rPh>
    <phoneticPr fontId="4"/>
  </si>
  <si>
    <t>1次効果</t>
    <rPh sb="1" eb="2">
      <t>ジ</t>
    </rPh>
    <rPh sb="2" eb="4">
      <t>コウカ</t>
    </rPh>
    <phoneticPr fontId="4"/>
  </si>
  <si>
    <t>・1次間接波及効果の計算シート</t>
    <rPh sb="2" eb="3">
      <t>ジ</t>
    </rPh>
    <rPh sb="3" eb="5">
      <t>カンセツ</t>
    </rPh>
    <rPh sb="5" eb="9">
      <t>ハキュウコウカ</t>
    </rPh>
    <rPh sb="10" eb="12">
      <t>ケイサン</t>
    </rPh>
    <phoneticPr fontId="4"/>
  </si>
  <si>
    <t>2次効果</t>
    <rPh sb="1" eb="2">
      <t>ジ</t>
    </rPh>
    <rPh sb="2" eb="4">
      <t>コウカ</t>
    </rPh>
    <phoneticPr fontId="4"/>
  </si>
  <si>
    <t>・2次間接波及効果の計算シート</t>
    <rPh sb="2" eb="3">
      <t>ジ</t>
    </rPh>
    <rPh sb="3" eb="5">
      <t>カンセツ</t>
    </rPh>
    <rPh sb="5" eb="9">
      <t>ハキュウコウカ</t>
    </rPh>
    <rPh sb="10" eb="12">
      <t>ケイサン</t>
    </rPh>
    <phoneticPr fontId="4"/>
  </si>
  <si>
    <t>係数</t>
    <rPh sb="0" eb="2">
      <t>ケイスウ</t>
    </rPh>
    <phoneticPr fontId="4"/>
  </si>
  <si>
    <t>係数データ</t>
    <rPh sb="0" eb="2">
      <t>ケイスウ</t>
    </rPh>
    <phoneticPr fontId="4"/>
  </si>
  <si>
    <t>・分析で使用した係数データとその計算式</t>
    <rPh sb="1" eb="3">
      <t>ブンセキ</t>
    </rPh>
    <rPh sb="4" eb="6">
      <t>シヨウ</t>
    </rPh>
    <rPh sb="8" eb="10">
      <t>ケイスウ</t>
    </rPh>
    <rPh sb="16" eb="19">
      <t>ケイサンシキ</t>
    </rPh>
    <phoneticPr fontId="4"/>
  </si>
  <si>
    <t>均衡産出高モデルを使用した産業連関分析（13部門）</t>
    <rPh sb="9" eb="11">
      <t>シヨウ</t>
    </rPh>
    <rPh sb="13" eb="15">
      <t>サンギョウ</t>
    </rPh>
    <rPh sb="15" eb="17">
      <t>レンカン</t>
    </rPh>
    <rPh sb="17" eb="19">
      <t>ブンセキ</t>
    </rPh>
    <rPh sb="22" eb="24">
      <t>ブモン</t>
    </rPh>
    <phoneticPr fontId="4"/>
  </si>
  <si>
    <t>（単位：億円）</t>
    <rPh sb="1" eb="3">
      <t>タンイ</t>
    </rPh>
    <rPh sb="4" eb="5">
      <t>オク</t>
    </rPh>
    <rPh sb="5" eb="6">
      <t>オクエン</t>
    </rPh>
    <phoneticPr fontId="4"/>
  </si>
  <si>
    <t>部門名</t>
    <rPh sb="0" eb="2">
      <t>ブモン</t>
    </rPh>
    <rPh sb="2" eb="3">
      <t>メイ</t>
    </rPh>
    <phoneticPr fontId="4"/>
  </si>
  <si>
    <t>最終需要増加額</t>
    <rPh sb="0" eb="2">
      <t>サイシュウ</t>
    </rPh>
    <rPh sb="2" eb="4">
      <t>ジュヨウ</t>
    </rPh>
    <rPh sb="4" eb="6">
      <t>ゾウカ</t>
    </rPh>
    <rPh sb="6" eb="7">
      <t>ガク</t>
    </rPh>
    <phoneticPr fontId="4"/>
  </si>
  <si>
    <t>鉱業</t>
  </si>
  <si>
    <t>製造業</t>
  </si>
  <si>
    <t>建設</t>
  </si>
  <si>
    <t>電力･ガス･水道</t>
  </si>
  <si>
    <t>商業</t>
  </si>
  <si>
    <t>不動産</t>
  </si>
  <si>
    <t>運輸</t>
  </si>
  <si>
    <t>情報通信</t>
    <rPh sb="0" eb="2">
      <t>ジョウホウ</t>
    </rPh>
    <rPh sb="2" eb="4">
      <t>ツウシン</t>
    </rPh>
    <phoneticPr fontId="4"/>
  </si>
  <si>
    <t>公務</t>
  </si>
  <si>
    <t>サービス</t>
  </si>
  <si>
    <t>分類不明</t>
  </si>
  <si>
    <t>合計</t>
    <rPh sb="0" eb="2">
      <t>ゴウケイ</t>
    </rPh>
    <phoneticPr fontId="4"/>
  </si>
  <si>
    <t>三重県内</t>
    <rPh sb="0" eb="3">
      <t>ミエケン</t>
    </rPh>
    <rPh sb="3" eb="4">
      <t>ナイ</t>
    </rPh>
    <phoneticPr fontId="4"/>
  </si>
  <si>
    <t>県外</t>
    <rPh sb="0" eb="2">
      <t>ケンガイ</t>
    </rPh>
    <phoneticPr fontId="4"/>
  </si>
  <si>
    <t>全国（合計）</t>
    <rPh sb="0" eb="2">
      <t>ゼンコク</t>
    </rPh>
    <rPh sb="3" eb="5">
      <t>ゴウケイ</t>
    </rPh>
    <phoneticPr fontId="4"/>
  </si>
  <si>
    <t>地域内
需要増加額</t>
    <rPh sb="0" eb="3">
      <t>チイキナイ</t>
    </rPh>
    <rPh sb="4" eb="6">
      <t>ジュヨウ</t>
    </rPh>
    <rPh sb="6" eb="9">
      <t>ゾウカガク</t>
    </rPh>
    <phoneticPr fontId="4"/>
  </si>
  <si>
    <t>三重県内</t>
    <rPh sb="0" eb="2">
      <t>ミエ</t>
    </rPh>
    <rPh sb="2" eb="4">
      <t>ケンナイ</t>
    </rPh>
    <phoneticPr fontId="4"/>
  </si>
  <si>
    <t>輸入額</t>
    <rPh sb="0" eb="3">
      <t>ユニュウガク</t>
    </rPh>
    <phoneticPr fontId="4"/>
  </si>
  <si>
    <t>◎ 地域内最終需要増加額（生産者価格）</t>
    <rPh sb="2" eb="4">
      <t>チイキ</t>
    </rPh>
    <rPh sb="4" eb="5">
      <t>ナイ</t>
    </rPh>
    <rPh sb="5" eb="7">
      <t>サイシュウ</t>
    </rPh>
    <rPh sb="7" eb="9">
      <t>ジュヨウ</t>
    </rPh>
    <rPh sb="9" eb="11">
      <t>ゾウカ</t>
    </rPh>
    <rPh sb="11" eb="12">
      <t>ガク</t>
    </rPh>
    <rPh sb="13" eb="16">
      <t>セイサンシャ</t>
    </rPh>
    <rPh sb="16" eb="18">
      <t>カカク</t>
    </rPh>
    <phoneticPr fontId="4"/>
  </si>
  <si>
    <t>うち</t>
    <phoneticPr fontId="4"/>
  </si>
  <si>
    <t>○ 地域内需要増加額（直接効果）</t>
    <rPh sb="2" eb="5">
      <t>チイキナイ</t>
    </rPh>
    <rPh sb="5" eb="7">
      <t>ジュヨウ</t>
    </rPh>
    <rPh sb="7" eb="10">
      <t>ゾウカガク</t>
    </rPh>
    <rPh sb="11" eb="13">
      <t>チョクセツ</t>
    </rPh>
    <rPh sb="13" eb="15">
      <t>コウカ</t>
    </rPh>
    <phoneticPr fontId="4"/>
  </si>
  <si>
    <t>○ 輸入額</t>
    <rPh sb="2" eb="5">
      <t>ユニュウガク</t>
    </rPh>
    <phoneticPr fontId="4"/>
  </si>
  <si>
    <t>◎ 推計結果の概要</t>
    <rPh sb="2" eb="4">
      <t>スイケイ</t>
    </rPh>
    <rPh sb="4" eb="6">
      <t>ケッカ</t>
    </rPh>
    <rPh sb="7" eb="9">
      <t>ガイヨウ</t>
    </rPh>
    <phoneticPr fontId="4"/>
  </si>
  <si>
    <t>Ⅰ 経済波及効果と波及倍率</t>
    <rPh sb="2" eb="4">
      <t>ケイザイ</t>
    </rPh>
    <rPh sb="4" eb="6">
      <t>ハキュウ</t>
    </rPh>
    <rPh sb="6" eb="8">
      <t>コウカ</t>
    </rPh>
    <rPh sb="9" eb="11">
      <t>ハキュウ</t>
    </rPh>
    <rPh sb="11" eb="13">
      <t>バイリツ</t>
    </rPh>
    <phoneticPr fontId="4"/>
  </si>
  <si>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4"/>
  </si>
  <si>
    <t>（単位：億円、倍）</t>
    <rPh sb="1" eb="3">
      <t>タンイ</t>
    </rPh>
    <rPh sb="4" eb="5">
      <t>オク</t>
    </rPh>
    <rPh sb="5" eb="6">
      <t>オクエン</t>
    </rPh>
    <rPh sb="7" eb="8">
      <t>バイ</t>
    </rPh>
    <phoneticPr fontId="4"/>
  </si>
  <si>
    <t>消費転換係数（三重県）</t>
    <rPh sb="0" eb="2">
      <t>ショウヒ</t>
    </rPh>
    <rPh sb="2" eb="4">
      <t>テンカン</t>
    </rPh>
    <rPh sb="4" eb="6">
      <t>ケイスウ</t>
    </rPh>
    <rPh sb="7" eb="10">
      <t>ミエケン</t>
    </rPh>
    <phoneticPr fontId="4"/>
  </si>
  <si>
    <t>三重県</t>
    <rPh sb="0" eb="3">
      <t>ミエケン</t>
    </rPh>
    <phoneticPr fontId="4"/>
  </si>
  <si>
    <t>需要
増加額</t>
    <rPh sb="0" eb="2">
      <t>ジュヨウ</t>
    </rPh>
    <rPh sb="3" eb="6">
      <t>ゾウカガク</t>
    </rPh>
    <phoneticPr fontId="4"/>
  </si>
  <si>
    <t>波及効果</t>
    <rPh sb="0" eb="2">
      <t>ハキュウ</t>
    </rPh>
    <rPh sb="2" eb="4">
      <t>コウカ</t>
    </rPh>
    <phoneticPr fontId="4"/>
  </si>
  <si>
    <t>波及倍率</t>
    <rPh sb="0" eb="2">
      <t>ハキュウ</t>
    </rPh>
    <rPh sb="2" eb="4">
      <t>バイリツ</t>
    </rPh>
    <phoneticPr fontId="4"/>
  </si>
  <si>
    <t>直接効果＋1次効果</t>
    <rPh sb="0" eb="2">
      <t>チョクセツ</t>
    </rPh>
    <rPh sb="2" eb="4">
      <t>コウカ</t>
    </rPh>
    <rPh sb="6" eb="7">
      <t>ジ</t>
    </rPh>
    <rPh sb="7" eb="9">
      <t>コウカ</t>
    </rPh>
    <phoneticPr fontId="4"/>
  </si>
  <si>
    <t>総合効果</t>
    <rPh sb="0" eb="2">
      <t>ソウゴウ</t>
    </rPh>
    <rPh sb="2" eb="4">
      <t>コウカ</t>
    </rPh>
    <phoneticPr fontId="4"/>
  </si>
  <si>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4"/>
  </si>
  <si>
    <t>消費転換係数（県外）</t>
    <rPh sb="0" eb="2">
      <t>ショウヒ</t>
    </rPh>
    <rPh sb="2" eb="4">
      <t>テンカン</t>
    </rPh>
    <rPh sb="4" eb="6">
      <t>ケイスウ</t>
    </rPh>
    <rPh sb="7" eb="9">
      <t>ケンガイ</t>
    </rPh>
    <phoneticPr fontId="4"/>
  </si>
  <si>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4"/>
  </si>
  <si>
    <t>Ⅱ 生産誘発額</t>
    <rPh sb="2" eb="4">
      <t>セイサン</t>
    </rPh>
    <rPh sb="4" eb="6">
      <t>ユウハツ</t>
    </rPh>
    <rPh sb="6" eb="7">
      <t>ガク</t>
    </rPh>
    <phoneticPr fontId="4"/>
  </si>
  <si>
    <t>１ 三重県内の生産誘発額</t>
    <rPh sb="2" eb="5">
      <t>ミエケン</t>
    </rPh>
    <rPh sb="5" eb="6">
      <t>ナイ</t>
    </rPh>
    <rPh sb="7" eb="9">
      <t>セイサン</t>
    </rPh>
    <rPh sb="9" eb="11">
      <t>ユウハツ</t>
    </rPh>
    <rPh sb="11" eb="12">
      <t>ガク</t>
    </rPh>
    <phoneticPr fontId="4"/>
  </si>
  <si>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4"/>
  </si>
  <si>
    <t>農林水産業</t>
    <rPh sb="1" eb="2">
      <t>リン</t>
    </rPh>
    <rPh sb="2" eb="4">
      <t>スイサン</t>
    </rPh>
    <rPh sb="4" eb="5">
      <t>ギョウ</t>
    </rPh>
    <phoneticPr fontId="4"/>
  </si>
  <si>
    <t>金融･保険</t>
  </si>
  <si>
    <t>直接効果</t>
    <rPh sb="0" eb="2">
      <t>チョクセツ</t>
    </rPh>
    <rPh sb="2" eb="4">
      <t>コウカ</t>
    </rPh>
    <phoneticPr fontId="4"/>
  </si>
  <si>
    <t>1次間接波及効果</t>
    <rPh sb="1" eb="2">
      <t>ジ</t>
    </rPh>
    <rPh sb="2" eb="4">
      <t>カンセツ</t>
    </rPh>
    <rPh sb="4" eb="6">
      <t>ハキュウ</t>
    </rPh>
    <rPh sb="6" eb="8">
      <t>コウカ</t>
    </rPh>
    <phoneticPr fontId="4"/>
  </si>
  <si>
    <t>2次間接波及効果</t>
    <rPh sb="2" eb="4">
      <t>カンセツ</t>
    </rPh>
    <phoneticPr fontId="4"/>
  </si>
  <si>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4"/>
  </si>
  <si>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4"/>
  </si>
  <si>
    <t>※数値は、単位未満を四捨五入しているため内訳と合計が一致しない場合があります。</t>
    <rPh sb="23" eb="25">
      <t>ゴウケイ</t>
    </rPh>
    <phoneticPr fontId="4"/>
  </si>
  <si>
    <t>２ 県外の生産誘発額</t>
    <rPh sb="2" eb="4">
      <t>ケンガイ</t>
    </rPh>
    <rPh sb="5" eb="7">
      <t>セイサン</t>
    </rPh>
    <rPh sb="7" eb="9">
      <t>ユウハツ</t>
    </rPh>
    <rPh sb="9" eb="10">
      <t>ガク</t>
    </rPh>
    <phoneticPr fontId="4"/>
  </si>
  <si>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</si>
  <si>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</si>
  <si>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</si>
  <si>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</si>
  <si>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</si>
  <si>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</si>
  <si>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</si>
  <si>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</si>
  <si>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</si>
  <si>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</si>
  <si>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(2)県外の需要増加による県外の生産誘発額</t>
    <rPh sb="3" eb="5">
      <t>ケンガイ</t>
    </rPh>
    <rPh sb="6" eb="8">
      <t>ジュヨウ</t>
    </rPh>
    <rPh sb="8" eb="10">
      <t>ゾウカ</t>
    </rPh>
    <rPh sb="13" eb="15">
      <t>ケンガイ</t>
    </rPh>
    <rPh sb="16" eb="18">
      <t>セイサン</t>
    </rPh>
    <rPh sb="18" eb="21">
      <t>ユウハツガク</t>
    </rPh>
    <phoneticPr fontId="4"/>
  </si>
  <si>
    <t>(3)全国の需要増加による県外の生産誘発額</t>
    <rPh sb="3" eb="5">
      <t>ゼンコク</t>
    </rPh>
    <rPh sb="6" eb="8">
      <t>ジュヨウ</t>
    </rPh>
    <rPh sb="8" eb="10">
      <t>ゾウカ</t>
    </rPh>
    <rPh sb="13" eb="15">
      <t>ケンガイ</t>
    </rPh>
    <rPh sb="16" eb="18">
      <t>セイサン</t>
    </rPh>
    <rPh sb="18" eb="21">
      <t>ユウハツガク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</si>
  <si>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</si>
  <si>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</si>
  <si>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</si>
  <si>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</si>
  <si>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</si>
  <si>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</si>
  <si>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</si>
  <si>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</si>
  <si>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</si>
  <si>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３ 全国の生産誘発額</t>
    <rPh sb="2" eb="4">
      <t>ゼンコク</t>
    </rPh>
    <rPh sb="5" eb="7">
      <t>セイサン</t>
    </rPh>
    <rPh sb="7" eb="9">
      <t>ユウハツ</t>
    </rPh>
    <rPh sb="9" eb="10">
      <t>ガク</t>
    </rPh>
    <phoneticPr fontId="4"/>
  </si>
  <si>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4"/>
  </si>
  <si>
    <t>(2)県外の需要増加による全国の生産誘発額</t>
    <rPh sb="3" eb="5">
      <t>ケンガイ</t>
    </rPh>
    <rPh sb="6" eb="8">
      <t>ジュヨウ</t>
    </rPh>
    <rPh sb="8" eb="10">
      <t>ゾウカ</t>
    </rPh>
    <rPh sb="13" eb="15">
      <t>ゼンコク</t>
    </rPh>
    <rPh sb="16" eb="18">
      <t>セイサン</t>
    </rPh>
    <rPh sb="18" eb="21">
      <t>ユウハツガク</t>
    </rPh>
    <phoneticPr fontId="4"/>
  </si>
  <si>
    <t>(3)全国の需要増加による全国の生産誘発額</t>
    <rPh sb="3" eb="5">
      <t>ゼンコク</t>
    </rPh>
    <rPh sb="6" eb="8">
      <t>ジュヨウ</t>
    </rPh>
    <rPh sb="8" eb="10">
      <t>ゾウカ</t>
    </rPh>
    <rPh sb="13" eb="15">
      <t>ゼンコク</t>
    </rPh>
    <rPh sb="16" eb="18">
      <t>セイサン</t>
    </rPh>
    <rPh sb="18" eb="21">
      <t>ユウハツガク</t>
    </rPh>
    <phoneticPr fontId="4"/>
  </si>
  <si>
    <t>Ⅲ 雇用者所得誘発額</t>
    <rPh sb="2" eb="5">
      <t>コヨウシャ</t>
    </rPh>
    <rPh sb="5" eb="7">
      <t>ショトク</t>
    </rPh>
    <rPh sb="7" eb="9">
      <t>ユウハツ</t>
    </rPh>
    <rPh sb="9" eb="10">
      <t>ガク</t>
    </rPh>
    <phoneticPr fontId="4"/>
  </si>
  <si>
    <t>１ 三重県内の雇用者所得誘発額</t>
    <rPh sb="2" eb="5">
      <t>ミエケン</t>
    </rPh>
    <rPh sb="5" eb="6">
      <t>ナイ</t>
    </rPh>
    <rPh sb="7" eb="10">
      <t>コヨウシャ</t>
    </rPh>
    <rPh sb="10" eb="12">
      <t>ショトク</t>
    </rPh>
    <rPh sb="12" eb="14">
      <t>ユウハツ</t>
    </rPh>
    <rPh sb="14" eb="15">
      <t>ガク</t>
    </rPh>
    <phoneticPr fontId="4"/>
  </si>
  <si>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</si>
  <si>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</si>
  <si>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</si>
  <si>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</si>
  <si>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</si>
  <si>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</si>
  <si>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</si>
  <si>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</si>
  <si>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</si>
  <si>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</si>
  <si>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</si>
  <si>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</si>
  <si>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</si>
  <si>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</si>
  <si>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</si>
  <si>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</si>
  <si>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</si>
  <si>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</si>
  <si>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</si>
  <si>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</si>
  <si>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4"/>
  </si>
  <si>
    <t>２ 県外の雇用者所得誘発額</t>
    <rPh sb="2" eb="4">
      <t>ケンガイ</t>
    </rPh>
    <rPh sb="5" eb="8">
      <t>コヨウシャ</t>
    </rPh>
    <rPh sb="8" eb="10">
      <t>ショトク</t>
    </rPh>
    <rPh sb="10" eb="12">
      <t>ユウハツ</t>
    </rPh>
    <rPh sb="12" eb="13">
      <t>ガク</t>
    </rPh>
    <phoneticPr fontId="4"/>
  </si>
  <si>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4"/>
  </si>
  <si>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4"/>
  </si>
  <si>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4"/>
  </si>
  <si>
    <t>３ 全国の雇用者所得誘発額</t>
    <rPh sb="2" eb="4">
      <t>ゼンコク</t>
    </rPh>
    <rPh sb="5" eb="8">
      <t>コヨウシャ</t>
    </rPh>
    <rPh sb="8" eb="10">
      <t>ショトク</t>
    </rPh>
    <rPh sb="10" eb="12">
      <t>ユウハツ</t>
    </rPh>
    <rPh sb="12" eb="13">
      <t>ガク</t>
    </rPh>
    <phoneticPr fontId="4"/>
  </si>
  <si>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4"/>
  </si>
  <si>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4"/>
  </si>
  <si>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</si>
  <si>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</si>
  <si>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</si>
  <si>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</si>
  <si>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</si>
  <si>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</si>
  <si>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</si>
  <si>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</si>
  <si>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</si>
  <si>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</si>
  <si>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Ⅳ 粗付加価値誘発額</t>
    <rPh sb="2" eb="3">
      <t>ソ</t>
    </rPh>
    <rPh sb="3" eb="5">
      <t>フカ</t>
    </rPh>
    <rPh sb="5" eb="7">
      <t>カチ</t>
    </rPh>
    <rPh sb="7" eb="9">
      <t>ユウハツ</t>
    </rPh>
    <rPh sb="9" eb="10">
      <t>ガク</t>
    </rPh>
    <phoneticPr fontId="4"/>
  </si>
  <si>
    <t>１ 三重県内の粗付加価値誘発額</t>
    <rPh sb="2" eb="5">
      <t>ミエケン</t>
    </rPh>
    <rPh sb="5" eb="6">
      <t>ナイ</t>
    </rPh>
    <rPh sb="7" eb="8">
      <t>ソ</t>
    </rPh>
    <rPh sb="8" eb="10">
      <t>フカ</t>
    </rPh>
    <rPh sb="10" eb="12">
      <t>カチ</t>
    </rPh>
    <rPh sb="12" eb="14">
      <t>ユウハツ</t>
    </rPh>
    <rPh sb="14" eb="15">
      <t>ガク</t>
    </rPh>
    <phoneticPr fontId="4"/>
  </si>
  <si>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4"/>
  </si>
  <si>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</si>
  <si>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</si>
  <si>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</si>
  <si>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</si>
  <si>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</si>
  <si>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</si>
  <si>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</si>
  <si>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</si>
  <si>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</si>
  <si>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</si>
  <si>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4"/>
  </si>
  <si>
    <t>２ 県外の粗付加価値誘発額</t>
    <rPh sb="2" eb="4">
      <t>ケンガイ</t>
    </rPh>
    <rPh sb="5" eb="6">
      <t>ソ</t>
    </rPh>
    <rPh sb="6" eb="8">
      <t>フカ</t>
    </rPh>
    <rPh sb="8" eb="10">
      <t>カチ</t>
    </rPh>
    <rPh sb="10" eb="12">
      <t>ユウハツ</t>
    </rPh>
    <rPh sb="12" eb="13">
      <t>ガク</t>
    </rPh>
    <phoneticPr fontId="4"/>
  </si>
  <si>
    <t>(1)三重県内の需要増加による県外の粗付加価値誘発額</t>
    <rPh sb="3" eb="6">
      <t>ミエケン</t>
    </rPh>
    <rPh sb="6" eb="7">
      <t>ナイ</t>
    </rPh>
    <rPh sb="8" eb="10">
      <t>ジュヨウ</t>
    </rPh>
    <rPh sb="10" eb="12">
      <t>ゾウカ</t>
    </rPh>
    <rPh sb="15" eb="17">
      <t>ケンガイ</t>
    </rPh>
    <phoneticPr fontId="4"/>
  </si>
  <si>
    <t>(2)県外の需要増加による県外の粗付加価値誘発額</t>
    <rPh sb="3" eb="5">
      <t>ケンガイ</t>
    </rPh>
    <rPh sb="6" eb="8">
      <t>ジュヨウ</t>
    </rPh>
    <rPh sb="8" eb="10">
      <t>ゾウカ</t>
    </rPh>
    <rPh sb="13" eb="15">
      <t>ケンガイ</t>
    </rPh>
    <phoneticPr fontId="4"/>
  </si>
  <si>
    <t>(3)全国の需要増加による県外の粗付加価値誘発額</t>
    <rPh sb="3" eb="5">
      <t>ゼンコク</t>
    </rPh>
    <rPh sb="6" eb="8">
      <t>ジュヨウ</t>
    </rPh>
    <rPh sb="8" eb="10">
      <t>ゾウカ</t>
    </rPh>
    <rPh sb="13" eb="15">
      <t>ケンガイ</t>
    </rPh>
    <phoneticPr fontId="4"/>
  </si>
  <si>
    <t>３ 全国の粗付加価値誘発額</t>
    <rPh sb="2" eb="4">
      <t>ゼンコク</t>
    </rPh>
    <rPh sb="5" eb="6">
      <t>ソ</t>
    </rPh>
    <rPh sb="6" eb="8">
      <t>フカ</t>
    </rPh>
    <rPh sb="8" eb="10">
      <t>カチ</t>
    </rPh>
    <rPh sb="10" eb="12">
      <t>ユウハツ</t>
    </rPh>
    <rPh sb="12" eb="13">
      <t>ガク</t>
    </rPh>
    <phoneticPr fontId="4"/>
  </si>
  <si>
    <t>(1)三重県内の需要増加による全国の粗付加価値誘発額</t>
    <rPh sb="3" eb="6">
      <t>ミエケン</t>
    </rPh>
    <rPh sb="6" eb="7">
      <t>ナイ</t>
    </rPh>
    <rPh sb="8" eb="10">
      <t>ジュヨウ</t>
    </rPh>
    <rPh sb="10" eb="12">
      <t>ゾウカ</t>
    </rPh>
    <rPh sb="15" eb="17">
      <t>ゼンコク</t>
    </rPh>
    <phoneticPr fontId="4"/>
  </si>
  <si>
    <t>(2)県外の需要増加による全国の粗付加価値誘発額</t>
    <rPh sb="3" eb="5">
      <t>ケンガイ</t>
    </rPh>
    <rPh sb="6" eb="8">
      <t>ジュヨウ</t>
    </rPh>
    <rPh sb="8" eb="10">
      <t>ゾウカ</t>
    </rPh>
    <rPh sb="13" eb="15">
      <t>ゼンコク</t>
    </rPh>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</si>
  <si>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</si>
  <si>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</si>
  <si>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</si>
  <si>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</si>
  <si>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</si>
  <si>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</si>
  <si>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</si>
  <si>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</si>
  <si>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</si>
  <si>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(3)全国の需要増加による全国の粗付加価値誘発額</t>
    <rPh sb="3" eb="5">
      <t>ゼンコク</t>
    </rPh>
    <rPh sb="6" eb="8">
      <t>ジュヨウ</t>
    </rPh>
    <rPh sb="8" eb="10">
      <t>ゾウカ</t>
    </rPh>
    <rPh sb="13" eb="15">
      <t>ゼンコク</t>
    </rPh>
    <phoneticPr fontId="4"/>
  </si>
  <si>
    <t>Ⅴ 雇用創出効果</t>
    <rPh sb="2" eb="4">
      <t>コヨウ</t>
    </rPh>
    <rPh sb="4" eb="6">
      <t>ソウシュツ</t>
    </rPh>
    <rPh sb="6" eb="8">
      <t>コウカ</t>
    </rPh>
    <phoneticPr fontId="4"/>
  </si>
  <si>
    <t>１ 三重県内の雇用創出効果</t>
    <rPh sb="2" eb="5">
      <t>ミエケン</t>
    </rPh>
    <rPh sb="5" eb="6">
      <t>ナイ</t>
    </rPh>
    <rPh sb="7" eb="9">
      <t>コヨウ</t>
    </rPh>
    <rPh sb="9" eb="11">
      <t>ソウシュツ</t>
    </rPh>
    <rPh sb="11" eb="13">
      <t>コウカ</t>
    </rPh>
    <phoneticPr fontId="4"/>
  </si>
  <si>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4"/>
  </si>
  <si>
    <t>（単位：人）</t>
    <rPh sb="1" eb="3">
      <t>タンイ</t>
    </rPh>
    <rPh sb="4" eb="5">
      <t>ニン</t>
    </rPh>
    <phoneticPr fontId="4"/>
  </si>
  <si>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4"/>
  </si>
  <si>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4"/>
  </si>
  <si>
    <t>２ 県外の雇用創出効果</t>
    <rPh sb="2" eb="4">
      <t>ケンガイ</t>
    </rPh>
    <rPh sb="5" eb="7">
      <t>コヨウ</t>
    </rPh>
    <rPh sb="7" eb="9">
      <t>ソウシュツ</t>
    </rPh>
    <rPh sb="9" eb="11">
      <t>コウカ</t>
    </rPh>
    <phoneticPr fontId="4"/>
  </si>
  <si>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4"/>
  </si>
  <si>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4"/>
  </si>
  <si>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4"/>
  </si>
  <si>
    <t>３ 全国の雇用創出効果</t>
    <rPh sb="2" eb="4">
      <t>ゼンコク</t>
    </rPh>
    <rPh sb="5" eb="7">
      <t>コヨウ</t>
    </rPh>
    <rPh sb="7" eb="9">
      <t>ソウシュツ</t>
    </rPh>
    <rPh sb="9" eb="11">
      <t>コウカ</t>
    </rPh>
    <phoneticPr fontId="4"/>
  </si>
  <si>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4"/>
  </si>
  <si>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4"/>
  </si>
  <si>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4"/>
  </si>
  <si>
    <t>県内効果（抜粋）</t>
    <rPh sb="0" eb="2">
      <t>ケンナイ</t>
    </rPh>
    <rPh sb="1" eb="2">
      <t>ナイ</t>
    </rPh>
    <rPh sb="2" eb="4">
      <t>コウカ</t>
    </rPh>
    <rPh sb="5" eb="7">
      <t>バッスイ</t>
    </rPh>
    <phoneticPr fontId="4"/>
  </si>
  <si>
    <t>うち</t>
    <phoneticPr fontId="4"/>
  </si>
  <si>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4"/>
  </si>
  <si>
    <t>生産誘発額（三重県内）</t>
    <rPh sb="0" eb="2">
      <t>セイサン</t>
    </rPh>
    <rPh sb="2" eb="5">
      <t>ユウハツガク</t>
    </rPh>
    <rPh sb="6" eb="9">
      <t>ミエケン</t>
    </rPh>
    <rPh sb="9" eb="10">
      <t>ナイ</t>
    </rPh>
    <phoneticPr fontId="4"/>
  </si>
  <si>
    <t>雇用者所得誘発額（三重県内）</t>
    <rPh sb="0" eb="3">
      <t>コヨウシャ</t>
    </rPh>
    <rPh sb="3" eb="5">
      <t>ショトク</t>
    </rPh>
    <rPh sb="5" eb="8">
      <t>ユウハツガク</t>
    </rPh>
    <rPh sb="9" eb="12">
      <t>ミエケン</t>
    </rPh>
    <rPh sb="12" eb="13">
      <t>ナイ</t>
    </rPh>
    <phoneticPr fontId="4"/>
  </si>
  <si>
    <t>粗付加価値誘発額（三重県内）</t>
    <rPh sb="0" eb="1">
      <t>ソ</t>
    </rPh>
    <rPh sb="1" eb="3">
      <t>フカ</t>
    </rPh>
    <rPh sb="3" eb="5">
      <t>カチ</t>
    </rPh>
    <rPh sb="5" eb="8">
      <t>ユウハツガク</t>
    </rPh>
    <rPh sb="9" eb="11">
      <t>ミエ</t>
    </rPh>
    <rPh sb="11" eb="13">
      <t>ケンナイ</t>
    </rPh>
    <phoneticPr fontId="4"/>
  </si>
  <si>
    <t>雇用創出効果（三重県内）</t>
    <rPh sb="0" eb="2">
      <t>コヨウ</t>
    </rPh>
    <rPh sb="2" eb="4">
      <t>ソウシュツ</t>
    </rPh>
    <rPh sb="4" eb="6">
      <t>コウカ</t>
    </rPh>
    <rPh sb="7" eb="9">
      <t>ミエ</t>
    </rPh>
    <rPh sb="9" eb="11">
      <t>ケンナイ</t>
    </rPh>
    <phoneticPr fontId="4"/>
  </si>
  <si>
    <t>◎　推計結果の詳細</t>
    <rPh sb="2" eb="4">
      <t>スイケイ</t>
    </rPh>
    <rPh sb="4" eb="6">
      <t>ケッカ</t>
    </rPh>
    <rPh sb="7" eb="9">
      <t>ショウサイ</t>
    </rPh>
    <phoneticPr fontId="4"/>
  </si>
  <si>
    <t>Ⅰ　生産誘発額</t>
    <rPh sb="2" eb="4">
      <t>セイサン</t>
    </rPh>
    <rPh sb="4" eb="6">
      <t>ユウハツ</t>
    </rPh>
    <rPh sb="6" eb="7">
      <t>ガク</t>
    </rPh>
    <phoneticPr fontId="4"/>
  </si>
  <si>
    <t>１三重県内の需要増加による生産誘発額</t>
    <rPh sb="1" eb="3">
      <t>ミエ</t>
    </rPh>
    <rPh sb="3" eb="5">
      <t>ケンナイ</t>
    </rPh>
    <rPh sb="6" eb="8">
      <t>ジュヨウ</t>
    </rPh>
    <rPh sb="8" eb="10">
      <t>ゾウカ</t>
    </rPh>
    <rPh sb="13" eb="15">
      <t>セイサン</t>
    </rPh>
    <rPh sb="15" eb="18">
      <t>ユウハツガク</t>
    </rPh>
    <phoneticPr fontId="4"/>
  </si>
  <si>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4"/>
  </si>
  <si>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4"/>
  </si>
  <si>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4"/>
  </si>
  <si>
    <t>２　県外の需要増加による生産誘発額</t>
    <rPh sb="2" eb="4">
      <t>ケンガイ</t>
    </rPh>
    <rPh sb="5" eb="7">
      <t>ジュヨウ</t>
    </rPh>
    <rPh sb="7" eb="9">
      <t>ゾウカ</t>
    </rPh>
    <rPh sb="12" eb="14">
      <t>セイサン</t>
    </rPh>
    <rPh sb="14" eb="16">
      <t>ユウハツ</t>
    </rPh>
    <rPh sb="16" eb="17">
      <t>ガク</t>
    </rPh>
    <phoneticPr fontId="4"/>
  </si>
  <si>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4"/>
  </si>
  <si>
    <t>(3)県外の需要増加による全国の生産誘発額</t>
    <rPh sb="3" eb="5">
      <t>ケンガイ</t>
    </rPh>
    <rPh sb="6" eb="8">
      <t>ジュヨウ</t>
    </rPh>
    <rPh sb="8" eb="10">
      <t>ゾウカ</t>
    </rPh>
    <rPh sb="13" eb="15">
      <t>ゼンコク</t>
    </rPh>
    <rPh sb="16" eb="18">
      <t>セイサン</t>
    </rPh>
    <rPh sb="18" eb="21">
      <t>ユウハツガク</t>
    </rPh>
    <phoneticPr fontId="4"/>
  </si>
  <si>
    <t>３　全国の需要増加による生産誘発額</t>
    <rPh sb="2" eb="4">
      <t>ゼンコク</t>
    </rPh>
    <rPh sb="5" eb="7">
      <t>ジュヨウ</t>
    </rPh>
    <rPh sb="7" eb="9">
      <t>ゾウカ</t>
    </rPh>
    <rPh sb="12" eb="14">
      <t>セイサン</t>
    </rPh>
    <rPh sb="14" eb="16">
      <t>ユウハツ</t>
    </rPh>
    <rPh sb="16" eb="17">
      <t>ガク</t>
    </rPh>
    <phoneticPr fontId="4"/>
  </si>
  <si>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4"/>
  </si>
  <si>
    <t>(2)全国の需要増加による県外の生産誘発額</t>
    <rPh sb="3" eb="5">
      <t>ゼンコク</t>
    </rPh>
    <rPh sb="6" eb="8">
      <t>ジュヨウ</t>
    </rPh>
    <rPh sb="8" eb="10">
      <t>ゾウカ</t>
    </rPh>
    <rPh sb="13" eb="15">
      <t>ケンガイ</t>
    </rPh>
    <rPh sb="16" eb="18">
      <t>セイサン</t>
    </rPh>
    <rPh sb="18" eb="21">
      <t>ユウハツガク</t>
    </rPh>
    <phoneticPr fontId="4"/>
  </si>
  <si>
    <t>Ⅱ　雇用者所得誘発額</t>
    <rPh sb="2" eb="5">
      <t>コヨウシャ</t>
    </rPh>
    <rPh sb="5" eb="7">
      <t>ショトク</t>
    </rPh>
    <rPh sb="7" eb="9">
      <t>ユウハツ</t>
    </rPh>
    <rPh sb="9" eb="10">
      <t>ガク</t>
    </rPh>
    <phoneticPr fontId="4"/>
  </si>
  <si>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4"/>
  </si>
  <si>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4"/>
  </si>
  <si>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4"/>
  </si>
  <si>
    <t>②雇用者所得率（三重県）</t>
    <rPh sb="1" eb="4">
      <t>コヨウシャ</t>
    </rPh>
    <rPh sb="4" eb="6">
      <t>ショトク</t>
    </rPh>
    <rPh sb="6" eb="7">
      <t>リツ</t>
    </rPh>
    <rPh sb="8" eb="11">
      <t>ミエケン</t>
    </rPh>
    <phoneticPr fontId="4"/>
  </si>
  <si>
    <t>雇用者所得率</t>
    <rPh sb="0" eb="3">
      <t>コヨウシャ</t>
    </rPh>
    <rPh sb="3" eb="5">
      <t>ショトク</t>
    </rPh>
    <rPh sb="5" eb="6">
      <t>リツ</t>
    </rPh>
    <phoneticPr fontId="4"/>
  </si>
  <si>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4"/>
  </si>
  <si>
    <t>合計</t>
  </si>
  <si>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4"/>
  </si>
  <si>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4"/>
  </si>
  <si>
    <t>②雇用者所得率（県外）</t>
    <rPh sb="1" eb="4">
      <t>コヨウシャ</t>
    </rPh>
    <rPh sb="4" eb="6">
      <t>ショトク</t>
    </rPh>
    <rPh sb="6" eb="7">
      <t>リツ</t>
    </rPh>
    <rPh sb="8" eb="10">
      <t>ケンガイ</t>
    </rPh>
    <phoneticPr fontId="4"/>
  </si>
  <si>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4"/>
  </si>
  <si>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4"/>
  </si>
  <si>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4"/>
  </si>
  <si>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4"/>
  </si>
  <si>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4"/>
  </si>
  <si>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4"/>
  </si>
  <si>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4"/>
  </si>
  <si>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4"/>
  </si>
  <si>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4"/>
  </si>
  <si>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4"/>
  </si>
  <si>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4"/>
  </si>
  <si>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4"/>
  </si>
  <si>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4"/>
  </si>
  <si>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4"/>
  </si>
  <si>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4"/>
  </si>
  <si>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4"/>
  </si>
  <si>
    <t>Ⅲ　粗付加価値誘発額</t>
    <rPh sb="2" eb="3">
      <t>ソ</t>
    </rPh>
    <rPh sb="3" eb="5">
      <t>フカ</t>
    </rPh>
    <rPh sb="5" eb="7">
      <t>カチ</t>
    </rPh>
    <rPh sb="7" eb="9">
      <t>ユウハツ</t>
    </rPh>
    <rPh sb="9" eb="10">
      <t>ガク</t>
    </rPh>
    <phoneticPr fontId="4"/>
  </si>
  <si>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4"/>
  </si>
  <si>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4"/>
  </si>
  <si>
    <t>②粗付加価値率（三重県）</t>
    <rPh sb="1" eb="2">
      <t>ソ</t>
    </rPh>
    <rPh sb="2" eb="4">
      <t>フカ</t>
    </rPh>
    <rPh sb="4" eb="6">
      <t>カチ</t>
    </rPh>
    <rPh sb="6" eb="7">
      <t>リツ</t>
    </rPh>
    <rPh sb="8" eb="11">
      <t>ミエケン</t>
    </rPh>
    <phoneticPr fontId="4"/>
  </si>
  <si>
    <t>粗付加価値率</t>
    <rPh sb="0" eb="1">
      <t>ソ</t>
    </rPh>
    <rPh sb="1" eb="3">
      <t>フカ</t>
    </rPh>
    <rPh sb="3" eb="5">
      <t>カチ</t>
    </rPh>
    <rPh sb="5" eb="6">
      <t>リツ</t>
    </rPh>
    <phoneticPr fontId="4"/>
  </si>
  <si>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4"/>
  </si>
  <si>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4"/>
  </si>
  <si>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4"/>
  </si>
  <si>
    <t>②粗付加価値率（県外）</t>
    <rPh sb="1" eb="2">
      <t>ソ</t>
    </rPh>
    <rPh sb="2" eb="4">
      <t>フカ</t>
    </rPh>
    <rPh sb="4" eb="6">
      <t>カチ</t>
    </rPh>
    <rPh sb="6" eb="7">
      <t>リツ</t>
    </rPh>
    <rPh sb="8" eb="10">
      <t>ケンガイ</t>
    </rPh>
    <phoneticPr fontId="4"/>
  </si>
  <si>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4"/>
  </si>
  <si>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4"/>
  </si>
  <si>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4"/>
  </si>
  <si>
    <t>２　県外の需要増加による粗付加価値誘発額</t>
    <rPh sb="2" eb="4">
      <t>ケンガイ</t>
    </rPh>
    <rPh sb="5" eb="7">
      <t>ジュヨウ</t>
    </rPh>
    <rPh sb="7" eb="9">
      <t>ゾウカ</t>
    </rPh>
    <rPh sb="12" eb="15">
      <t>ソフカ</t>
    </rPh>
    <rPh sb="15" eb="17">
      <t>カチ</t>
    </rPh>
    <rPh sb="17" eb="20">
      <t>ユウハツガク</t>
    </rPh>
    <phoneticPr fontId="4"/>
  </si>
  <si>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4"/>
  </si>
  <si>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4"/>
  </si>
  <si>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4"/>
  </si>
  <si>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4"/>
  </si>
  <si>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4"/>
  </si>
  <si>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4"/>
  </si>
  <si>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4"/>
  </si>
  <si>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4"/>
  </si>
  <si>
    <t>(1)全国の需要増加による三重県内の粗付加価値誘発額</t>
    <rPh sb="3" eb="5">
      <t>ゼンコク</t>
    </rPh>
    <rPh sb="6" eb="8">
      <t>ジュヨウ</t>
    </rPh>
    <rPh sb="8" eb="10">
      <t>ゾウカ</t>
    </rPh>
    <rPh sb="13" eb="15">
      <t>ミエ</t>
    </rPh>
    <rPh sb="15" eb="17">
      <t>ケンナイ</t>
    </rPh>
    <phoneticPr fontId="4"/>
  </si>
  <si>
    <t>(2)全国の需要増加による県外の粗付加価値誘発額</t>
    <rPh sb="3" eb="5">
      <t>ゼンコク</t>
    </rPh>
    <rPh sb="6" eb="8">
      <t>ジュヨウ</t>
    </rPh>
    <rPh sb="8" eb="10">
      <t>ゾウカ</t>
    </rPh>
    <rPh sb="13" eb="15">
      <t>ケンガイ</t>
    </rPh>
    <phoneticPr fontId="4"/>
  </si>
  <si>
    <t>Ⅳ　雇用創出効果</t>
    <rPh sb="2" eb="4">
      <t>コヨウ</t>
    </rPh>
    <rPh sb="4" eb="6">
      <t>ソウシュツ</t>
    </rPh>
    <rPh sb="6" eb="8">
      <t>コウカ</t>
    </rPh>
    <phoneticPr fontId="4"/>
  </si>
  <si>
    <t>1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4"/>
  </si>
  <si>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4"/>
  </si>
  <si>
    <t>（単位：億円）</t>
    <rPh sb="1" eb="3">
      <t>タンイ</t>
    </rPh>
    <rPh sb="4" eb="6">
      <t>オクエン</t>
    </rPh>
    <phoneticPr fontId="4"/>
  </si>
  <si>
    <t>②雇用係数（三重県）</t>
    <rPh sb="1" eb="3">
      <t>コヨウ</t>
    </rPh>
    <rPh sb="3" eb="5">
      <t>ケイスウ</t>
    </rPh>
    <rPh sb="6" eb="9">
      <t>ミエケン</t>
    </rPh>
    <phoneticPr fontId="4"/>
  </si>
  <si>
    <t>(単位：人)</t>
    <rPh sb="1" eb="3">
      <t>タンイ</t>
    </rPh>
    <rPh sb="4" eb="5">
      <t>ニン</t>
    </rPh>
    <phoneticPr fontId="4"/>
  </si>
  <si>
    <t>雇用係数</t>
    <rPh sb="0" eb="2">
      <t>コヨウ</t>
    </rPh>
    <rPh sb="2" eb="4">
      <t>ケイスウ</t>
    </rPh>
    <phoneticPr fontId="4"/>
  </si>
  <si>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4"/>
  </si>
  <si>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4"/>
  </si>
  <si>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4"/>
  </si>
  <si>
    <t>（単位：億円)</t>
    <rPh sb="1" eb="3">
      <t>タンイ</t>
    </rPh>
    <rPh sb="4" eb="6">
      <t>オクエン</t>
    </rPh>
    <phoneticPr fontId="4"/>
  </si>
  <si>
    <t>②雇用係数（県外）</t>
    <rPh sb="1" eb="3">
      <t>コヨウ</t>
    </rPh>
    <rPh sb="3" eb="5">
      <t>ケイスウ</t>
    </rPh>
    <rPh sb="6" eb="8">
      <t>ケンガイ</t>
    </rPh>
    <phoneticPr fontId="4"/>
  </si>
  <si>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4"/>
  </si>
  <si>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4"/>
  </si>
  <si>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4"/>
  </si>
  <si>
    <t>２　県外の需要増加による雇用創出効果</t>
    <rPh sb="2" eb="4">
      <t>ケンガイ</t>
    </rPh>
    <rPh sb="5" eb="7">
      <t>ジュヨウ</t>
    </rPh>
    <rPh sb="7" eb="9">
      <t>ゾウカ</t>
    </rPh>
    <rPh sb="12" eb="14">
      <t>コヨウ</t>
    </rPh>
    <rPh sb="14" eb="16">
      <t>ソウシュツ</t>
    </rPh>
    <rPh sb="16" eb="18">
      <t>コウカ</t>
    </rPh>
    <phoneticPr fontId="4"/>
  </si>
  <si>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4"/>
  </si>
  <si>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4"/>
  </si>
  <si>
    <t>(単位：億円)</t>
    <rPh sb="1" eb="3">
      <t>タンイ</t>
    </rPh>
    <rPh sb="4" eb="6">
      <t>オクエン</t>
    </rPh>
    <phoneticPr fontId="4"/>
  </si>
  <si>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4"/>
  </si>
  <si>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4"/>
  </si>
  <si>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4"/>
  </si>
  <si>
    <t>３　全国の需要増加による雇用創出効果</t>
    <rPh sb="2" eb="4">
      <t>ゼンコク</t>
    </rPh>
    <rPh sb="5" eb="7">
      <t>ジュヨウ</t>
    </rPh>
    <rPh sb="7" eb="9">
      <t>ゾウカ</t>
    </rPh>
    <rPh sb="12" eb="14">
      <t>コヨウ</t>
    </rPh>
    <rPh sb="14" eb="16">
      <t>ソウシュツ</t>
    </rPh>
    <rPh sb="16" eb="18">
      <t>コウカ</t>
    </rPh>
    <phoneticPr fontId="4"/>
  </si>
  <si>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4"/>
  </si>
  <si>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4"/>
  </si>
  <si>
    <t>★輸入額</t>
    <rPh sb="1" eb="4">
      <t>ユニュウガク</t>
    </rPh>
    <phoneticPr fontId="4"/>
  </si>
  <si>
    <t>★雇用者所得誘発額</t>
    <rPh sb="1" eb="4">
      <t>コヨウシャ</t>
    </rPh>
    <rPh sb="4" eb="6">
      <t>ショトク</t>
    </rPh>
    <rPh sb="6" eb="8">
      <t>ユウハツ</t>
    </rPh>
    <rPh sb="8" eb="9">
      <t>ガク</t>
    </rPh>
    <phoneticPr fontId="4"/>
  </si>
  <si>
    <t>（直接効果）</t>
    <rPh sb="1" eb="3">
      <t>チョクセツ</t>
    </rPh>
    <rPh sb="3" eb="5">
      <t>コウカ</t>
    </rPh>
    <phoneticPr fontId="4"/>
  </si>
  <si>
    <t>01 農林水産業</t>
  </si>
  <si>
    <t>02 鉱業</t>
  </si>
  <si>
    <t>03 製造業</t>
  </si>
  <si>
    <t>04 建設</t>
  </si>
  <si>
    <t>05 電力･ガス･水道</t>
  </si>
  <si>
    <t>06 商業</t>
  </si>
  <si>
    <t>07 金融･保険</t>
  </si>
  <si>
    <t>08 不動産</t>
  </si>
  <si>
    <t>09 運輸</t>
  </si>
  <si>
    <t>10 情報通信</t>
  </si>
  <si>
    <t>11 公務</t>
  </si>
  <si>
    <t>12 サービス</t>
  </si>
  <si>
    <t>13 分類不明</t>
  </si>
  <si>
    <t>★最終需要増加額</t>
    <rPh sb="1" eb="3">
      <t>サイシュウ</t>
    </rPh>
    <rPh sb="3" eb="5">
      <t>ジュヨウ</t>
    </rPh>
    <rPh sb="5" eb="8">
      <t>ゾウカガク</t>
    </rPh>
    <phoneticPr fontId="4"/>
  </si>
  <si>
    <t>★需要増加額(直接効果）</t>
    <rPh sb="1" eb="3">
      <t>ジュヨウ</t>
    </rPh>
    <rPh sb="7" eb="9">
      <t>チョクセツ</t>
    </rPh>
    <rPh sb="9" eb="11">
      <t>コウカ</t>
    </rPh>
    <phoneticPr fontId="4"/>
  </si>
  <si>
    <t>★需要増加額</t>
    <rPh sb="1" eb="3">
      <t>ジュヨウ</t>
    </rPh>
    <rPh sb="3" eb="5">
      <t>ゾウカ</t>
    </rPh>
    <rPh sb="5" eb="6">
      <t>ガク</t>
    </rPh>
    <phoneticPr fontId="4"/>
  </si>
  <si>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4"/>
  </si>
  <si>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4"/>
  </si>
  <si>
    <t>★雇用者所得誘発額</t>
    <rPh sb="1" eb="4">
      <t>コヨウシャ</t>
    </rPh>
    <rPh sb="4" eb="6">
      <t>ショトク</t>
    </rPh>
    <rPh sb="6" eb="8">
      <t>ユウハツ</t>
    </rPh>
    <phoneticPr fontId="4"/>
  </si>
  <si>
    <t>（一次間接波及効果）</t>
    <rPh sb="1" eb="3">
      <t>イチジ</t>
    </rPh>
    <rPh sb="3" eb="5">
      <t>カンセツ</t>
    </rPh>
    <rPh sb="5" eb="7">
      <t>ハキュウ</t>
    </rPh>
    <rPh sb="7" eb="9">
      <t>コウカ</t>
    </rPh>
    <phoneticPr fontId="4"/>
  </si>
  <si>
    <t>(三重県）計</t>
    <rPh sb="1" eb="4">
      <t>ミエケン</t>
    </rPh>
    <rPh sb="5" eb="6">
      <t>ケイ</t>
    </rPh>
    <phoneticPr fontId="4"/>
  </si>
  <si>
    <t>(県外）  計</t>
    <rPh sb="1" eb="3">
      <t>ケンガイ</t>
    </rPh>
    <rPh sb="6" eb="7">
      <t>ケイ</t>
    </rPh>
    <phoneticPr fontId="4"/>
  </si>
  <si>
    <t>(県外）　計</t>
    <rPh sb="1" eb="3">
      <t>ケンガイ</t>
    </rPh>
    <rPh sb="5" eb="6">
      <t>ケイ</t>
    </rPh>
    <phoneticPr fontId="4"/>
  </si>
  <si>
    <t xml:space="preserve"> 合計</t>
    <rPh sb="1" eb="3">
      <t>ゴウケイ</t>
    </rPh>
    <phoneticPr fontId="4"/>
  </si>
  <si>
    <t>★雇用者所得誘発額</t>
    <rPh sb="1" eb="4">
      <t>コヨウシャ</t>
    </rPh>
    <rPh sb="4" eb="6">
      <t>ショトク</t>
    </rPh>
    <rPh sb="6" eb="9">
      <t>ユウハツガク</t>
    </rPh>
    <phoneticPr fontId="4"/>
  </si>
  <si>
    <t>★雇用者所得による</t>
    <rPh sb="1" eb="4">
      <t>コヨウシャ</t>
    </rPh>
    <rPh sb="4" eb="6">
      <t>ショトク</t>
    </rPh>
    <phoneticPr fontId="4"/>
  </si>
  <si>
    <t>★需要増加額</t>
    <rPh sb="1" eb="3">
      <t>ジュヨウ</t>
    </rPh>
    <phoneticPr fontId="4"/>
  </si>
  <si>
    <t>　需要増加額（部門別）</t>
    <rPh sb="1" eb="3">
      <t>ジュヨウ</t>
    </rPh>
    <rPh sb="3" eb="6">
      <t>ゾウカガク</t>
    </rPh>
    <rPh sb="7" eb="10">
      <t>ブモンベツ</t>
    </rPh>
    <phoneticPr fontId="4"/>
  </si>
  <si>
    <t>★雇用者所得増加額</t>
    <rPh sb="1" eb="4">
      <t>コヨウシャ</t>
    </rPh>
    <rPh sb="4" eb="6">
      <t>ショトク</t>
    </rPh>
    <rPh sb="6" eb="9">
      <t>ゾウカガク</t>
    </rPh>
    <phoneticPr fontId="4"/>
  </si>
  <si>
    <t>直接効果分（Ａ１）</t>
    <rPh sb="0" eb="2">
      <t>チョクセツ</t>
    </rPh>
    <rPh sb="2" eb="4">
      <t>コウカ</t>
    </rPh>
    <rPh sb="4" eb="5">
      <t>ブン</t>
    </rPh>
    <phoneticPr fontId="4"/>
  </si>
  <si>
    <t>一次効果分（Ｂ１）</t>
    <rPh sb="0" eb="2">
      <t>イチジ</t>
    </rPh>
    <rPh sb="2" eb="4">
      <t>コウカ</t>
    </rPh>
    <rPh sb="4" eb="5">
      <t>ブン</t>
    </rPh>
    <phoneticPr fontId="4"/>
  </si>
  <si>
    <t xml:space="preserve"> 需要増加額（総額）</t>
    <rPh sb="1" eb="3">
      <t>ジュヨウ</t>
    </rPh>
    <rPh sb="3" eb="5">
      <t>ゾウカ</t>
    </rPh>
    <rPh sb="5" eb="6">
      <t>ガク</t>
    </rPh>
    <rPh sb="7" eb="9">
      <t>ソウガク</t>
    </rPh>
    <phoneticPr fontId="4"/>
  </si>
  <si>
    <t>直接効果分（Ｃ１）</t>
    <rPh sb="0" eb="2">
      <t>チョクセツ</t>
    </rPh>
    <rPh sb="2" eb="4">
      <t>コウカ</t>
    </rPh>
    <rPh sb="4" eb="5">
      <t>ブン</t>
    </rPh>
    <phoneticPr fontId="4"/>
  </si>
  <si>
    <t>一次効果分（Ｄ１）</t>
    <rPh sb="0" eb="2">
      <t>イチジ</t>
    </rPh>
    <rPh sb="2" eb="4">
      <t>コウカ</t>
    </rPh>
    <rPh sb="4" eb="5">
      <t>ブン</t>
    </rPh>
    <phoneticPr fontId="4"/>
  </si>
  <si>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4"/>
  </si>
  <si>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4"/>
  </si>
  <si>
    <t>★生産誘発額
（直接効果）</t>
    <rPh sb="1" eb="3">
      <t>セイサン</t>
    </rPh>
    <rPh sb="3" eb="6">
      <t>ユウハツガク</t>
    </rPh>
    <rPh sb="8" eb="10">
      <t>チョクセツ</t>
    </rPh>
    <rPh sb="10" eb="12">
      <t>コウカ</t>
    </rPh>
    <phoneticPr fontId="4"/>
  </si>
  <si>
    <t>★粗付加価値誘発額</t>
    <rPh sb="1" eb="2">
      <t>ソ</t>
    </rPh>
    <rPh sb="2" eb="4">
      <t>フカ</t>
    </rPh>
    <rPh sb="4" eb="6">
      <t>カチ</t>
    </rPh>
    <rPh sb="6" eb="8">
      <t>ユウハツ</t>
    </rPh>
    <rPh sb="8" eb="9">
      <t>ガク</t>
    </rPh>
    <phoneticPr fontId="4"/>
  </si>
  <si>
    <t>　による需要増加額</t>
    <rPh sb="4" eb="6">
      <t>ジュヨウ</t>
    </rPh>
    <phoneticPr fontId="4"/>
  </si>
  <si>
    <t>★生産誘発額
（一次間接波及効果）</t>
    <rPh sb="1" eb="3">
      <t>セイサン</t>
    </rPh>
    <rPh sb="3" eb="6">
      <t>ユウハツガク</t>
    </rPh>
    <rPh sb="8" eb="10">
      <t>イチジ</t>
    </rPh>
    <rPh sb="10" eb="12">
      <t>カンセツ</t>
    </rPh>
    <rPh sb="12" eb="14">
      <t>ハキュウ</t>
    </rPh>
    <rPh sb="14" eb="16">
      <t>コウカ</t>
    </rPh>
    <phoneticPr fontId="4"/>
  </si>
  <si>
    <t>★粗付加価値誘発額</t>
    <rPh sb="1" eb="2">
      <t>ソ</t>
    </rPh>
    <rPh sb="2" eb="4">
      <t>フカ</t>
    </rPh>
    <rPh sb="4" eb="6">
      <t>カチ</t>
    </rPh>
    <rPh sb="6" eb="9">
      <t>ユウハツガク</t>
    </rPh>
    <phoneticPr fontId="4"/>
  </si>
  <si>
    <t>★生産誘発額
（二次間接波及効果）</t>
    <rPh sb="1" eb="3">
      <t>セイサン</t>
    </rPh>
    <rPh sb="3" eb="6">
      <t>ユウハツガク</t>
    </rPh>
    <rPh sb="8" eb="10">
      <t>ニジ</t>
    </rPh>
    <rPh sb="10" eb="12">
      <t>カンセツ</t>
    </rPh>
    <rPh sb="12" eb="14">
      <t>ハキュウ</t>
    </rPh>
    <rPh sb="14" eb="16">
      <t>コウカ</t>
    </rPh>
    <phoneticPr fontId="4"/>
  </si>
  <si>
    <t>（二次間接波及効果）</t>
    <rPh sb="1" eb="2">
      <t>ニ</t>
    </rPh>
    <rPh sb="2" eb="3">
      <t>ジ</t>
    </rPh>
    <rPh sb="3" eb="5">
      <t>カンセツ</t>
    </rPh>
    <rPh sb="5" eb="7">
      <t>ハキュウ</t>
    </rPh>
    <rPh sb="7" eb="9">
      <t>コウカ</t>
    </rPh>
    <phoneticPr fontId="4"/>
  </si>
  <si>
    <t>★生産誘発額
（二次間接波及効果）</t>
    <rPh sb="1" eb="3">
      <t>セイサン</t>
    </rPh>
    <rPh sb="3" eb="5">
      <t>ユウハツ</t>
    </rPh>
    <rPh sb="5" eb="6">
      <t>ガク</t>
    </rPh>
    <rPh sb="8" eb="10">
      <t>ニジ</t>
    </rPh>
    <rPh sb="10" eb="12">
      <t>カンセツ</t>
    </rPh>
    <rPh sb="12" eb="14">
      <t>ハキュウ</t>
    </rPh>
    <rPh sb="14" eb="16">
      <t>コウカ</t>
    </rPh>
    <phoneticPr fontId="4"/>
  </si>
  <si>
    <t>経済波及効果の内訳</t>
    <rPh sb="0" eb="2">
      <t>ケイザイ</t>
    </rPh>
    <rPh sb="2" eb="6">
      <t>ハキュウコウカ</t>
    </rPh>
    <rPh sb="7" eb="9">
      <t>ウチワケ</t>
    </rPh>
    <phoneticPr fontId="4"/>
  </si>
  <si>
    <t>（単位：億円、人）</t>
    <rPh sb="1" eb="3">
      <t>タンイ</t>
    </rPh>
    <rPh sb="4" eb="6">
      <t>オクエン</t>
    </rPh>
    <rPh sb="7" eb="8">
      <t>ニン</t>
    </rPh>
    <phoneticPr fontId="4"/>
  </si>
  <si>
    <t>全国 （三重県内＋県外）</t>
    <rPh sb="0" eb="2">
      <t>ゼンコク</t>
    </rPh>
    <rPh sb="4" eb="6">
      <t>ミエ</t>
    </rPh>
    <rPh sb="6" eb="8">
      <t>ケンナイ</t>
    </rPh>
    <rPh sb="9" eb="11">
      <t>ケンガイ</t>
    </rPh>
    <phoneticPr fontId="4"/>
  </si>
  <si>
    <t>経済波及効果　</t>
    <rPh sb="0" eb="2">
      <t>ケイザイ</t>
    </rPh>
    <rPh sb="2" eb="4">
      <t>ハキュウ</t>
    </rPh>
    <rPh sb="4" eb="6">
      <t>コウカ</t>
    </rPh>
    <phoneticPr fontId="4"/>
  </si>
  <si>
    <t>　需要増加</t>
    <rPh sb="1" eb="3">
      <t>ジュヨウ</t>
    </rPh>
    <rPh sb="3" eb="5">
      <t>ゾウカ</t>
    </rPh>
    <phoneticPr fontId="4"/>
  </si>
  <si>
    <t>生産誘発額</t>
  </si>
  <si>
    <t>粗付加価値
誘発額</t>
    <rPh sb="0" eb="3">
      <t>ソフカ</t>
    </rPh>
    <rPh sb="3" eb="5">
      <t>カチ</t>
    </rPh>
    <rPh sb="6" eb="8">
      <t>ユウハツ</t>
    </rPh>
    <rPh sb="8" eb="9">
      <t>ガク</t>
    </rPh>
    <phoneticPr fontId="4"/>
  </si>
  <si>
    <t>雇用者所得</t>
    <rPh sb="0" eb="3">
      <t>コヨウシャ</t>
    </rPh>
    <rPh sb="3" eb="5">
      <t>ショトク</t>
    </rPh>
    <phoneticPr fontId="4"/>
  </si>
  <si>
    <t>誘発額</t>
    <rPh sb="0" eb="3">
      <t>ユウハツガク</t>
    </rPh>
    <phoneticPr fontId="4"/>
  </si>
  <si>
    <t>① 直接効果</t>
    <rPh sb="2" eb="4">
      <t>チョクセツ</t>
    </rPh>
    <rPh sb="4" eb="6">
      <t>コウカ</t>
    </rPh>
    <phoneticPr fontId="4"/>
  </si>
  <si>
    <t>② 1次波及効果</t>
    <phoneticPr fontId="4"/>
  </si>
  <si>
    <t>② 1次波及効果</t>
    <phoneticPr fontId="4"/>
  </si>
  <si>
    <t>③ 2次波及効果</t>
    <phoneticPr fontId="4"/>
  </si>
  <si>
    <t>③ 2次波及効果</t>
    <phoneticPr fontId="4"/>
  </si>
  <si>
    <r>
      <t>総合効果</t>
    </r>
    <r>
      <rPr>
        <sz val="11"/>
        <rFont val="ＭＳ ゴシック"/>
        <family val="3"/>
        <charset val="128"/>
      </rPr>
      <t>(①+②+③)</t>
    </r>
    <rPh sb="0" eb="2">
      <t>ソウゴウ</t>
    </rPh>
    <rPh sb="2" eb="4">
      <t>コウカ</t>
    </rPh>
    <phoneticPr fontId="4"/>
  </si>
  <si>
    <t>内訳</t>
    <rPh sb="0" eb="2">
      <t>ウチワケ</t>
    </rPh>
    <phoneticPr fontId="4"/>
  </si>
  <si>
    <t xml:space="preserve">全国 （三重県内＋県外）
</t>
    <rPh sb="0" eb="2">
      <t>ゼンコク</t>
    </rPh>
    <rPh sb="4" eb="7">
      <t>ミエケン</t>
    </rPh>
    <rPh sb="7" eb="8">
      <t>ナイ</t>
    </rPh>
    <rPh sb="9" eb="11">
      <t>ケンガイ</t>
    </rPh>
    <phoneticPr fontId="4"/>
  </si>
  <si>
    <t>② 1次波及効果</t>
    <phoneticPr fontId="4"/>
  </si>
  <si>
    <t>③ 2次波及効果</t>
    <phoneticPr fontId="4"/>
  </si>
  <si>
    <t>※単位未満を四捨五入しているため、内訳と合計が一致しない場合があります。</t>
    <rPh sb="1" eb="3">
      <t>タンイ</t>
    </rPh>
    <rPh sb="3" eb="5">
      <t>ミマン</t>
    </rPh>
    <rPh sb="6" eb="10">
      <t>シシャゴニュウ</t>
    </rPh>
    <rPh sb="17" eb="19">
      <t>ウチワケ</t>
    </rPh>
    <phoneticPr fontId="4"/>
  </si>
  <si>
    <t>部門　01：農林水産業、02：鉱業、03：製造業、04：建設、05：電力・ガス・水道、06：商業、07：金融・保険・、8：不動産、09：運輸、10：情報通信、11：公務、12：サービス、13：分類不明</t>
    <rPh sb="0" eb="2">
      <t>ブモン</t>
    </rPh>
    <rPh sb="6" eb="8">
      <t>ノウリン</t>
    </rPh>
    <rPh sb="8" eb="11">
      <t>スイサンギョウ</t>
    </rPh>
    <rPh sb="15" eb="17">
      <t>コウギョウ</t>
    </rPh>
    <rPh sb="21" eb="23">
      <t>セイゾウ</t>
    </rPh>
    <rPh sb="23" eb="24">
      <t>ギョウ</t>
    </rPh>
    <rPh sb="28" eb="30">
      <t>ケンセツ</t>
    </rPh>
    <rPh sb="34" eb="36">
      <t>デンリョク</t>
    </rPh>
    <rPh sb="40" eb="42">
      <t>スイドウ</t>
    </rPh>
    <rPh sb="46" eb="48">
      <t>ショウギョウ</t>
    </rPh>
    <rPh sb="52" eb="54">
      <t>キンユウ</t>
    </rPh>
    <rPh sb="55" eb="57">
      <t>ホケン</t>
    </rPh>
    <rPh sb="61" eb="64">
      <t>フドウサン</t>
    </rPh>
    <rPh sb="68" eb="70">
      <t>ウンユ</t>
    </rPh>
    <rPh sb="74" eb="76">
      <t>ジョウホウ</t>
    </rPh>
    <rPh sb="76" eb="78">
      <t>ツウシン</t>
    </rPh>
    <rPh sb="82" eb="84">
      <t>コウム</t>
    </rPh>
    <rPh sb="96" eb="98">
      <t>ブンルイ</t>
    </rPh>
    <rPh sb="98" eb="100">
      <t>フメイ</t>
    </rPh>
    <phoneticPr fontId="4"/>
  </si>
  <si>
    <t>粗付加価値誘発額</t>
    <rPh sb="0" eb="3">
      <t>ソフカ</t>
    </rPh>
    <rPh sb="3" eb="5">
      <t>カチ</t>
    </rPh>
    <rPh sb="5" eb="8">
      <t>ユウハツガク</t>
    </rPh>
    <phoneticPr fontId="4"/>
  </si>
  <si>
    <t>雇用者所得誘発額　</t>
    <rPh sb="0" eb="3">
      <t>コヨウシャ</t>
    </rPh>
    <rPh sb="3" eb="5">
      <t>ショトク</t>
    </rPh>
    <rPh sb="5" eb="7">
      <t>ユウハツ</t>
    </rPh>
    <rPh sb="7" eb="8">
      <t>ガク</t>
    </rPh>
    <phoneticPr fontId="4"/>
  </si>
  <si>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4"/>
  </si>
  <si>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4"/>
  </si>
  <si>
    <t>コード</t>
    <phoneticPr fontId="4"/>
  </si>
  <si>
    <t>地域内最終需要増加額</t>
    <rPh sb="0" eb="3">
      <t>チイキナイ</t>
    </rPh>
    <rPh sb="3" eb="5">
      <t>サイシュウ</t>
    </rPh>
    <rPh sb="5" eb="7">
      <t>ジュヨウ</t>
    </rPh>
    <rPh sb="7" eb="10">
      <t>ゾウカガク</t>
    </rPh>
    <phoneticPr fontId="4"/>
  </si>
  <si>
    <t>農林水産業</t>
    <rPh sb="1" eb="2">
      <t>リン</t>
    </rPh>
    <rPh sb="2" eb="5">
      <t>スイサンギョウ</t>
    </rPh>
    <phoneticPr fontId="4"/>
  </si>
  <si>
    <t>情報通信</t>
    <rPh sb="0" eb="2">
      <t>ジョウホウ</t>
    </rPh>
    <phoneticPr fontId="4"/>
  </si>
  <si>
    <t>三重県　計</t>
    <rPh sb="0" eb="3">
      <t>ミエケン</t>
    </rPh>
    <rPh sb="4" eb="5">
      <t>ケイ</t>
    </rPh>
    <phoneticPr fontId="4"/>
  </si>
  <si>
    <t>県外　　計</t>
    <rPh sb="0" eb="2">
      <t>ケンガイ</t>
    </rPh>
    <rPh sb="4" eb="5">
      <t>ケイ</t>
    </rPh>
    <phoneticPr fontId="4"/>
  </si>
  <si>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4"/>
  </si>
  <si>
    <t>(三重県）県内需要増加額</t>
    <rPh sb="1" eb="3">
      <t>ミエ</t>
    </rPh>
    <rPh sb="3" eb="4">
      <t>ケン</t>
    </rPh>
    <rPh sb="5" eb="7">
      <t>ケンナイ</t>
    </rPh>
    <rPh sb="7" eb="9">
      <t>ジュヨウ</t>
    </rPh>
    <rPh sb="9" eb="11">
      <t>ゾウカ</t>
    </rPh>
    <rPh sb="11" eb="12">
      <t>ガク</t>
    </rPh>
    <phoneticPr fontId="4"/>
  </si>
  <si>
    <t>(三重県）地域内最終需要増加額</t>
    <rPh sb="1" eb="3">
      <t>ミエ</t>
    </rPh>
    <rPh sb="3" eb="4">
      <t>ケン</t>
    </rPh>
    <rPh sb="5" eb="8">
      <t>チイキナイ</t>
    </rPh>
    <rPh sb="8" eb="10">
      <t>サイシュウ</t>
    </rPh>
    <rPh sb="10" eb="12">
      <t>ジュヨウ</t>
    </rPh>
    <rPh sb="12" eb="15">
      <t>ゾウカガク</t>
    </rPh>
    <phoneticPr fontId="4"/>
  </si>
  <si>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4"/>
  </si>
  <si>
    <t>(三重県）県内需要
増加額</t>
    <rPh sb="1" eb="4">
      <t>ミエケン</t>
    </rPh>
    <rPh sb="5" eb="7">
      <t>ケンナイ</t>
    </rPh>
    <rPh sb="7" eb="9">
      <t>ジュヨウ</t>
    </rPh>
    <rPh sb="10" eb="13">
      <t>ゾウカガク</t>
    </rPh>
    <phoneticPr fontId="4"/>
  </si>
  <si>
    <t>(三重県）移入額（県外需要増加額）</t>
    <rPh sb="1" eb="4">
      <t>ミエケン</t>
    </rPh>
    <rPh sb="5" eb="6">
      <t>イ</t>
    </rPh>
    <rPh sb="6" eb="7">
      <t>イリ</t>
    </rPh>
    <rPh sb="7" eb="8">
      <t>ガク</t>
    </rPh>
    <rPh sb="9" eb="11">
      <t>ケンガイ</t>
    </rPh>
    <rPh sb="11" eb="13">
      <t>ジュヨウ</t>
    </rPh>
    <rPh sb="13" eb="16">
      <t>ゾウカガク</t>
    </rPh>
    <phoneticPr fontId="4"/>
  </si>
  <si>
    <t>(三重県）地域内最終需要増加額</t>
    <rPh sb="1" eb="4">
      <t>ミエケン</t>
    </rPh>
    <rPh sb="5" eb="8">
      <t>チイキナイ</t>
    </rPh>
    <rPh sb="8" eb="10">
      <t>サイシュウ</t>
    </rPh>
    <rPh sb="10" eb="12">
      <t>ジュヨウ</t>
    </rPh>
    <rPh sb="12" eb="15">
      <t>ゾウカガク</t>
    </rPh>
    <phoneticPr fontId="4"/>
  </si>
  <si>
    <t>(三重県）移入係数</t>
    <rPh sb="1" eb="4">
      <t>ミエケン</t>
    </rPh>
    <rPh sb="5" eb="7">
      <t>イニュウ</t>
    </rPh>
    <rPh sb="7" eb="9">
      <t>ケイスウ</t>
    </rPh>
    <phoneticPr fontId="4"/>
  </si>
  <si>
    <t>（三重県）移入額（県外需要増加額）</t>
    <rPh sb="1" eb="4">
      <t>ミエケン</t>
    </rPh>
    <rPh sb="5" eb="7">
      <t>イニュウ</t>
    </rPh>
    <rPh sb="7" eb="8">
      <t>ガク</t>
    </rPh>
    <rPh sb="9" eb="11">
      <t>ケンガイ</t>
    </rPh>
    <rPh sb="11" eb="13">
      <t>ジュヨウ</t>
    </rPh>
    <rPh sb="13" eb="16">
      <t>ゾウカガク</t>
    </rPh>
    <phoneticPr fontId="4"/>
  </si>
  <si>
    <t>（三重県）輸入額</t>
    <rPh sb="1" eb="3">
      <t>ミエ</t>
    </rPh>
    <rPh sb="3" eb="4">
      <t>ケン</t>
    </rPh>
    <rPh sb="5" eb="8">
      <t>ユニュウガク</t>
    </rPh>
    <phoneticPr fontId="4"/>
  </si>
  <si>
    <t>（三重県）輸入係数</t>
    <rPh sb="1" eb="4">
      <t>ミエケン</t>
    </rPh>
    <rPh sb="5" eb="7">
      <t>ユニュウ</t>
    </rPh>
    <rPh sb="7" eb="9">
      <t>ケイスウ</t>
    </rPh>
    <phoneticPr fontId="4"/>
  </si>
  <si>
    <t>（三重県）輸入額</t>
    <rPh sb="1" eb="4">
      <t>ミエケン</t>
    </rPh>
    <rPh sb="5" eb="8">
      <t>ユニュウガク</t>
    </rPh>
    <phoneticPr fontId="4"/>
  </si>
  <si>
    <t>地域内需要増加額（直接効果）</t>
    <rPh sb="0" eb="3">
      <t>チイキナイ</t>
    </rPh>
    <rPh sb="3" eb="5">
      <t>ジュヨウ</t>
    </rPh>
    <rPh sb="5" eb="7">
      <t>ゾウカ</t>
    </rPh>
    <rPh sb="7" eb="8">
      <t>ガク</t>
    </rPh>
    <rPh sb="9" eb="11">
      <t>チョクセツ</t>
    </rPh>
    <rPh sb="11" eb="13">
      <t>コウカ</t>
    </rPh>
    <phoneticPr fontId="4"/>
  </si>
  <si>
    <t>地域内需要増加額（直接効果）</t>
    <rPh sb="0" eb="3">
      <t>チイキナイ</t>
    </rPh>
    <rPh sb="3" eb="5">
      <t>ジュヨウ</t>
    </rPh>
    <rPh sb="5" eb="8">
      <t>ゾウカガク</t>
    </rPh>
    <rPh sb="9" eb="11">
      <t>チョクセツ</t>
    </rPh>
    <rPh sb="11" eb="13">
      <t>コウカ</t>
    </rPh>
    <phoneticPr fontId="4"/>
  </si>
  <si>
    <t>粗付加価値率</t>
    <rPh sb="0" eb="3">
      <t>ソフカ</t>
    </rPh>
    <rPh sb="3" eb="5">
      <t>カチ</t>
    </rPh>
    <rPh sb="5" eb="6">
      <t>リツ</t>
    </rPh>
    <phoneticPr fontId="4"/>
  </si>
  <si>
    <t>雇用係数</t>
    <rPh sb="0" eb="1">
      <t>ヤトイ</t>
    </rPh>
    <rPh sb="1" eb="2">
      <t>ヨウ</t>
    </rPh>
    <rPh sb="2" eb="4">
      <t>ケイスウ</t>
    </rPh>
    <phoneticPr fontId="4"/>
  </si>
  <si>
    <t>雇用創出
効果</t>
    <rPh sb="0" eb="2">
      <t>コヨウ</t>
    </rPh>
    <rPh sb="2" eb="4">
      <t>ソウシュツ</t>
    </rPh>
    <rPh sb="5" eb="7">
      <t>コウカ</t>
    </rPh>
    <phoneticPr fontId="4"/>
  </si>
  <si>
    <t>投入係数：A</t>
    <rPh sb="0" eb="2">
      <t>トウニュウ</t>
    </rPh>
    <rPh sb="2" eb="4">
      <t>ケイスウ</t>
    </rPh>
    <phoneticPr fontId="4"/>
  </si>
  <si>
    <t>01</t>
  </si>
  <si>
    <t>02</t>
  </si>
  <si>
    <t>03</t>
  </si>
  <si>
    <t>04</t>
  </si>
  <si>
    <t>05</t>
  </si>
  <si>
    <t>06</t>
  </si>
  <si>
    <t>07</t>
  </si>
  <si>
    <t>08</t>
  </si>
  <si>
    <t>09</t>
  </si>
  <si>
    <t>10</t>
  </si>
  <si>
    <t>11</t>
  </si>
  <si>
    <t>12</t>
  </si>
  <si>
    <t>13</t>
  </si>
  <si>
    <t>農林水産業</t>
    <rPh sb="0" eb="2">
      <t>ノウリン</t>
    </rPh>
    <rPh sb="2" eb="5">
      <t>スイサンギョウ</t>
    </rPh>
    <phoneticPr fontId="30"/>
  </si>
  <si>
    <t>鉱業</t>
    <rPh sb="0" eb="2">
      <t>コウギョウ</t>
    </rPh>
    <phoneticPr fontId="30"/>
  </si>
  <si>
    <t>製造業</t>
    <rPh sb="0" eb="2">
      <t>セイゾウ</t>
    </rPh>
    <rPh sb="2" eb="3">
      <t>ギョウ</t>
    </rPh>
    <phoneticPr fontId="30"/>
  </si>
  <si>
    <t>建設</t>
    <rPh sb="0" eb="2">
      <t>ケンセツ</t>
    </rPh>
    <phoneticPr fontId="30"/>
  </si>
  <si>
    <t>電力・ガス・水道</t>
    <rPh sb="0" eb="2">
      <t>デンリョク</t>
    </rPh>
    <rPh sb="6" eb="8">
      <t>スイドウ</t>
    </rPh>
    <phoneticPr fontId="30"/>
  </si>
  <si>
    <t>商業</t>
    <rPh sb="0" eb="2">
      <t>ショウギョウ</t>
    </rPh>
    <phoneticPr fontId="30"/>
  </si>
  <si>
    <t>金融・保険</t>
    <rPh sb="0" eb="2">
      <t>キンユウ</t>
    </rPh>
    <rPh sb="3" eb="5">
      <t>ホケン</t>
    </rPh>
    <phoneticPr fontId="30"/>
  </si>
  <si>
    <t>不動産</t>
    <rPh sb="0" eb="3">
      <t>フドウサン</t>
    </rPh>
    <phoneticPr fontId="30"/>
  </si>
  <si>
    <t>運輸</t>
    <rPh sb="0" eb="2">
      <t>ウンユ</t>
    </rPh>
    <phoneticPr fontId="30"/>
  </si>
  <si>
    <t>情報通信</t>
    <rPh sb="0" eb="2">
      <t>ジョウホウ</t>
    </rPh>
    <rPh sb="2" eb="4">
      <t>ツウシン</t>
    </rPh>
    <phoneticPr fontId="30"/>
  </si>
  <si>
    <t>公務</t>
    <rPh sb="0" eb="2">
      <t>コウム</t>
    </rPh>
    <phoneticPr fontId="30"/>
  </si>
  <si>
    <t>分類不明</t>
    <rPh sb="0" eb="2">
      <t>ブンルイ</t>
    </rPh>
    <rPh sb="2" eb="4">
      <t>フメイ</t>
    </rPh>
    <phoneticPr fontId="30"/>
  </si>
  <si>
    <t>粗付加価値</t>
    <rPh sb="0" eb="3">
      <t>ソフカ</t>
    </rPh>
    <rPh sb="3" eb="5">
      <t>カチ</t>
    </rPh>
    <phoneticPr fontId="30"/>
  </si>
  <si>
    <t>合計</t>
    <rPh sb="0" eb="2">
      <t>ゴウケイ</t>
    </rPh>
    <phoneticPr fontId="30"/>
  </si>
  <si>
    <t>需要増加額</t>
    <rPh sb="0" eb="2">
      <t>ジュヨウ</t>
    </rPh>
    <rPh sb="2" eb="5">
      <t>ゾウカガク</t>
    </rPh>
    <phoneticPr fontId="4"/>
  </si>
  <si>
    <t>需要増加額　合計</t>
    <rPh sb="0" eb="2">
      <t>ジュヨウ</t>
    </rPh>
    <rPh sb="2" eb="5">
      <t>ゾウカガク</t>
    </rPh>
    <rPh sb="6" eb="8">
      <t>ゴウケイ</t>
    </rPh>
    <phoneticPr fontId="4"/>
  </si>
  <si>
    <t>（三重県）県内需要増加額</t>
    <rPh sb="1" eb="4">
      <t>ミエケン</t>
    </rPh>
    <rPh sb="5" eb="6">
      <t>ケン</t>
    </rPh>
    <rPh sb="6" eb="7">
      <t>ナイ</t>
    </rPh>
    <rPh sb="7" eb="9">
      <t>ジュヨウ</t>
    </rPh>
    <rPh sb="9" eb="11">
      <t>ゾウカ</t>
    </rPh>
    <rPh sb="11" eb="12">
      <t>ガク</t>
    </rPh>
    <phoneticPr fontId="4"/>
  </si>
  <si>
    <t>（三重県）
県内需要
増加額</t>
    <rPh sb="1" eb="4">
      <t>ミエケン</t>
    </rPh>
    <rPh sb="6" eb="8">
      <t>ケンナイ</t>
    </rPh>
    <rPh sb="8" eb="10">
      <t>ジュヨウ</t>
    </rPh>
    <rPh sb="11" eb="14">
      <t>ゾウカガク</t>
    </rPh>
    <phoneticPr fontId="4"/>
  </si>
  <si>
    <t>（三重県）
自給率(1ー輸入係数)</t>
    <rPh sb="1" eb="4">
      <t>ミエケン</t>
    </rPh>
    <rPh sb="6" eb="9">
      <t>ジキュウリツ</t>
    </rPh>
    <rPh sb="12" eb="14">
      <t>ユニュウ</t>
    </rPh>
    <rPh sb="14" eb="16">
      <t>ケイスウ</t>
    </rPh>
    <phoneticPr fontId="4"/>
  </si>
  <si>
    <t>(三重県）輸入額</t>
    <rPh sb="1" eb="4">
      <t>ミエケン</t>
    </rPh>
    <rPh sb="5" eb="8">
      <t>ユニュウガク</t>
    </rPh>
    <phoneticPr fontId="30"/>
  </si>
  <si>
    <t>（三重県）
輸入係数</t>
    <rPh sb="1" eb="4">
      <t>ミエケン</t>
    </rPh>
    <rPh sb="6" eb="8">
      <t>ユニュウ</t>
    </rPh>
    <rPh sb="8" eb="10">
      <t>ケイスウ</t>
    </rPh>
    <phoneticPr fontId="4"/>
  </si>
  <si>
    <t>(三重県）
輸入額</t>
    <rPh sb="1" eb="4">
      <t>ミエケン</t>
    </rPh>
    <rPh sb="6" eb="9">
      <t>ユニュウガク</t>
    </rPh>
    <phoneticPr fontId="4"/>
  </si>
  <si>
    <t>（県外）輸入額</t>
    <rPh sb="1" eb="3">
      <t>ケンガイ</t>
    </rPh>
    <rPh sb="4" eb="6">
      <t>ユニュウ</t>
    </rPh>
    <rPh sb="6" eb="7">
      <t>ガク</t>
    </rPh>
    <phoneticPr fontId="4"/>
  </si>
  <si>
    <t>(県外)
地域内需要
増加額</t>
    <rPh sb="1" eb="3">
      <t>ケンガイ</t>
    </rPh>
    <rPh sb="5" eb="7">
      <t>チイキ</t>
    </rPh>
    <rPh sb="7" eb="8">
      <t>ナイ</t>
    </rPh>
    <rPh sb="8" eb="10">
      <t>ジュヨウ</t>
    </rPh>
    <rPh sb="11" eb="14">
      <t>ゾウカガク</t>
    </rPh>
    <phoneticPr fontId="4"/>
  </si>
  <si>
    <t>（県外）
輸入係数</t>
    <rPh sb="1" eb="3">
      <t>ケンガイ</t>
    </rPh>
    <rPh sb="5" eb="7">
      <t>ユニュウ</t>
    </rPh>
    <rPh sb="7" eb="9">
      <t>ケイスウ</t>
    </rPh>
    <phoneticPr fontId="4"/>
  </si>
  <si>
    <t>(県外）
輸入額</t>
    <rPh sb="1" eb="3">
      <t>ケンガイ</t>
    </rPh>
    <rPh sb="5" eb="8">
      <t>ユニュウガク</t>
    </rPh>
    <phoneticPr fontId="4"/>
  </si>
  <si>
    <t>（県外）需要増加額</t>
    <rPh sb="1" eb="3">
      <t>ケンガイ</t>
    </rPh>
    <rPh sb="4" eb="6">
      <t>ジュヨウ</t>
    </rPh>
    <rPh sb="6" eb="8">
      <t>ゾウカ</t>
    </rPh>
    <rPh sb="8" eb="9">
      <t>ガク</t>
    </rPh>
    <phoneticPr fontId="4"/>
  </si>
  <si>
    <t>（県外）
自給率（１－輸入係数）</t>
    <rPh sb="1" eb="3">
      <t>ケンガイ</t>
    </rPh>
    <rPh sb="5" eb="8">
      <t>ジキュウリツ</t>
    </rPh>
    <rPh sb="11" eb="13">
      <t>ユニュウ</t>
    </rPh>
    <rPh sb="13" eb="15">
      <t>ケイスウ</t>
    </rPh>
    <phoneticPr fontId="4"/>
  </si>
  <si>
    <t>(県外）
需要増加額</t>
    <rPh sb="1" eb="3">
      <t>ケンガイ</t>
    </rPh>
    <rPh sb="5" eb="7">
      <t>ジュヨウ</t>
    </rPh>
    <rPh sb="7" eb="10">
      <t>ゾウカガク</t>
    </rPh>
    <phoneticPr fontId="4"/>
  </si>
  <si>
    <t>需要増加額（輸入を除く）　合計</t>
    <rPh sb="0" eb="2">
      <t>ジュヨウ</t>
    </rPh>
    <rPh sb="2" eb="5">
      <t>ゾウカガク</t>
    </rPh>
    <rPh sb="9" eb="10">
      <t>ノゾ</t>
    </rPh>
    <rPh sb="13" eb="15">
      <t>ゴウケイ</t>
    </rPh>
    <phoneticPr fontId="4"/>
  </si>
  <si>
    <t>逆行列係数(三重県地域間表）</t>
    <rPh sb="0" eb="1">
      <t>ギャク</t>
    </rPh>
    <rPh sb="1" eb="3">
      <t>ギョウレツ</t>
    </rPh>
    <rPh sb="3" eb="5">
      <t>ケイスウ</t>
    </rPh>
    <rPh sb="6" eb="9">
      <t>ミエケン</t>
    </rPh>
    <rPh sb="9" eb="12">
      <t>チイキカン</t>
    </rPh>
    <rPh sb="12" eb="13">
      <t>ヒョウ</t>
    </rPh>
    <phoneticPr fontId="4"/>
  </si>
  <si>
    <t>生産誘発額（１次効果）</t>
    <rPh sb="0" eb="2">
      <t>セイサン</t>
    </rPh>
    <rPh sb="2" eb="5">
      <t>ユウハツガク</t>
    </rPh>
    <rPh sb="7" eb="8">
      <t>ジ</t>
    </rPh>
    <rPh sb="8" eb="10">
      <t>コウカ</t>
    </rPh>
    <phoneticPr fontId="4"/>
  </si>
  <si>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4"/>
  </si>
  <si>
    <t>粗付加価値誘発額</t>
    <rPh sb="7" eb="8">
      <t>ガク</t>
    </rPh>
    <phoneticPr fontId="4"/>
  </si>
  <si>
    <t>雇用者所得
率</t>
    <rPh sb="0" eb="3">
      <t>コヨウシャ</t>
    </rPh>
    <rPh sb="3" eb="5">
      <t>ショトク</t>
    </rPh>
    <rPh sb="6" eb="7">
      <t>リツ</t>
    </rPh>
    <phoneticPr fontId="4"/>
  </si>
  <si>
    <t>雇用者所得
誘発額</t>
    <rPh sb="6" eb="9">
      <t>ユウハツガク</t>
    </rPh>
    <phoneticPr fontId="4"/>
  </si>
  <si>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4"/>
  </si>
  <si>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4"/>
  </si>
  <si>
    <t>(県外）移入額（県内需要増加額）</t>
    <rPh sb="1" eb="3">
      <t>ケンガイ</t>
    </rPh>
    <rPh sb="4" eb="6">
      <t>イニュウ</t>
    </rPh>
    <rPh sb="6" eb="7">
      <t>ガク</t>
    </rPh>
    <rPh sb="8" eb="10">
      <t>ケンナイ</t>
    </rPh>
    <rPh sb="10" eb="12">
      <t>ジュヨウ</t>
    </rPh>
    <rPh sb="12" eb="14">
      <t>ゾウカ</t>
    </rPh>
    <rPh sb="14" eb="15">
      <t>ガク</t>
    </rPh>
    <phoneticPr fontId="4"/>
  </si>
  <si>
    <t>(県外）
地域内最終需要増加額</t>
    <rPh sb="1" eb="3">
      <t>ケンガイ</t>
    </rPh>
    <rPh sb="5" eb="8">
      <t>チイキナイ</t>
    </rPh>
    <rPh sb="8" eb="10">
      <t>サイシュウ</t>
    </rPh>
    <rPh sb="10" eb="12">
      <t>ジュヨウ</t>
    </rPh>
    <rPh sb="12" eb="15">
      <t>ゾウカガク</t>
    </rPh>
    <phoneticPr fontId="4"/>
  </si>
  <si>
    <t xml:space="preserve">(県外）
移入係数
</t>
    <rPh sb="5" eb="7">
      <t>イニュウ</t>
    </rPh>
    <rPh sb="7" eb="9">
      <t>ケイスウ</t>
    </rPh>
    <phoneticPr fontId="4"/>
  </si>
  <si>
    <t>(県外）
移入額
（県内需要増加額）</t>
    <rPh sb="1" eb="3">
      <t>ケンガイ</t>
    </rPh>
    <rPh sb="5" eb="7">
      <t>イニュウ</t>
    </rPh>
    <rPh sb="7" eb="8">
      <t>ガク</t>
    </rPh>
    <rPh sb="10" eb="12">
      <t>ケンナイ</t>
    </rPh>
    <rPh sb="12" eb="14">
      <t>ジュヨウ</t>
    </rPh>
    <rPh sb="14" eb="17">
      <t>ゾウカガク</t>
    </rPh>
    <phoneticPr fontId="4"/>
  </si>
  <si>
    <t>（県外）需要増加額</t>
    <rPh sb="1" eb="3">
      <t>ケンガイ</t>
    </rPh>
    <rPh sb="4" eb="6">
      <t>ジュヨウ</t>
    </rPh>
    <rPh sb="6" eb="9">
      <t>ゾウカガク</t>
    </rPh>
    <phoneticPr fontId="4"/>
  </si>
  <si>
    <t>（県外）
地域内最終需要増加額</t>
    <rPh sb="1" eb="3">
      <t>ケンガイ</t>
    </rPh>
    <rPh sb="5" eb="8">
      <t>チイキナイ</t>
    </rPh>
    <rPh sb="8" eb="10">
      <t>サイシュウ</t>
    </rPh>
    <rPh sb="10" eb="12">
      <t>ジュヨウ</t>
    </rPh>
    <rPh sb="12" eb="15">
      <t>ゾウカガク</t>
    </rPh>
    <phoneticPr fontId="4"/>
  </si>
  <si>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4"/>
  </si>
  <si>
    <t>（県外）
需要増加額</t>
    <rPh sb="1" eb="3">
      <t>ケンガイ</t>
    </rPh>
    <rPh sb="5" eb="7">
      <t>ジュヨウ</t>
    </rPh>
    <rPh sb="7" eb="10">
      <t>ゾウカガク</t>
    </rPh>
    <phoneticPr fontId="4"/>
  </si>
  <si>
    <t>（県外）輸入額</t>
    <rPh sb="1" eb="3">
      <t>ケンガイ</t>
    </rPh>
    <rPh sb="4" eb="7">
      <t>ユニュウガク</t>
    </rPh>
    <phoneticPr fontId="4"/>
  </si>
  <si>
    <t>（県外）
輸入額</t>
    <rPh sb="1" eb="3">
      <t>ケンガイ</t>
    </rPh>
    <rPh sb="5" eb="8">
      <t>ユニュウガク</t>
    </rPh>
    <phoneticPr fontId="4"/>
  </si>
  <si>
    <t>雇用者所得
誘発額</t>
    <rPh sb="0" eb="3">
      <t>コヨウシャ</t>
    </rPh>
    <rPh sb="3" eb="5">
      <t>ショトク</t>
    </rPh>
    <rPh sb="8" eb="9">
      <t>ガク</t>
    </rPh>
    <phoneticPr fontId="4"/>
  </si>
  <si>
    <t>需要増加額 合計</t>
    <rPh sb="0" eb="2">
      <t>ジュヨウ</t>
    </rPh>
    <rPh sb="2" eb="5">
      <t>ゾウカガク</t>
    </rPh>
    <rPh sb="6" eb="8">
      <t>ゴウケイ</t>
    </rPh>
    <phoneticPr fontId="4"/>
  </si>
  <si>
    <t>（県外）
地域内需要
増加額</t>
    <rPh sb="1" eb="3">
      <t>ケンガイ</t>
    </rPh>
    <rPh sb="5" eb="7">
      <t>チイキ</t>
    </rPh>
    <rPh sb="7" eb="8">
      <t>ナイ</t>
    </rPh>
    <rPh sb="8" eb="10">
      <t>ジュヨウ</t>
    </rPh>
    <rPh sb="11" eb="14">
      <t>ゾウカガク</t>
    </rPh>
    <phoneticPr fontId="4"/>
  </si>
  <si>
    <t>（県外）
自給率(1－輸入係数)</t>
    <rPh sb="1" eb="3">
      <t>ケンガイ</t>
    </rPh>
    <rPh sb="5" eb="8">
      <t>ジキュウリツ</t>
    </rPh>
    <rPh sb="11" eb="13">
      <t>ユニュウ</t>
    </rPh>
    <rPh sb="13" eb="15">
      <t>ケイスウ</t>
    </rPh>
    <phoneticPr fontId="4"/>
  </si>
  <si>
    <t>（三重県）輸入額</t>
    <rPh sb="1" eb="4">
      <t>ミエケン</t>
    </rPh>
    <rPh sb="5" eb="7">
      <t>ユニュウ</t>
    </rPh>
    <rPh sb="7" eb="8">
      <t>ガク</t>
    </rPh>
    <phoneticPr fontId="4"/>
  </si>
  <si>
    <t>(三重県)
県内需要
増加額</t>
    <rPh sb="1" eb="4">
      <t>ミエケン</t>
    </rPh>
    <rPh sb="6" eb="7">
      <t>ケン</t>
    </rPh>
    <rPh sb="7" eb="8">
      <t>ナイ</t>
    </rPh>
    <rPh sb="8" eb="10">
      <t>ジュヨウ</t>
    </rPh>
    <rPh sb="11" eb="14">
      <t>ゾウカガク</t>
    </rPh>
    <phoneticPr fontId="4"/>
  </si>
  <si>
    <t>(三重県)
輸入係数</t>
    <rPh sb="1" eb="4">
      <t>ミエケン</t>
    </rPh>
    <rPh sb="6" eb="8">
      <t>ユニュウ</t>
    </rPh>
    <rPh sb="8" eb="10">
      <t>ケイスウ</t>
    </rPh>
    <phoneticPr fontId="4"/>
  </si>
  <si>
    <t>(三重県)
輸入額</t>
    <rPh sb="1" eb="4">
      <t>ミエケン</t>
    </rPh>
    <rPh sb="6" eb="9">
      <t>ユニュウガク</t>
    </rPh>
    <phoneticPr fontId="4"/>
  </si>
  <si>
    <t>（三重県）県内需要増加額</t>
    <rPh sb="1" eb="4">
      <t>ミエケン</t>
    </rPh>
    <rPh sb="5" eb="7">
      <t>ケンナイ</t>
    </rPh>
    <rPh sb="7" eb="9">
      <t>ジュヨウ</t>
    </rPh>
    <rPh sb="9" eb="11">
      <t>ゾウカ</t>
    </rPh>
    <rPh sb="11" eb="12">
      <t>ガク</t>
    </rPh>
    <phoneticPr fontId="4"/>
  </si>
  <si>
    <t>(三重県)
自給率（１－輸入係数）</t>
    <rPh sb="1" eb="4">
      <t>ミエケン</t>
    </rPh>
    <rPh sb="6" eb="9">
      <t>ジキュウリツ</t>
    </rPh>
    <rPh sb="12" eb="14">
      <t>ユニュウ</t>
    </rPh>
    <rPh sb="14" eb="16">
      <t>ケイスウ</t>
    </rPh>
    <phoneticPr fontId="4"/>
  </si>
  <si>
    <t>(三重県)
県内需要
増加額</t>
    <rPh sb="1" eb="4">
      <t>ミエケン</t>
    </rPh>
    <rPh sb="6" eb="8">
      <t>ケンナイ</t>
    </rPh>
    <rPh sb="8" eb="10">
      <t>ジュヨウ</t>
    </rPh>
    <rPh sb="11" eb="14">
      <t>ゾウカガク</t>
    </rPh>
    <phoneticPr fontId="4"/>
  </si>
  <si>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4"/>
  </si>
  <si>
    <t>需要増加額・合計（三重県・県外）</t>
    <rPh sb="0" eb="2">
      <t>ジュヨウ</t>
    </rPh>
    <rPh sb="2" eb="4">
      <t>ゾウカ</t>
    </rPh>
    <rPh sb="4" eb="5">
      <t>ガク</t>
    </rPh>
    <rPh sb="6" eb="8">
      <t>ゴウケイ</t>
    </rPh>
    <rPh sb="9" eb="12">
      <t>ミエケン</t>
    </rPh>
    <rPh sb="13" eb="15">
      <t>ケンガイ</t>
    </rPh>
    <phoneticPr fontId="4"/>
  </si>
  <si>
    <t>（県外の需要増加による）需要増加額</t>
    <rPh sb="1" eb="3">
      <t>ケンガイ</t>
    </rPh>
    <rPh sb="4" eb="6">
      <t>ジュヨウ</t>
    </rPh>
    <rPh sb="6" eb="8">
      <t>ゾウカ</t>
    </rPh>
    <rPh sb="12" eb="14">
      <t>ジュヨウ</t>
    </rPh>
    <rPh sb="14" eb="17">
      <t>ゾウカガク</t>
    </rPh>
    <phoneticPr fontId="4"/>
  </si>
  <si>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4"/>
  </si>
  <si>
    <t>三重県内の需要増加による</t>
    <rPh sb="0" eb="3">
      <t>ミエケン</t>
    </rPh>
    <rPh sb="3" eb="4">
      <t>ナイ</t>
    </rPh>
    <rPh sb="5" eb="7">
      <t>ジュヨウ</t>
    </rPh>
    <rPh sb="7" eb="9">
      <t>ゾウカ</t>
    </rPh>
    <phoneticPr fontId="4"/>
  </si>
  <si>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4"/>
  </si>
  <si>
    <t>（三重県）雇用者所得による需要増加額</t>
    <rPh sb="1" eb="4">
      <t>ミエケン</t>
    </rPh>
    <rPh sb="5" eb="8">
      <t>コヨウシャ</t>
    </rPh>
    <rPh sb="8" eb="10">
      <t>ショトク</t>
    </rPh>
    <rPh sb="13" eb="15">
      <t>ジュヨウ</t>
    </rPh>
    <rPh sb="15" eb="18">
      <t>ゾウカガク</t>
    </rPh>
    <phoneticPr fontId="4"/>
  </si>
  <si>
    <t>コード</t>
    <phoneticPr fontId="4"/>
  </si>
  <si>
    <t>直接効果分</t>
    <rPh sb="0" eb="2">
      <t>チョクセツ</t>
    </rPh>
    <rPh sb="2" eb="4">
      <t>コウカ</t>
    </rPh>
    <rPh sb="4" eb="5">
      <t>ブン</t>
    </rPh>
    <phoneticPr fontId="4"/>
  </si>
  <si>
    <t>1次効果分</t>
    <rPh sb="1" eb="2">
      <t>ジ</t>
    </rPh>
    <rPh sb="2" eb="4">
      <t>コウカ</t>
    </rPh>
    <rPh sb="4" eb="5">
      <t>ブン</t>
    </rPh>
    <phoneticPr fontId="4"/>
  </si>
  <si>
    <t>雇用者所得
合計額</t>
    <phoneticPr fontId="4"/>
  </si>
  <si>
    <t>消費転換
係数</t>
    <rPh sb="0" eb="2">
      <t>ショウヒ</t>
    </rPh>
    <rPh sb="2" eb="4">
      <t>テンカン</t>
    </rPh>
    <rPh sb="5" eb="7">
      <t>ケイスウ</t>
    </rPh>
    <phoneticPr fontId="4"/>
  </si>
  <si>
    <t>雇用者所得による
需要増加額</t>
    <phoneticPr fontId="4"/>
  </si>
  <si>
    <t>×</t>
    <phoneticPr fontId="4"/>
  </si>
  <si>
    <t>＝</t>
    <phoneticPr fontId="4"/>
  </si>
  <si>
    <t>（県外）雇用者所得による需要増加額</t>
    <rPh sb="1" eb="3">
      <t>ケンガイ</t>
    </rPh>
    <rPh sb="4" eb="7">
      <t>コヨウシャ</t>
    </rPh>
    <rPh sb="7" eb="9">
      <t>ショトク</t>
    </rPh>
    <rPh sb="12" eb="14">
      <t>ジュヨウ</t>
    </rPh>
    <rPh sb="14" eb="17">
      <t>ゾウカガク</t>
    </rPh>
    <phoneticPr fontId="4"/>
  </si>
  <si>
    <t>×</t>
    <phoneticPr fontId="4"/>
  </si>
  <si>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4"/>
  </si>
  <si>
    <t>（三重県）雇用者所得による需要増加額</t>
    <rPh sb="1" eb="4">
      <t>ミエケン</t>
    </rPh>
    <rPh sb="5" eb="8">
      <t>コヨウシャ</t>
    </rPh>
    <rPh sb="8" eb="10">
      <t>ショトク</t>
    </rPh>
    <rPh sb="13" eb="15">
      <t>ジュヨウ</t>
    </rPh>
    <rPh sb="15" eb="17">
      <t>ゾウカ</t>
    </rPh>
    <rPh sb="17" eb="18">
      <t>ガク</t>
    </rPh>
    <phoneticPr fontId="4"/>
  </si>
  <si>
    <t>（三重県）雇用者所得による
需要増加額</t>
    <rPh sb="1" eb="4">
      <t>ミエケン</t>
    </rPh>
    <phoneticPr fontId="4"/>
  </si>
  <si>
    <t>(三重県)
民間消費支出構成比</t>
    <rPh sb="1" eb="4">
      <t>ミエケン</t>
    </rPh>
    <rPh sb="6" eb="8">
      <t>ミンカン</t>
    </rPh>
    <rPh sb="8" eb="10">
      <t>ショウヒ</t>
    </rPh>
    <rPh sb="10" eb="12">
      <t>シシュツ</t>
    </rPh>
    <rPh sb="12" eb="15">
      <t>コウセイヒ</t>
    </rPh>
    <phoneticPr fontId="4"/>
  </si>
  <si>
    <t>（三重県）雇用者所得による
需要増加額</t>
    <rPh sb="1" eb="4">
      <t>ミエケン</t>
    </rPh>
    <rPh sb="5" eb="8">
      <t>コヨウシャ</t>
    </rPh>
    <rPh sb="8" eb="10">
      <t>ショトク</t>
    </rPh>
    <rPh sb="14" eb="16">
      <t>ジュヨウ</t>
    </rPh>
    <rPh sb="16" eb="18">
      <t>ゾウカ</t>
    </rPh>
    <rPh sb="18" eb="19">
      <t>ガク</t>
    </rPh>
    <phoneticPr fontId="4"/>
  </si>
  <si>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4"/>
  </si>
  <si>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4"/>
  </si>
  <si>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4"/>
  </si>
  <si>
    <t>（三重県）
雇用者所得による
需要増加額</t>
    <rPh sb="1" eb="4">
      <t>ミエケン</t>
    </rPh>
    <rPh sb="6" eb="9">
      <t>コヨウシャ</t>
    </rPh>
    <rPh sb="9" eb="11">
      <t>ショトク</t>
    </rPh>
    <rPh sb="15" eb="17">
      <t>ジュヨウ</t>
    </rPh>
    <rPh sb="17" eb="19">
      <t>ゾウカ</t>
    </rPh>
    <rPh sb="19" eb="20">
      <t>ガク</t>
    </rPh>
    <phoneticPr fontId="4"/>
  </si>
  <si>
    <t>（三重県）
移入係数</t>
    <rPh sb="1" eb="4">
      <t>ミエケン</t>
    </rPh>
    <rPh sb="6" eb="8">
      <t>イニュウ</t>
    </rPh>
    <rPh sb="8" eb="10">
      <t>ケイスウ</t>
    </rPh>
    <phoneticPr fontId="4"/>
  </si>
  <si>
    <t>（三重県）移入額
（県外需要増加額）</t>
    <rPh sb="1" eb="4">
      <t>ミエケン</t>
    </rPh>
    <rPh sb="5" eb="7">
      <t>イニュウ</t>
    </rPh>
    <rPh sb="7" eb="8">
      <t>ガク</t>
    </rPh>
    <rPh sb="10" eb="12">
      <t>ケンガイ</t>
    </rPh>
    <rPh sb="12" eb="14">
      <t>ジュヨウ</t>
    </rPh>
    <rPh sb="14" eb="17">
      <t>ゾウカガク</t>
    </rPh>
    <phoneticPr fontId="4"/>
  </si>
  <si>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4"/>
  </si>
  <si>
    <t>（県外）
雇用者所得による
需要増加額</t>
    <rPh sb="1" eb="3">
      <t>ケンガイ</t>
    </rPh>
    <phoneticPr fontId="4"/>
  </si>
  <si>
    <t>(県外)
民間消費支出構成比</t>
    <rPh sb="1" eb="3">
      <t>ケンガイ</t>
    </rPh>
    <rPh sb="5" eb="7">
      <t>ミンカン</t>
    </rPh>
    <rPh sb="7" eb="9">
      <t>ショウヒ</t>
    </rPh>
    <rPh sb="9" eb="11">
      <t>シシュツ</t>
    </rPh>
    <rPh sb="11" eb="14">
      <t>コウセイヒ</t>
    </rPh>
    <phoneticPr fontId="4"/>
  </si>
  <si>
    <t>（県外）
雇用者所得による
需要増加額</t>
    <rPh sb="1" eb="3">
      <t>ケンガイ</t>
    </rPh>
    <rPh sb="5" eb="8">
      <t>コヨウシャ</t>
    </rPh>
    <rPh sb="8" eb="10">
      <t>ショトク</t>
    </rPh>
    <rPh sb="14" eb="16">
      <t>ジュヨウ</t>
    </rPh>
    <rPh sb="16" eb="18">
      <t>ゾウカ</t>
    </rPh>
    <rPh sb="18" eb="19">
      <t>ガク</t>
    </rPh>
    <phoneticPr fontId="4"/>
  </si>
  <si>
    <t>（県外）雇用者所得による県外需要増加額</t>
    <rPh sb="1" eb="3">
      <t>ケンガイ</t>
    </rPh>
    <rPh sb="4" eb="7">
      <t>コヨウシャ</t>
    </rPh>
    <rPh sb="7" eb="9">
      <t>ショトク</t>
    </rPh>
    <rPh sb="12" eb="14">
      <t>ケンガイ</t>
    </rPh>
    <rPh sb="14" eb="16">
      <t>ジュヨウ</t>
    </rPh>
    <rPh sb="16" eb="18">
      <t>ゾウカ</t>
    </rPh>
    <rPh sb="18" eb="19">
      <t>ガク</t>
    </rPh>
    <phoneticPr fontId="4"/>
  </si>
  <si>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4"/>
  </si>
  <si>
    <t>（県外）
県外需要増加額</t>
    <rPh sb="1" eb="3">
      <t>ケンガイ</t>
    </rPh>
    <rPh sb="5" eb="7">
      <t>ケンガイ</t>
    </rPh>
    <rPh sb="7" eb="9">
      <t>ジュヨウ</t>
    </rPh>
    <rPh sb="9" eb="11">
      <t>ゾウカ</t>
    </rPh>
    <rPh sb="11" eb="12">
      <t>ガク</t>
    </rPh>
    <phoneticPr fontId="4"/>
  </si>
  <si>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4"/>
  </si>
  <si>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4"/>
  </si>
  <si>
    <t>（県外）
移入係数</t>
    <rPh sb="1" eb="3">
      <t>ケンガイ</t>
    </rPh>
    <rPh sb="5" eb="7">
      <t>イニュウ</t>
    </rPh>
    <rPh sb="7" eb="9">
      <t>ケイスウ</t>
    </rPh>
    <phoneticPr fontId="4"/>
  </si>
  <si>
    <t>（県外）
移入額</t>
    <rPh sb="1" eb="3">
      <t>ケンガイ</t>
    </rPh>
    <rPh sb="5" eb="7">
      <t>イニュウ</t>
    </rPh>
    <rPh sb="7" eb="8">
      <t>ガク</t>
    </rPh>
    <phoneticPr fontId="4"/>
  </si>
  <si>
    <t>三重県内の需要増加により三重県内及び県外に発生した雇用者所得による</t>
    <rPh sb="0" eb="3">
      <t>ミエケン</t>
    </rPh>
    <rPh sb="3" eb="4">
      <t>ナイ</t>
    </rPh>
    <rPh sb="5" eb="7">
      <t>ジュヨウ</t>
    </rPh>
    <rPh sb="7" eb="9">
      <t>ゾウカ</t>
    </rPh>
    <rPh sb="12" eb="14">
      <t>ミエ</t>
    </rPh>
    <rPh sb="14" eb="16">
      <t>ケンナイ</t>
    </rPh>
    <rPh sb="16" eb="17">
      <t>オヨ</t>
    </rPh>
    <rPh sb="18" eb="20">
      <t>ケンガイ</t>
    </rPh>
    <rPh sb="21" eb="23">
      <t>ハッセイ</t>
    </rPh>
    <rPh sb="25" eb="28">
      <t>コヨウシャ</t>
    </rPh>
    <rPh sb="28" eb="30">
      <t>ショトク</t>
    </rPh>
    <phoneticPr fontId="4"/>
  </si>
  <si>
    <t>三重県及び県外の需要増加額</t>
    <rPh sb="0" eb="3">
      <t>ミエケン</t>
    </rPh>
    <rPh sb="3" eb="4">
      <t>オヨ</t>
    </rPh>
    <rPh sb="5" eb="7">
      <t>ケンガイ</t>
    </rPh>
    <rPh sb="8" eb="10">
      <t>ジュヨウ</t>
    </rPh>
    <rPh sb="10" eb="13">
      <t>ゾウカガク</t>
    </rPh>
    <phoneticPr fontId="4"/>
  </si>
  <si>
    <t>地域内需要
増加額</t>
    <rPh sb="0" eb="2">
      <t>チイキ</t>
    </rPh>
    <rPh sb="2" eb="3">
      <t>ナイ</t>
    </rPh>
    <rPh sb="3" eb="5">
      <t>ジュヨウ</t>
    </rPh>
    <rPh sb="6" eb="8">
      <t>ゾウカ</t>
    </rPh>
    <rPh sb="8" eb="9">
      <t>ガク</t>
    </rPh>
    <phoneticPr fontId="4"/>
  </si>
  <si>
    <t>生産誘発額（２次効果）（三重県・県外）</t>
    <rPh sb="0" eb="2">
      <t>セイサン</t>
    </rPh>
    <rPh sb="2" eb="4">
      <t>ユウハツ</t>
    </rPh>
    <rPh sb="4" eb="5">
      <t>ガク</t>
    </rPh>
    <rPh sb="7" eb="8">
      <t>ジ</t>
    </rPh>
    <rPh sb="8" eb="10">
      <t>コウカ</t>
    </rPh>
    <rPh sb="12" eb="15">
      <t>ミエケン</t>
    </rPh>
    <rPh sb="16" eb="18">
      <t>ケンガイ</t>
    </rPh>
    <phoneticPr fontId="4"/>
  </si>
  <si>
    <t>生産誘発額（２次効果）</t>
    <rPh sb="0" eb="2">
      <t>セイサン</t>
    </rPh>
    <rPh sb="2" eb="4">
      <t>ユウハツ</t>
    </rPh>
    <rPh sb="4" eb="5">
      <t>ガク</t>
    </rPh>
    <rPh sb="7" eb="8">
      <t>ジ</t>
    </rPh>
    <rPh sb="8" eb="10">
      <t>コウカ</t>
    </rPh>
    <phoneticPr fontId="4"/>
  </si>
  <si>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4"/>
  </si>
  <si>
    <r>
      <t>県外の需要増加による</t>
    </r>
    <r>
      <rPr>
        <sz val="14"/>
        <rFont val="ＭＳ ゴシック"/>
        <family val="3"/>
        <charset val="128"/>
      </rPr>
      <t>生産誘発額（２次効果）</t>
    </r>
    <rPh sb="0" eb="2">
      <t>ケンガイ</t>
    </rPh>
    <rPh sb="3" eb="5">
      <t>ジュヨウ</t>
    </rPh>
    <rPh sb="5" eb="7">
      <t>ゾウカ</t>
    </rPh>
    <phoneticPr fontId="4"/>
  </si>
  <si>
    <t>県外の需要増加による</t>
    <rPh sb="0" eb="2">
      <t>ケンガイ</t>
    </rPh>
    <rPh sb="3" eb="5">
      <t>ジュヨウ</t>
    </rPh>
    <rPh sb="5" eb="7">
      <t>ゾウカ</t>
    </rPh>
    <phoneticPr fontId="4"/>
  </si>
  <si>
    <t>雇用者所得
合計額</t>
    <phoneticPr fontId="4"/>
  </si>
  <si>
    <t>雇用者所得による
需要増加額</t>
    <phoneticPr fontId="4"/>
  </si>
  <si>
    <t>×</t>
    <phoneticPr fontId="4"/>
  </si>
  <si>
    <t>＝</t>
    <phoneticPr fontId="4"/>
  </si>
  <si>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4"/>
  </si>
  <si>
    <t>（三重県）雇用者所得による需要増加額</t>
    <rPh sb="1" eb="4">
      <t>ミエケン</t>
    </rPh>
    <rPh sb="5" eb="7">
      <t>コヨウ</t>
    </rPh>
    <rPh sb="7" eb="8">
      <t>シャ</t>
    </rPh>
    <rPh sb="8" eb="10">
      <t>ショトク</t>
    </rPh>
    <rPh sb="13" eb="15">
      <t>ジュヨウ</t>
    </rPh>
    <rPh sb="15" eb="18">
      <t>ゾウカガク</t>
    </rPh>
    <phoneticPr fontId="4"/>
  </si>
  <si>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4"/>
  </si>
  <si>
    <t>コード</t>
    <phoneticPr fontId="4"/>
  </si>
  <si>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4"/>
  </si>
  <si>
    <t>（三重県）県内需要増加額</t>
    <rPh sb="1" eb="4">
      <t>ミエケン</t>
    </rPh>
    <rPh sb="5" eb="7">
      <t>ケンナイ</t>
    </rPh>
    <rPh sb="7" eb="9">
      <t>ジュヨウ</t>
    </rPh>
    <rPh sb="9" eb="12">
      <t>ゾウカガク</t>
    </rPh>
    <phoneticPr fontId="4"/>
  </si>
  <si>
    <t>（三重県）移入額（県外需要増加額）</t>
    <rPh sb="1" eb="4">
      <t>ミエケン</t>
    </rPh>
    <rPh sb="5" eb="6">
      <t>イ</t>
    </rPh>
    <rPh sb="6" eb="7">
      <t>イリ</t>
    </rPh>
    <rPh sb="7" eb="8">
      <t>ガク</t>
    </rPh>
    <rPh sb="9" eb="11">
      <t>ケンガイ</t>
    </rPh>
    <rPh sb="11" eb="13">
      <t>ジュヨウ</t>
    </rPh>
    <rPh sb="13" eb="16">
      <t>ゾウカガク</t>
    </rPh>
    <phoneticPr fontId="4"/>
  </si>
  <si>
    <t>（三重県）移入係数</t>
    <rPh sb="1" eb="4">
      <t>ミエケン</t>
    </rPh>
    <rPh sb="5" eb="7">
      <t>イニュウ</t>
    </rPh>
    <rPh sb="7" eb="9">
      <t>ケイスウ</t>
    </rPh>
    <phoneticPr fontId="4"/>
  </si>
  <si>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4"/>
  </si>
  <si>
    <t>（県外）雇用者所得による需要増加額</t>
    <rPh sb="1" eb="3">
      <t>ケンガイ</t>
    </rPh>
    <rPh sb="4" eb="7">
      <t>コヨウシャ</t>
    </rPh>
    <rPh sb="7" eb="9">
      <t>ショトク</t>
    </rPh>
    <rPh sb="12" eb="14">
      <t>ジュヨウ</t>
    </rPh>
    <rPh sb="14" eb="16">
      <t>ゾウカ</t>
    </rPh>
    <rPh sb="16" eb="17">
      <t>ガク</t>
    </rPh>
    <phoneticPr fontId="4"/>
  </si>
  <si>
    <t>（県外）県外需要増加額</t>
    <rPh sb="1" eb="3">
      <t>ケンガイ</t>
    </rPh>
    <rPh sb="4" eb="6">
      <t>ケンガイ</t>
    </rPh>
    <rPh sb="6" eb="8">
      <t>ジュヨウ</t>
    </rPh>
    <rPh sb="8" eb="10">
      <t>ゾウカ</t>
    </rPh>
    <rPh sb="10" eb="11">
      <t>ガク</t>
    </rPh>
    <phoneticPr fontId="4"/>
  </si>
  <si>
    <t>（県外）移入額（県内需要増加額）</t>
    <rPh sb="1" eb="3">
      <t>ケンガイ</t>
    </rPh>
    <rPh sb="4" eb="5">
      <t>イ</t>
    </rPh>
    <rPh sb="5" eb="6">
      <t>イリ</t>
    </rPh>
    <rPh sb="6" eb="7">
      <t>ガク</t>
    </rPh>
    <rPh sb="8" eb="10">
      <t>ケンナイ</t>
    </rPh>
    <rPh sb="10" eb="12">
      <t>ジュヨウ</t>
    </rPh>
    <rPh sb="12" eb="15">
      <t>ゾウカガク</t>
    </rPh>
    <phoneticPr fontId="4"/>
  </si>
  <si>
    <t>（県外）
移入額
（県内需要増加額）</t>
    <rPh sb="1" eb="2">
      <t>ケン</t>
    </rPh>
    <rPh sb="2" eb="3">
      <t>ガイ</t>
    </rPh>
    <rPh sb="5" eb="7">
      <t>イニュウ</t>
    </rPh>
    <rPh sb="7" eb="8">
      <t>ガク</t>
    </rPh>
    <rPh sb="10" eb="12">
      <t>ケンナイ</t>
    </rPh>
    <rPh sb="12" eb="14">
      <t>ジュヨウ</t>
    </rPh>
    <rPh sb="14" eb="17">
      <t>ゾウカガク</t>
    </rPh>
    <phoneticPr fontId="4"/>
  </si>
  <si>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19" eb="21">
      <t>ハッセイ</t>
    </rPh>
    <rPh sb="23" eb="26">
      <t>コヨウシャ</t>
    </rPh>
    <rPh sb="26" eb="28">
      <t>ショトク</t>
    </rPh>
    <phoneticPr fontId="4"/>
  </si>
  <si>
    <t>三重県内及び県外の需要増加額(合計）</t>
    <rPh sb="0" eb="3">
      <t>ミエケン</t>
    </rPh>
    <rPh sb="3" eb="4">
      <t>ナイ</t>
    </rPh>
    <rPh sb="4" eb="5">
      <t>オヨ</t>
    </rPh>
    <rPh sb="6" eb="8">
      <t>ケンガイ</t>
    </rPh>
    <rPh sb="9" eb="11">
      <t>ジュヨウ</t>
    </rPh>
    <rPh sb="11" eb="14">
      <t>ゾウカガク</t>
    </rPh>
    <rPh sb="15" eb="17">
      <t>ゴウケイ</t>
    </rPh>
    <phoneticPr fontId="4"/>
  </si>
  <si>
    <r>
      <t>県外の需要増加による</t>
    </r>
    <r>
      <rPr>
        <sz val="14"/>
        <rFont val="ＭＳ ゴシック"/>
        <family val="3"/>
        <charset val="128"/>
      </rPr>
      <t>生産誘発額（２次効果）ここまで</t>
    </r>
    <rPh sb="0" eb="2">
      <t>ケンガイ</t>
    </rPh>
    <rPh sb="3" eb="5">
      <t>ジュヨウ</t>
    </rPh>
    <rPh sb="5" eb="7">
      <t>ゾウカ</t>
    </rPh>
    <phoneticPr fontId="4"/>
  </si>
  <si>
    <t>13部門 係数</t>
    <rPh sb="2" eb="4">
      <t>ブモン</t>
    </rPh>
    <rPh sb="5" eb="7">
      <t>ケイスウ</t>
    </rPh>
    <phoneticPr fontId="4"/>
  </si>
  <si>
    <t>移入係数</t>
    <rPh sb="0" eb="2">
      <t>イニュウ</t>
    </rPh>
    <rPh sb="2" eb="4">
      <t>ケイスウ</t>
    </rPh>
    <phoneticPr fontId="4"/>
  </si>
  <si>
    <t>輸入係数</t>
    <rPh sb="0" eb="2">
      <t>ユニュウ</t>
    </rPh>
    <rPh sb="2" eb="4">
      <t>ケイスウ</t>
    </rPh>
    <phoneticPr fontId="4"/>
  </si>
  <si>
    <t>移輸入係数</t>
    <rPh sb="0" eb="1">
      <t>イ</t>
    </rPh>
    <rPh sb="1" eb="3">
      <t>ユニュウ</t>
    </rPh>
    <rPh sb="3" eb="5">
      <t>ケイスウ</t>
    </rPh>
    <phoneticPr fontId="4"/>
  </si>
  <si>
    <t>地域内自給率（１－移入係数ー輸入係数）</t>
    <rPh sb="0" eb="2">
      <t>チイキ</t>
    </rPh>
    <rPh sb="2" eb="3">
      <t>ナイ</t>
    </rPh>
    <rPh sb="3" eb="6">
      <t>ジキュウリツ</t>
    </rPh>
    <rPh sb="9" eb="11">
      <t>イニュウ</t>
    </rPh>
    <rPh sb="11" eb="13">
      <t>ケイスウ</t>
    </rPh>
    <rPh sb="14" eb="16">
      <t>ユニュウ</t>
    </rPh>
    <rPh sb="16" eb="18">
      <t>ケイスウ</t>
    </rPh>
    <phoneticPr fontId="4"/>
  </si>
  <si>
    <t>自給率（１－輸入係数）</t>
    <rPh sb="0" eb="3">
      <t>ジキュウリツ</t>
    </rPh>
    <rPh sb="6" eb="8">
      <t>ユニュウ</t>
    </rPh>
    <rPh sb="8" eb="10">
      <t>ケイスウ</t>
    </rPh>
    <phoneticPr fontId="4"/>
  </si>
  <si>
    <t>雇用者所得率</t>
    <rPh sb="0" eb="2">
      <t>コヨウ</t>
    </rPh>
    <rPh sb="2" eb="3">
      <t>シャ</t>
    </rPh>
    <rPh sb="3" eb="5">
      <t>ショトク</t>
    </rPh>
    <rPh sb="5" eb="6">
      <t>リツ</t>
    </rPh>
    <phoneticPr fontId="4"/>
  </si>
  <si>
    <t>民間消費支出
構成比</t>
    <rPh sb="0" eb="2">
      <t>ミンカン</t>
    </rPh>
    <rPh sb="2" eb="4">
      <t>ショウヒ</t>
    </rPh>
    <rPh sb="4" eb="6">
      <t>シシュツ</t>
    </rPh>
    <rPh sb="7" eb="10">
      <t>コウセイヒ</t>
    </rPh>
    <phoneticPr fontId="4"/>
  </si>
  <si>
    <t>商業マージン率</t>
    <rPh sb="0" eb="2">
      <t>ショウギョウ</t>
    </rPh>
    <rPh sb="6" eb="7">
      <t>リツ</t>
    </rPh>
    <phoneticPr fontId="4"/>
  </si>
  <si>
    <t>国内貨物運賃率</t>
    <rPh sb="0" eb="2">
      <t>コクナイ</t>
    </rPh>
    <rPh sb="2" eb="4">
      <t>カモツ</t>
    </rPh>
    <rPh sb="4" eb="6">
      <t>ウンチン</t>
    </rPh>
    <rPh sb="6" eb="7">
      <t>リツ</t>
    </rPh>
    <phoneticPr fontId="4"/>
  </si>
  <si>
    <t>三重県表
・県外表</t>
    <rPh sb="0" eb="2">
      <t>ミエ</t>
    </rPh>
    <rPh sb="2" eb="3">
      <t>ケン</t>
    </rPh>
    <rPh sb="3" eb="4">
      <t>ヒョウ</t>
    </rPh>
    <rPh sb="6" eb="8">
      <t>ケンガイ</t>
    </rPh>
    <rPh sb="8" eb="9">
      <t>ヒョウ</t>
    </rPh>
    <phoneticPr fontId="4"/>
  </si>
  <si>
    <t>産業連関表（全国表）</t>
    <rPh sb="0" eb="2">
      <t>サンギョウ</t>
    </rPh>
    <rPh sb="2" eb="4">
      <t>レンカン</t>
    </rPh>
    <rPh sb="4" eb="5">
      <t>ヒョウ</t>
    </rPh>
    <rPh sb="6" eb="8">
      <t>ゼンコク</t>
    </rPh>
    <rPh sb="8" eb="9">
      <t>ヒョウ</t>
    </rPh>
    <phoneticPr fontId="4"/>
  </si>
  <si>
    <t>計算式</t>
    <rPh sb="0" eb="3">
      <t>ケイサンシキ</t>
    </rPh>
    <phoneticPr fontId="4"/>
  </si>
  <si>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4"/>
  </si>
  <si>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4"/>
  </si>
  <si>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4"/>
  </si>
  <si>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4"/>
  </si>
  <si>
    <r>
      <t xml:space="preserve">１ －
【 51(控除)輸入
 </t>
    </r>
    <r>
      <rPr>
        <sz val="12"/>
        <rFont val="ＭＳ ゴシック"/>
        <family val="3"/>
        <charset val="128"/>
      </rPr>
      <t>÷</t>
    </r>
    <r>
      <rPr>
        <sz val="8"/>
        <rFont val="ＭＳ ゴシック"/>
        <family val="3"/>
        <charset val="128"/>
      </rPr>
      <t xml:space="preserve">
21県内需要合計 】</t>
    </r>
    <phoneticPr fontId="4"/>
  </si>
  <si>
    <r>
      <t xml:space="preserve">粗付加価値額
</t>
    </r>
    <r>
      <rPr>
        <sz val="12"/>
        <rFont val="ＭＳ ゴシック"/>
        <family val="3"/>
        <charset val="128"/>
      </rPr>
      <t>÷</t>
    </r>
    <r>
      <rPr>
        <sz val="8"/>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4"/>
  </si>
  <si>
    <r>
      <t xml:space="preserve">雇用者所得
</t>
    </r>
    <r>
      <rPr>
        <sz val="12"/>
        <rFont val="ＭＳ ゴシック"/>
        <family val="3"/>
        <charset val="128"/>
      </rPr>
      <t>÷</t>
    </r>
    <r>
      <rPr>
        <sz val="8"/>
        <rFont val="ＭＳ ゴシック"/>
        <family val="3"/>
        <charset val="128"/>
      </rPr>
      <t xml:space="preserve">
地域内生産額</t>
    </r>
    <rPh sb="0" eb="3">
      <t>コヨウシャ</t>
    </rPh>
    <rPh sb="3" eb="5">
      <t>ショトク</t>
    </rPh>
    <rPh sb="8" eb="10">
      <t>チイキ</t>
    </rPh>
    <rPh sb="10" eb="11">
      <t>ナイ</t>
    </rPh>
    <rPh sb="11" eb="14">
      <t>セイサンガク</t>
    </rPh>
    <phoneticPr fontId="4"/>
  </si>
  <si>
    <r>
      <t xml:space="preserve">地域内 雇用者数
 </t>
    </r>
    <r>
      <rPr>
        <sz val="12"/>
        <rFont val="ＭＳ Ｐゴシック"/>
        <family val="3"/>
        <charset val="128"/>
      </rPr>
      <t>÷</t>
    </r>
    <r>
      <rPr>
        <sz val="8"/>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4"/>
  </si>
  <si>
    <r>
      <t xml:space="preserve">民間消費支出
</t>
    </r>
    <r>
      <rPr>
        <sz val="12"/>
        <rFont val="ＭＳ ゴシック"/>
        <family val="3"/>
        <charset val="128"/>
      </rPr>
      <t>÷</t>
    </r>
    <r>
      <rPr>
        <sz val="8"/>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4"/>
  </si>
  <si>
    <r>
      <t xml:space="preserve">商業マージン
</t>
    </r>
    <r>
      <rPr>
        <sz val="12"/>
        <rFont val="ＭＳ ゴシック"/>
        <family val="3"/>
        <charset val="128"/>
      </rPr>
      <t>÷</t>
    </r>
    <r>
      <rPr>
        <sz val="8"/>
        <rFont val="ＭＳ ゴシック"/>
        <family val="3"/>
        <charset val="128"/>
      </rPr>
      <t xml:space="preserve">
購入者価格</t>
    </r>
    <rPh sb="0" eb="2">
      <t>ショウギョウ</t>
    </rPh>
    <rPh sb="9" eb="12">
      <t>コウニュウシャ</t>
    </rPh>
    <rPh sb="12" eb="14">
      <t>カカク</t>
    </rPh>
    <phoneticPr fontId="4"/>
  </si>
  <si>
    <r>
      <t xml:space="preserve">国内貨物運賃
</t>
    </r>
    <r>
      <rPr>
        <sz val="12"/>
        <rFont val="ＭＳ ゴシック"/>
        <family val="3"/>
        <charset val="128"/>
      </rPr>
      <t>÷</t>
    </r>
    <r>
      <rPr>
        <sz val="8"/>
        <rFont val="ＭＳ ゴシック"/>
        <family val="3"/>
        <charset val="128"/>
      </rPr>
      <t xml:space="preserve">
購入者価格</t>
    </r>
    <rPh sb="0" eb="2">
      <t>コクナイ</t>
    </rPh>
    <rPh sb="2" eb="4">
      <t>カモツ</t>
    </rPh>
    <rPh sb="4" eb="6">
      <t>ウンチン</t>
    </rPh>
    <rPh sb="9" eb="12">
      <t>コウニュウシャ</t>
    </rPh>
    <rPh sb="12" eb="14">
      <t>カカク</t>
    </rPh>
    <phoneticPr fontId="4"/>
  </si>
  <si>
    <t>三重県戦略企画部統計課 分析・情報班</t>
    <rPh sb="0" eb="3">
      <t>ミエケン</t>
    </rPh>
    <rPh sb="3" eb="7">
      <t>センリャクキカク</t>
    </rPh>
    <rPh sb="7" eb="8">
      <t>ブ</t>
    </rPh>
    <rPh sb="8" eb="10">
      <t>トウケイ</t>
    </rPh>
    <rPh sb="10" eb="11">
      <t>カ</t>
    </rPh>
    <rPh sb="12" eb="14">
      <t>ブンセキ</t>
    </rPh>
    <rPh sb="15" eb="17">
      <t>ジョウホウ</t>
    </rPh>
    <rPh sb="17" eb="18">
      <t>ハン</t>
    </rPh>
    <phoneticPr fontId="4"/>
  </si>
  <si>
    <t>農林水産業</t>
  </si>
  <si>
    <t>金融・保険</t>
  </si>
  <si>
    <t>○均衡産出高モデルを使用した産業連関分析</t>
    <rPh sb="10" eb="12">
      <t>シヨウ</t>
    </rPh>
    <rPh sb="14" eb="16">
      <t>サンギョウ</t>
    </rPh>
    <rPh sb="16" eb="18">
      <t>レンカン</t>
    </rPh>
    <rPh sb="18" eb="20">
      <t>ブンセキ</t>
    </rPh>
    <phoneticPr fontId="4"/>
  </si>
  <si>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4"/>
  </si>
  <si>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4"/>
  </si>
  <si>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4"/>
  </si>
  <si>
    <t>コード</t>
    <phoneticPr fontId="4"/>
  </si>
  <si>
    <t>部 門 名</t>
    <rPh sb="0" eb="1">
      <t>ブ</t>
    </rPh>
    <rPh sb="2" eb="3">
      <t>モン</t>
    </rPh>
    <rPh sb="4" eb="5">
      <t>メイ</t>
    </rPh>
    <phoneticPr fontId="4"/>
  </si>
  <si>
    <t>商業マージン</t>
    <phoneticPr fontId="3"/>
  </si>
  <si>
    <t>運輸マージン</t>
    <rPh sb="0" eb="2">
      <t>ウンユ</t>
    </rPh>
    <phoneticPr fontId="3"/>
  </si>
  <si>
    <t>電力・ガス・水道</t>
  </si>
  <si>
    <t>運輸・郵便</t>
  </si>
  <si>
    <t>情報通信</t>
  </si>
  <si>
    <t>サービス業</t>
  </si>
  <si>
    <t>※数値は、単位未満を四捨五入しているため総数と内訳が一致しない場合があります。</t>
  </si>
  <si>
    <t>県内
直接投資額</t>
    <rPh sb="0" eb="1">
      <t>ケン</t>
    </rPh>
    <rPh sb="1" eb="2">
      <t>ナイ</t>
    </rPh>
    <rPh sb="3" eb="5">
      <t>チョクセツ</t>
    </rPh>
    <rPh sb="5" eb="7">
      <t>トウシ</t>
    </rPh>
    <rPh sb="7" eb="8">
      <t>ガク</t>
    </rPh>
    <phoneticPr fontId="4"/>
  </si>
  <si>
    <t>県外
直接投資額</t>
    <rPh sb="0" eb="2">
      <t>ケンガイ</t>
    </rPh>
    <rPh sb="3" eb="5">
      <t>チョクセツ</t>
    </rPh>
    <rPh sb="5" eb="7">
      <t>トウシ</t>
    </rPh>
    <rPh sb="7" eb="8">
      <t>ガク</t>
    </rPh>
    <phoneticPr fontId="4"/>
  </si>
  <si>
    <t>小計</t>
    <rPh sb="0" eb="1">
      <t>ショウ</t>
    </rPh>
    <rPh sb="1" eb="2">
      <t>ケイ</t>
    </rPh>
    <phoneticPr fontId="4"/>
  </si>
  <si>
    <t>県内商業マージン</t>
    <rPh sb="0" eb="1">
      <t>ケン</t>
    </rPh>
    <rPh sb="1" eb="2">
      <t>ナイ</t>
    </rPh>
    <phoneticPr fontId="3"/>
  </si>
  <si>
    <t>県内運輸マージン</t>
    <rPh sb="0" eb="1">
      <t>ケン</t>
    </rPh>
    <rPh sb="1" eb="2">
      <t>ナイ</t>
    </rPh>
    <rPh sb="2" eb="4">
      <t>ウンユ</t>
    </rPh>
    <phoneticPr fontId="3"/>
  </si>
  <si>
    <t>県外商業マージン</t>
    <rPh sb="0" eb="2">
      <t>ケンガイ</t>
    </rPh>
    <phoneticPr fontId="3"/>
  </si>
  <si>
    <t>県外運輸マージン</t>
    <rPh sb="0" eb="2">
      <t>ケンガイ</t>
    </rPh>
    <rPh sb="2" eb="4">
      <t>ウンユ</t>
    </rPh>
    <phoneticPr fontId="3"/>
  </si>
  <si>
    <t>県内
直接投資額
（変換後）</t>
    <rPh sb="0" eb="1">
      <t>ケン</t>
    </rPh>
    <rPh sb="1" eb="2">
      <t>ナイ</t>
    </rPh>
    <rPh sb="3" eb="5">
      <t>チョクセツ</t>
    </rPh>
    <rPh sb="5" eb="7">
      <t>トウシ</t>
    </rPh>
    <rPh sb="7" eb="8">
      <t>ガク</t>
    </rPh>
    <rPh sb="10" eb="13">
      <t>ヘンカンゴ</t>
    </rPh>
    <phoneticPr fontId="4"/>
  </si>
  <si>
    <t>県外
直接投資額
（変換後）</t>
    <rPh sb="0" eb="1">
      <t>ケン</t>
    </rPh>
    <rPh sb="1" eb="2">
      <t>ガイ</t>
    </rPh>
    <rPh sb="3" eb="5">
      <t>チョクセツ</t>
    </rPh>
    <rPh sb="5" eb="7">
      <t>トウシ</t>
    </rPh>
    <rPh sb="7" eb="8">
      <t>ガク</t>
    </rPh>
    <rPh sb="10" eb="13">
      <t>ヘンカンゴ</t>
    </rPh>
    <phoneticPr fontId="4"/>
  </si>
  <si>
    <t>平成26年度県民経済計算より（平成23年暦年変換後）</t>
    <rPh sb="15" eb="17">
      <t>ヘイセイ</t>
    </rPh>
    <rPh sb="19" eb="20">
      <t>ネン</t>
    </rPh>
    <rPh sb="20" eb="22">
      <t>レキネン</t>
    </rPh>
    <rPh sb="22" eb="25">
      <t>ヘンカンゴ</t>
    </rPh>
    <phoneticPr fontId="4"/>
  </si>
  <si>
    <t>家計調査年報より（平成26年(2014年)平均速報結果の概況）</t>
    <rPh sb="0" eb="2">
      <t>カケイ</t>
    </rPh>
    <rPh sb="2" eb="4">
      <t>チョウサ</t>
    </rPh>
    <rPh sb="4" eb="6">
      <t>ネンポウ</t>
    </rPh>
    <rPh sb="9" eb="11">
      <t>ヘイセイ</t>
    </rPh>
    <rPh sb="13" eb="14">
      <t>ネン</t>
    </rPh>
    <rPh sb="19" eb="20">
      <t>ネン</t>
    </rPh>
    <rPh sb="21" eb="23">
      <t>ヘイキン</t>
    </rPh>
    <rPh sb="23" eb="25">
      <t>ソクホウ</t>
    </rPh>
    <rPh sb="25" eb="27">
      <t>ケッカ</t>
    </rPh>
    <rPh sb="28" eb="30">
      <t>ガイキョウ</t>
    </rPh>
    <phoneticPr fontId="3"/>
  </si>
  <si>
    <t>05 電力・ガス・水道</t>
  </si>
  <si>
    <t>07 金融・保険</t>
  </si>
  <si>
    <t>09 運輸・郵便</t>
  </si>
  <si>
    <t>12 サービス業</t>
  </si>
  <si>
    <t>平成23年(2011年)三重県内外2地域間産業連関表による産業連関分析シート</t>
    <rPh sb="0" eb="2">
      <t>ヘイセイ</t>
    </rPh>
    <rPh sb="4" eb="5">
      <t>ネン</t>
    </rPh>
    <rPh sb="10" eb="11">
      <t>ネン</t>
    </rPh>
    <rPh sb="12" eb="15">
      <t>ミエケン</t>
    </rPh>
    <rPh sb="15" eb="17">
      <t>ナイガイ</t>
    </rPh>
    <rPh sb="18" eb="21">
      <t>チイキカン</t>
    </rPh>
    <rPh sb="21" eb="23">
      <t>サンギョウ</t>
    </rPh>
    <rPh sb="23" eb="25">
      <t>レンカン</t>
    </rPh>
    <rPh sb="25" eb="26">
      <t>ヒョウ</t>
    </rPh>
    <rPh sb="29" eb="31">
      <t>サンギョウ</t>
    </rPh>
    <rPh sb="31" eb="33">
      <t>レンカン</t>
    </rPh>
    <rPh sb="33" eb="35">
      <t>ブンセキ</t>
    </rPh>
    <phoneticPr fontId="4"/>
  </si>
  <si>
    <t>平成23年(2011年)三重県内外2地域間産業連関表</t>
    <rPh sb="0" eb="2">
      <t>ヘイセイ</t>
    </rPh>
    <rPh sb="4" eb="5">
      <t>ネン</t>
    </rPh>
    <rPh sb="10" eb="11">
      <t>ネン</t>
    </rPh>
    <rPh sb="12" eb="15">
      <t>ミエケン</t>
    </rPh>
    <rPh sb="15" eb="17">
      <t>ナイガイ</t>
    </rPh>
    <rPh sb="18" eb="21">
      <t>チイキカン</t>
    </rPh>
    <rPh sb="21" eb="23">
      <t>サンギョウ</t>
    </rPh>
    <rPh sb="23" eb="25">
      <t>レンカン</t>
    </rPh>
    <rPh sb="25" eb="26">
      <t>ヒョウ</t>
    </rPh>
    <phoneticPr fontId="4"/>
  </si>
  <si>
    <t>三重県内の需要増加による生産誘発額（２次効果）</t>
    <rPh sb="0" eb="3">
      <t>ミエケン</t>
    </rPh>
    <rPh sb="3" eb="4">
      <t>ナイ</t>
    </rPh>
    <rPh sb="5" eb="7">
      <t>ジュヨウ</t>
    </rPh>
    <rPh sb="7" eb="9">
      <t>ゾウカ</t>
    </rPh>
    <phoneticPr fontId="4"/>
  </si>
  <si>
    <t>コード</t>
    <phoneticPr fontId="4"/>
  </si>
  <si>
    <t>コード</t>
    <phoneticPr fontId="4"/>
  </si>
  <si>
    <t>コード</t>
    <phoneticPr fontId="4"/>
  </si>
  <si>
    <t>コード</t>
    <phoneticPr fontId="4"/>
  </si>
  <si>
    <t>入力（県内外）</t>
    <rPh sb="0" eb="2">
      <t>ニュウリョク</t>
    </rPh>
    <rPh sb="3" eb="5">
      <t>ケンナイ</t>
    </rPh>
    <rPh sb="5" eb="6">
      <t>ガイ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</si>
</sst>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quot;¥&quot;\-#,##0"/>
    <numFmt numFmtId="6" formatCode="&quot;¥&quot;#,##0;[Red]&quot;¥&quot;\-#,##0"/>
    <numFmt numFmtId="176" formatCode="#,##0.0;&quot;△ &quot;#,##0.0"/>
    <numFmt numFmtId="177" formatCode="0.0;&quot;△ &quot;0.0"/>
    <numFmt numFmtId="178" formatCode="#,##0.000;&quot;△ &quot;#,##0.000"/>
    <numFmt numFmtId="179" formatCode="#,##0.000_ "/>
    <numFmt numFmtId="180" formatCode="0.000_ ;[Red]\-0.000\ "/>
    <numFmt numFmtId="181" formatCode="0.000;&quot;△ &quot;0.000"/>
    <numFmt numFmtId="182" formatCode="#,##0;&quot;△ &quot;#,##0"/>
    <numFmt numFmtId="183" formatCode="#,##0.00000;&quot;△ &quot;#,##0.00000"/>
    <numFmt numFmtId="184" formatCode="#,##0.000000;&quot;△ &quot;#,##0.000000"/>
    <numFmt numFmtId="185" formatCode="#,##0.00;&quot;△ &quot;#,##0.00"/>
    <numFmt numFmtId="186" formatCode="#,##0.00000_ ;[Red]\-#,##0.00000\ "/>
    <numFmt numFmtId="187" formatCode="#,##0_ ;[Red]\-#,##0\ "/>
    <numFmt numFmtId="188" formatCode="#,##0.0_ "/>
    <numFmt numFmtId="189" formatCode="#,##0.0_ ;[Red]\-#,##0.0\ "/>
    <numFmt numFmtId="190" formatCode="0_ "/>
    <numFmt numFmtId="191" formatCode="#,##0.000000_ "/>
    <numFmt numFmtId="192" formatCode="#,##0_ "/>
    <numFmt numFmtId="193" formatCode="0.000000_ "/>
    <numFmt numFmtId="194" formatCode="#,##0.0000_ "/>
    <numFmt numFmtId="195" formatCode="0;&quot;△ &quot;0"/>
    <numFmt numFmtId="196" formatCode="0.0_ "/>
    <numFmt numFmtId="197" formatCode="0.0"/>
  </numFmts>
  <fonts count="79">
    <font>
      <sz val="11"/>
      <color theme="1"/>
      <name val="ＭＳ Ｐゴシック"/>
      <family val="2"/>
      <charset val="128"/>
      <scheme val="minor"/>
    </font>
    <font>
      <sz val="11"/>
      <name val="ＭＳ Ｐゴシック"/>
      <family val="3"/>
      <charset val="128"/>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b/>
      <sz val="12"/>
      <name val="ＭＳ Ｐゴシック"/>
      <family val="3"/>
      <charset val="128"/>
    </font>
    <font>
      <sz val="10"/>
      <name val="ＭＳ Ｐゴシック"/>
      <family val="3"/>
      <charset val="128"/>
    </font>
    <font>
      <sz val="10"/>
      <name val="ＭＳ ゴシック"/>
      <family val="3"/>
      <charset val="128"/>
    </font>
    <font>
      <sz val="16"/>
      <name val="ＭＳ ゴシック"/>
      <family val="3"/>
      <charset val="128"/>
    </font>
    <font>
      <sz val="12"/>
      <name val="ＭＳ Ｐ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2"/>
      <color indexed="12"/>
      <name val="ＭＳ ゴシック"/>
      <family val="3"/>
      <charset val="128"/>
    </font>
    <font>
      <sz val="14"/>
      <name val="ＭＳ ゴシック"/>
      <family val="3"/>
      <charset val="128"/>
    </font>
    <font>
      <b/>
      <sz val="12"/>
      <name val="ＭＳ ゴシック"/>
      <family val="3"/>
      <charset val="128"/>
    </font>
    <font>
      <sz val="9"/>
      <name val="ＭＳ ゴシック"/>
      <family val="3"/>
      <charset val="128"/>
    </font>
    <font>
      <u/>
      <sz val="12"/>
      <name val="ＭＳ ゴシック"/>
      <family val="3"/>
      <charset val="128"/>
    </font>
    <font>
      <sz val="18"/>
      <name val="ＭＳ ゴシック"/>
      <family val="3"/>
      <charset val="128"/>
    </font>
    <font>
      <sz val="12"/>
      <color indexed="9"/>
      <name val="ＭＳ ゴシック"/>
      <family val="3"/>
      <charset val="128"/>
    </font>
    <font>
      <sz val="10"/>
      <color indexed="10"/>
      <name val="ＭＳ ゴシック"/>
      <family val="3"/>
      <charset val="128"/>
    </font>
    <font>
      <sz val="11"/>
      <color indexed="9"/>
      <name val="ＭＳ ゴシック"/>
      <family val="3"/>
      <charset val="128"/>
    </font>
    <font>
      <sz val="10"/>
      <color indexed="12"/>
      <name val="ＭＳ ゴシック"/>
      <family val="3"/>
      <charset val="128"/>
    </font>
    <font>
      <sz val="10"/>
      <color indexed="9"/>
      <name val="ＭＳ ゴシック"/>
      <family val="3"/>
      <charset val="128"/>
    </font>
    <font>
      <sz val="12"/>
      <color indexed="9"/>
      <name val="ＭＳ Ｐゴシック"/>
      <family val="3"/>
      <charset val="128"/>
    </font>
    <font>
      <b/>
      <sz val="16"/>
      <name val="ＭＳ Ｐゴシック"/>
      <family val="3"/>
      <charset val="128"/>
    </font>
    <font>
      <b/>
      <sz val="11"/>
      <name val="ＭＳ ゴシック"/>
      <family val="3"/>
      <charset val="128"/>
    </font>
    <font>
      <sz val="9"/>
      <name val="ＭＳ Ｐ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8"/>
      <name val="ＭＳ Ｐゴシック"/>
      <family val="3"/>
      <charset val="128"/>
    </font>
    <font>
      <sz val="11"/>
      <color theme="1"/>
      <name val="ＭＳ Ｐゴシック"/>
      <family val="2"/>
      <charset val="128"/>
      <scheme val="minor"/>
    </font>
    <font>
      <sz val="11"/>
      <name val="ＭＳ 明朝"/>
      <family val="1"/>
      <charset val="128"/>
    </font>
    <font>
      <sz val="11"/>
      <color theme="1"/>
      <name val="ＭＳ Ｐゴシック"/>
      <family val="3"/>
      <charset val="128"/>
      <scheme val="minor"/>
    </font>
    <font>
      <sz val="11"/>
      <color theme="1"/>
      <name val="明朝"/>
      <family val="1"/>
      <charset val="128"/>
    </font>
    <font>
      <sz val="11"/>
      <color rgb="FF9C6500"/>
      <name val="ＭＳ Ｐゴシック"/>
      <family val="3"/>
      <charset val="128"/>
      <scheme val="minor"/>
    </font>
    <font>
      <sz val="11"/>
      <color indexed="8"/>
      <name val="ＭＳ Ｐゴシック"/>
      <family val="3"/>
      <charset val="128"/>
    </font>
    <font>
      <sz val="11"/>
      <name val="明朝"/>
      <family val="1"/>
      <charset val="128"/>
    </font>
    <font>
      <sz val="12"/>
      <color rgb="FFFF0000"/>
      <name val="明朝"/>
      <family val="1"/>
      <charset val="128"/>
    </font>
    <font>
      <sz val="11"/>
      <color indexed="9"/>
      <name val="ＭＳ Ｐゴシック"/>
      <family val="3"/>
      <charset val="128"/>
    </font>
    <font>
      <sz val="12"/>
      <color rgb="FF0000FF"/>
      <name val="明朝"/>
      <family val="1"/>
      <charset val="128"/>
    </font>
    <font>
      <sz val="12"/>
      <color rgb="FF008000"/>
      <name val="明朝"/>
      <family val="1"/>
      <charset val="128"/>
    </font>
    <font>
      <sz val="10"/>
      <color theme="1"/>
      <name val="ＭＳ Ｐ明朝"/>
      <family val="1"/>
      <charset val="128"/>
    </font>
    <font>
      <b/>
      <sz val="18"/>
      <color indexed="56"/>
      <name val="ＭＳ Ｐゴシック"/>
      <family val="3"/>
      <charset val="128"/>
    </font>
    <font>
      <sz val="9"/>
      <color theme="1"/>
      <name val="Times New Roman"/>
      <family val="1"/>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ゴシック"/>
      <family val="2"/>
      <charset val="128"/>
    </font>
    <font>
      <sz val="9"/>
      <name val="ＭＳ 明朝"/>
      <family val="1"/>
      <charset val="128"/>
    </font>
    <font>
      <sz val="14"/>
      <name val="ＭＳ 明朝"/>
      <family val="1"/>
      <charset val="128"/>
    </font>
    <font>
      <sz val="11"/>
      <color indexed="17"/>
      <name val="ＭＳ Ｐゴシック"/>
      <family val="3"/>
      <charset val="128"/>
    </font>
    <font>
      <b/>
      <sz val="9"/>
      <color indexed="81"/>
      <name val="ＭＳ Ｐゴシック"/>
      <family val="3"/>
      <charset val="128"/>
    </font>
    <font>
      <sz val="9"/>
      <color indexed="81"/>
      <name val="ＭＳ Ｐゴシック"/>
      <family val="3"/>
      <charset val="128"/>
    </font>
    <font>
      <sz val="9"/>
      <color theme="1"/>
      <name val="ＭＳ Ｐゴシック"/>
      <family val="3"/>
      <charset val="128"/>
      <scheme val="major"/>
    </font>
    <font>
      <sz val="12"/>
      <color indexed="10"/>
      <name val="ＭＳ ゴシック"/>
      <family val="3"/>
      <charset val="128"/>
    </font>
    <font>
      <sz val="11"/>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2"/>
      <color indexed="81"/>
      <name val="ＭＳ Ｐゴシック"/>
      <family val="3"/>
      <charset val="128"/>
    </font>
    <font>
      <sz val="14"/>
      <color rgb="FF0000FF"/>
      <name val="ＭＳ ゴシック"/>
      <family val="3"/>
      <charset val="128"/>
    </font>
  </fonts>
  <fills count="45">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1"/>
        <bgColor indexed="64"/>
      </patternFill>
    </fill>
    <fill>
      <patternFill patternType="solid">
        <fgColor indexed="13"/>
        <bgColor indexed="64"/>
      </patternFill>
    </fill>
    <fill>
      <patternFill patternType="solid">
        <fgColor rgb="FFCC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rgb="FF66FFFF"/>
        <bgColor indexed="64"/>
      </patternFill>
    </fill>
    <fill>
      <patternFill patternType="solid">
        <fgColor rgb="FFFF9900"/>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0000FF"/>
        <bgColor indexed="64"/>
      </patternFill>
    </fill>
    <fill>
      <patternFill patternType="solid">
        <fgColor rgb="FF00800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4" tint="0.39994506668294322"/>
        <bgColor indexed="64"/>
      </patternFill>
    </fill>
    <fill>
      <patternFill patternType="solid">
        <fgColor theme="7" tint="0.39997558519241921"/>
        <bgColor indexed="64"/>
      </patternFill>
    </fill>
    <fill>
      <patternFill patternType="solid">
        <fgColor theme="9" tint="0.39994506668294322"/>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diagonalDown="1">
      <left style="medium">
        <color indexed="64"/>
      </left>
      <right/>
      <top/>
      <bottom/>
      <diagonal style="thin">
        <color indexed="64"/>
      </diagonal>
    </border>
    <border diagonalDown="1">
      <left/>
      <right style="thin">
        <color indexed="64"/>
      </right>
      <top/>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tted">
        <color indexed="64"/>
      </top>
      <bottom/>
      <diagonal/>
    </border>
    <border>
      <left style="thin">
        <color indexed="64"/>
      </left>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top/>
      <bottom style="dotted">
        <color indexed="64"/>
      </bottom>
      <diagonal/>
    </border>
    <border>
      <left style="dotted">
        <color indexed="64"/>
      </left>
      <right style="dotted">
        <color indexed="64"/>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s>
  <cellStyleXfs count="144">
    <xf numFmtId="0" fontId="0" fillId="0" borderId="0">
      <alignment vertical="center"/>
    </xf>
    <xf numFmtId="0" fontId="1" fillId="0" borderId="0"/>
    <xf numFmtId="0" fontId="1" fillId="0" borderId="0">
      <alignment vertical="center"/>
    </xf>
    <xf numFmtId="38" fontId="1" fillId="0" borderId="0" applyFont="0" applyFill="0" applyBorder="0" applyAlignment="0" applyProtection="0"/>
    <xf numFmtId="0" fontId="1" fillId="0" borderId="0"/>
    <xf numFmtId="0" fontId="1" fillId="0" borderId="0">
      <alignment vertical="center"/>
    </xf>
    <xf numFmtId="0" fontId="39" fillId="10" borderId="0" applyNumberFormat="0" applyFon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41" fillId="17" borderId="0" applyNumberFormat="0" applyFont="0" applyBorder="0" applyAlignment="0" applyProtection="0"/>
    <xf numFmtId="0" fontId="41" fillId="18" borderId="0" applyNumberFormat="0" applyFont="0" applyBorder="0" applyAlignment="0" applyProtection="0"/>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14" borderId="0" applyNumberFormat="0" applyBorder="0" applyAlignment="0" applyProtection="0">
      <alignment vertical="center"/>
    </xf>
    <xf numFmtId="0" fontId="40" fillId="19" borderId="0" applyNumberFormat="0" applyBorder="0" applyAlignment="0" applyProtection="0">
      <alignment vertical="center"/>
    </xf>
    <xf numFmtId="0" fontId="40" fillId="22" borderId="0" applyNumberFormat="0" applyBorder="0" applyAlignment="0" applyProtection="0">
      <alignment vertical="center"/>
    </xf>
    <xf numFmtId="0" fontId="38" fillId="0" borderId="0" applyNumberFormat="0" applyFill="0" applyBorder="0" applyAlignment="0" applyProtection="0"/>
    <xf numFmtId="0" fontId="42" fillId="0" borderId="0" applyNumberFormat="0" applyFill="0" applyBorder="0" applyAlignment="0" applyProtection="0"/>
    <xf numFmtId="0" fontId="43" fillId="23"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3" fontId="44" fillId="27" borderId="0" applyNumberFormat="0" applyFill="0" applyBorder="0" applyAlignment="0" applyProtection="0">
      <alignment vertical="center"/>
    </xf>
    <xf numFmtId="3" fontId="45" fillId="28" borderId="0" applyNumberFormat="0" applyFill="0" applyBorder="0" applyAlignment="0" applyProtection="0"/>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3" fillId="32" borderId="0" applyNumberFormat="0" applyBorder="0" applyAlignment="0" applyProtection="0">
      <alignment vertical="center"/>
    </xf>
    <xf numFmtId="0" fontId="46" fillId="33" borderId="0" applyNumberFormat="0" applyFont="0" applyBorder="0" applyAlignment="0" applyProtection="0">
      <alignment horizontal="center" vertical="center" wrapText="1"/>
    </xf>
    <xf numFmtId="0" fontId="46" fillId="34" borderId="0" applyNumberFormat="0" applyFont="0" applyBorder="0" applyAlignment="0" applyProtection="0">
      <alignment horizontal="center" vertical="center" wrapText="1"/>
    </xf>
    <xf numFmtId="0" fontId="46" fillId="35" borderId="7" applyNumberFormat="0" applyFont="0" applyBorder="0" applyAlignment="0" applyProtection="0">
      <alignment horizontal="center" vertical="center" wrapText="1"/>
    </xf>
    <xf numFmtId="0" fontId="47" fillId="0" borderId="0" applyNumberFormat="0" applyFill="0" applyBorder="0" applyAlignment="0" applyProtection="0">
      <alignment vertical="center"/>
    </xf>
    <xf numFmtId="0" fontId="48" fillId="0" borderId="0" applyFill="0" applyBorder="0" applyAlignment="0">
      <alignment vertical="center"/>
    </xf>
    <xf numFmtId="0" fontId="49" fillId="36" borderId="127" applyNumberFormat="0" applyAlignment="0" applyProtection="0">
      <alignment vertical="center"/>
    </xf>
    <xf numFmtId="0" fontId="50" fillId="37" borderId="0" applyNumberFormat="0" applyBorder="0" applyAlignment="0" applyProtection="0">
      <alignment vertical="center"/>
    </xf>
    <xf numFmtId="9" fontId="1" fillId="0" borderId="0" applyFont="0" applyFill="0" applyBorder="0" applyAlignment="0" applyProtection="0"/>
    <xf numFmtId="9" fontId="1" fillId="0" borderId="0" applyFont="0" applyFill="0" applyBorder="0" applyAlignment="0" applyProtection="0"/>
    <xf numFmtId="0" fontId="40" fillId="38" borderId="128" applyNumberFormat="0" applyFont="0" applyAlignment="0" applyProtection="0">
      <alignment vertical="center"/>
    </xf>
    <xf numFmtId="0" fontId="1" fillId="38" borderId="128" applyNumberFormat="0" applyFont="0" applyAlignment="0" applyProtection="0">
      <alignment vertical="center"/>
    </xf>
    <xf numFmtId="0" fontId="51" fillId="0" borderId="129" applyNumberFormat="0" applyFill="0" applyAlignment="0" applyProtection="0">
      <alignment vertical="center"/>
    </xf>
    <xf numFmtId="0" fontId="52" fillId="12" borderId="0" applyNumberFormat="0" applyBorder="0" applyAlignment="0" applyProtection="0">
      <alignment vertical="center"/>
    </xf>
    <xf numFmtId="0" fontId="53" fillId="39" borderId="130" applyNumberFormat="0" applyAlignment="0" applyProtection="0">
      <alignment vertical="center"/>
    </xf>
    <xf numFmtId="0" fontId="54" fillId="0" borderId="0" applyNumberForma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37" fillId="0" borderId="0" applyFont="0" applyFill="0" applyBorder="0" applyAlignment="0" applyProtection="0">
      <alignment vertical="center"/>
    </xf>
    <xf numFmtId="38" fontId="36" fillId="0" borderId="0" applyFont="0" applyFill="0" applyBorder="0" applyAlignment="0" applyProtection="0"/>
    <xf numFmtId="38" fontId="36" fillId="0" borderId="0" applyFont="0" applyFill="0" applyBorder="0" applyAlignment="0" applyProtection="0"/>
    <xf numFmtId="38" fontId="1" fillId="0" borderId="0" applyFon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38" fontId="1" fillId="0" borderId="0" applyFont="0" applyFill="0" applyBorder="0" applyAlignment="0" applyProtection="0">
      <alignment vertical="center"/>
    </xf>
    <xf numFmtId="0" fontId="55" fillId="0" borderId="131" applyNumberFormat="0" applyFill="0" applyAlignment="0" applyProtection="0">
      <alignment vertical="center"/>
    </xf>
    <xf numFmtId="0" fontId="56" fillId="0" borderId="132" applyNumberFormat="0" applyFill="0" applyAlignment="0" applyProtection="0">
      <alignment vertical="center"/>
    </xf>
    <xf numFmtId="0" fontId="57" fillId="0" borderId="133" applyNumberFormat="0" applyFill="0" applyAlignment="0" applyProtection="0">
      <alignment vertical="center"/>
    </xf>
    <xf numFmtId="0" fontId="57" fillId="0" borderId="0" applyNumberFormat="0" applyFill="0" applyBorder="0" applyAlignment="0" applyProtection="0">
      <alignment vertical="center"/>
    </xf>
    <xf numFmtId="0" fontId="58" fillId="0" borderId="134" applyNumberFormat="0" applyFill="0" applyAlignment="0" applyProtection="0">
      <alignment vertical="center"/>
    </xf>
    <xf numFmtId="0" fontId="59" fillId="39" borderId="135" applyNumberFormat="0" applyAlignment="0" applyProtection="0">
      <alignment vertical="center"/>
    </xf>
    <xf numFmtId="0" fontId="60" fillId="0" borderId="0" applyNumberFormat="0" applyFill="0" applyBorder="0" applyAlignment="0" applyProtection="0">
      <alignment vertical="center"/>
    </xf>
    <xf numFmtId="6" fontId="1" fillId="0" borderId="0" applyFont="0" applyFill="0" applyBorder="0" applyAlignment="0" applyProtection="0"/>
    <xf numFmtId="0" fontId="61" fillId="16" borderId="130" applyNumberFormat="0" applyAlignment="0" applyProtection="0">
      <alignment vertical="center"/>
    </xf>
    <xf numFmtId="0" fontId="62"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xf numFmtId="0" fontId="1" fillId="0" borderId="0"/>
    <xf numFmtId="0" fontId="35" fillId="0" borderId="0">
      <alignment vertical="center"/>
    </xf>
    <xf numFmtId="0" fontId="63"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xf numFmtId="0" fontId="9" fillId="0" borderId="0"/>
    <xf numFmtId="0" fontId="1" fillId="0" borderId="0"/>
    <xf numFmtId="0" fontId="37" fillId="0" borderId="0">
      <alignment vertical="center"/>
    </xf>
    <xf numFmtId="0" fontId="41" fillId="0" borderId="0" applyNumberFormat="0" applyFont="0" applyBorder="0" applyAlignment="0" applyProtection="0"/>
    <xf numFmtId="0" fontId="1" fillId="0" borderId="0"/>
    <xf numFmtId="0" fontId="1" fillId="0" borderId="0"/>
    <xf numFmtId="0" fontId="1" fillId="0" borderId="0">
      <alignment vertical="center"/>
    </xf>
    <xf numFmtId="0" fontId="1"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64" fillId="0" borderId="0"/>
    <xf numFmtId="0" fontId="1" fillId="0" borderId="0"/>
    <xf numFmtId="0" fontId="1" fillId="0" borderId="0"/>
    <xf numFmtId="0" fontId="37" fillId="0" borderId="0">
      <alignment vertical="center"/>
    </xf>
    <xf numFmtId="0" fontId="35" fillId="0" borderId="0">
      <alignment vertical="center"/>
    </xf>
    <xf numFmtId="0" fontId="35" fillId="0" borderId="0">
      <alignment vertical="center"/>
    </xf>
    <xf numFmtId="0" fontId="35" fillId="0" borderId="0">
      <alignment vertical="center"/>
    </xf>
    <xf numFmtId="0" fontId="9" fillId="0" borderId="0"/>
    <xf numFmtId="0" fontId="62" fillId="0" borderId="0">
      <alignment vertical="center"/>
    </xf>
    <xf numFmtId="0" fontId="35" fillId="0" borderId="0">
      <alignment vertical="center"/>
    </xf>
    <xf numFmtId="0" fontId="64" fillId="0" borderId="0"/>
    <xf numFmtId="0" fontId="65" fillId="13" borderId="0" applyNumberFormat="0" applyBorder="0" applyAlignment="0" applyProtection="0">
      <alignment vertical="center"/>
    </xf>
    <xf numFmtId="0" fontId="1" fillId="0" borderId="0"/>
    <xf numFmtId="9" fontId="9" fillId="0" borderId="0" applyFont="0" applyFill="0" applyBorder="0" applyAlignment="0" applyProtection="0">
      <alignment vertical="center"/>
    </xf>
    <xf numFmtId="38" fontId="3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6" fontId="1" fillId="0" borderId="0" applyFont="0" applyFill="0" applyBorder="0" applyAlignment="0" applyProtection="0"/>
    <xf numFmtId="0" fontId="1" fillId="0" borderId="0"/>
    <xf numFmtId="0" fontId="1" fillId="0" borderId="0">
      <alignment vertical="center"/>
    </xf>
    <xf numFmtId="0" fontId="9" fillId="0" borderId="0"/>
    <xf numFmtId="0" fontId="1" fillId="0" borderId="0">
      <alignment vertical="center"/>
    </xf>
    <xf numFmtId="0" fontId="35" fillId="0" borderId="0">
      <alignment vertical="center"/>
    </xf>
    <xf numFmtId="0" fontId="9" fillId="0" borderId="0"/>
    <xf numFmtId="0" fontId="62" fillId="0" borderId="0">
      <alignment vertical="center"/>
    </xf>
    <xf numFmtId="0" fontId="1" fillId="0" borderId="0">
      <alignment vertical="center"/>
    </xf>
    <xf numFmtId="0" fontId="63" fillId="0" borderId="0"/>
    <xf numFmtId="0" fontId="49" fillId="36" borderId="127" applyNumberFormat="0" applyAlignment="0" applyProtection="0">
      <alignment vertical="center"/>
    </xf>
    <xf numFmtId="38" fontId="36" fillId="0" borderId="0" applyFont="0" applyFill="0" applyBorder="0" applyAlignment="0" applyProtection="0"/>
    <xf numFmtId="38" fontId="36" fillId="0" borderId="0" applyFont="0" applyFill="0" applyBorder="0" applyAlignment="0" applyProtection="0"/>
    <xf numFmtId="0" fontId="62" fillId="0" borderId="0">
      <alignment vertical="center"/>
    </xf>
    <xf numFmtId="0" fontId="36" fillId="0" borderId="0"/>
    <xf numFmtId="0" fontId="35" fillId="0" borderId="0">
      <alignment vertical="center"/>
    </xf>
    <xf numFmtId="0" fontId="1" fillId="0" borderId="0"/>
    <xf numFmtId="0" fontId="1" fillId="0" borderId="0"/>
    <xf numFmtId="0" fontId="1" fillId="0" borderId="0"/>
    <xf numFmtId="0" fontId="35" fillId="0" borderId="0">
      <alignment vertical="center"/>
    </xf>
    <xf numFmtId="0" fontId="37" fillId="0" borderId="0">
      <alignment vertical="center"/>
    </xf>
    <xf numFmtId="38" fontId="1" fillId="0" borderId="0" applyFont="0" applyFill="0" applyBorder="0" applyAlignment="0" applyProtection="0">
      <alignment vertical="center"/>
    </xf>
    <xf numFmtId="0" fontId="1" fillId="0" borderId="0"/>
  </cellStyleXfs>
  <cellXfs count="890">
    <xf numFmtId="0" fontId="0" fillId="0" borderId="0" xfId="0">
      <alignment vertical="center"/>
    </xf>
    <xf numFmtId="0" fontId="2" fillId="2" borderId="0" xfId="1" applyFont="1" applyFill="1" applyAlignment="1">
      <alignment horizontal="center" vertical="center"/>
    </xf>
    <xf numFmtId="0" fontId="5" fillId="0" borderId="0" xfId="1" applyFont="1"/>
    <xf numFmtId="0" fontId="1" fillId="0" borderId="0" xfId="1" applyFont="1"/>
    <xf numFmtId="0" fontId="1" fillId="0" borderId="0" xfId="1" applyFont="1" applyAlignment="1">
      <alignment horizontal="right"/>
    </xf>
    <xf numFmtId="0" fontId="6" fillId="0" borderId="0" xfId="1" applyFont="1"/>
    <xf numFmtId="0" fontId="7" fillId="0" borderId="0" xfId="1" applyFont="1"/>
    <xf numFmtId="0" fontId="7" fillId="3" borderId="1"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8" fillId="0" borderId="0" xfId="1" applyFont="1" applyAlignment="1">
      <alignment vertical="center"/>
    </xf>
    <xf numFmtId="0" fontId="9" fillId="0" borderId="5" xfId="1" applyFont="1" applyFill="1" applyBorder="1" applyAlignment="1">
      <alignment horizontal="center" vertical="center" wrapText="1"/>
    </xf>
    <xf numFmtId="0" fontId="9" fillId="0" borderId="6" xfId="1" applyFont="1" applyFill="1" applyBorder="1" applyAlignment="1">
      <alignment horizontal="center" vertical="center" wrapText="1"/>
    </xf>
    <xf numFmtId="0" fontId="9" fillId="0" borderId="7" xfId="1" applyFont="1" applyFill="1" applyBorder="1" applyAlignment="1">
      <alignment horizontal="left" vertical="center" wrapText="1" indent="1"/>
    </xf>
    <xf numFmtId="0" fontId="9" fillId="0" borderId="8" xfId="1" applyFont="1" applyFill="1" applyBorder="1" applyAlignment="1">
      <alignment horizontal="left" vertical="center" wrapText="1" indent="1"/>
    </xf>
    <xf numFmtId="0" fontId="1" fillId="0" borderId="0" xfId="1" applyFont="1" applyAlignment="1">
      <alignment vertical="center"/>
    </xf>
    <xf numFmtId="0" fontId="9" fillId="0" borderId="9"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7" xfId="1" applyFont="1" applyBorder="1" applyAlignment="1">
      <alignment horizontal="left" vertical="center" wrapText="1" indent="1"/>
    </xf>
    <xf numFmtId="0" fontId="9" fillId="0" borderId="7" xfId="1" applyFont="1" applyBorder="1" applyAlignment="1">
      <alignment horizontal="left" vertical="center" indent="1"/>
    </xf>
    <xf numFmtId="0" fontId="9" fillId="0" borderId="8" xfId="1" applyFont="1" applyBorder="1" applyAlignment="1">
      <alignment horizontal="left" vertical="center" wrapText="1" indent="1"/>
    </xf>
    <xf numFmtId="0" fontId="9" fillId="0" borderId="8" xfId="1" applyFont="1" applyBorder="1" applyAlignment="1">
      <alignment horizontal="left" vertical="center" indent="1"/>
    </xf>
    <xf numFmtId="0" fontId="1" fillId="0" borderId="0" xfId="1" applyFont="1" applyAlignment="1">
      <alignment horizontal="left" vertical="center"/>
    </xf>
    <xf numFmtId="0" fontId="9" fillId="0" borderId="12" xfId="1" applyFont="1" applyBorder="1" applyAlignment="1">
      <alignment horizontal="center" vertical="center"/>
    </xf>
    <xf numFmtId="0" fontId="9" fillId="0" borderId="13" xfId="1" applyFont="1" applyFill="1" applyBorder="1" applyAlignment="1">
      <alignment horizontal="center" vertical="center" wrapText="1"/>
    </xf>
    <xf numFmtId="0" fontId="9" fillId="0" borderId="14" xfId="1" applyFont="1" applyBorder="1" applyAlignment="1">
      <alignment horizontal="left" vertical="center" indent="1"/>
    </xf>
    <xf numFmtId="0" fontId="9" fillId="0" borderId="15" xfId="1" applyFont="1" applyBorder="1" applyAlignment="1">
      <alignment horizontal="left" vertical="center" indent="1"/>
    </xf>
    <xf numFmtId="0" fontId="10" fillId="0" borderId="0" xfId="1" applyFont="1" applyFill="1" applyAlignment="1">
      <alignment vertical="center"/>
    </xf>
    <xf numFmtId="0" fontId="11" fillId="0" borderId="0" xfId="1" applyFont="1" applyFill="1" applyAlignment="1">
      <alignment vertical="center"/>
    </xf>
    <xf numFmtId="0" fontId="12" fillId="0" borderId="0" xfId="1" applyFont="1" applyFill="1" applyAlignment="1">
      <alignment horizontal="center" vertical="center"/>
    </xf>
    <xf numFmtId="0" fontId="13" fillId="0" borderId="0" xfId="1" applyFont="1" applyFill="1" applyAlignment="1">
      <alignment vertical="center"/>
    </xf>
    <xf numFmtId="0" fontId="14" fillId="0" borderId="0" xfId="1" applyFont="1" applyFill="1" applyAlignment="1">
      <alignment horizontal="right" vertical="center"/>
    </xf>
    <xf numFmtId="0" fontId="14" fillId="3" borderId="20" xfId="1" applyFont="1" applyFill="1" applyBorder="1" applyAlignment="1">
      <alignment horizontal="center" vertical="center" wrapText="1"/>
    </xf>
    <xf numFmtId="0" fontId="14" fillId="0" borderId="0" xfId="1" applyFont="1" applyFill="1" applyAlignment="1">
      <alignment vertical="center"/>
    </xf>
    <xf numFmtId="0" fontId="13" fillId="0" borderId="0" xfId="1" applyFont="1" applyFill="1" applyBorder="1" applyAlignment="1">
      <alignment vertical="center" shrinkToFit="1"/>
    </xf>
    <xf numFmtId="176" fontId="13" fillId="0" borderId="0" xfId="1" applyNumberFormat="1" applyFont="1" applyFill="1" applyBorder="1" applyAlignment="1">
      <alignment vertical="center"/>
    </xf>
    <xf numFmtId="0" fontId="17" fillId="0" borderId="0" xfId="1" applyFont="1" applyFill="1" applyAlignment="1">
      <alignment vertical="center"/>
    </xf>
    <xf numFmtId="0" fontId="14" fillId="3" borderId="27" xfId="1" applyFont="1" applyFill="1" applyBorder="1" applyAlignment="1">
      <alignment horizontal="right" vertical="top"/>
    </xf>
    <xf numFmtId="49" fontId="10" fillId="3" borderId="27" xfId="1" applyNumberFormat="1" applyFont="1" applyFill="1" applyBorder="1" applyAlignment="1">
      <alignment horizontal="center" vertical="center"/>
    </xf>
    <xf numFmtId="0" fontId="10" fillId="3" borderId="27" xfId="1" applyFont="1" applyFill="1" applyBorder="1" applyAlignment="1">
      <alignment horizontal="center" vertical="center"/>
    </xf>
    <xf numFmtId="0" fontId="1" fillId="3" borderId="20" xfId="1" applyFill="1" applyBorder="1" applyAlignment="1">
      <alignment wrapText="1"/>
    </xf>
    <xf numFmtId="0" fontId="13" fillId="0" borderId="22" xfId="1" applyFont="1" applyFill="1" applyBorder="1" applyAlignment="1">
      <alignment vertical="center" shrinkToFit="1"/>
    </xf>
    <xf numFmtId="176" fontId="13" fillId="0" borderId="22" xfId="1" applyNumberFormat="1" applyFont="1" applyFill="1" applyBorder="1" applyAlignment="1">
      <alignment vertical="center"/>
    </xf>
    <xf numFmtId="0" fontId="13" fillId="0" borderId="23" xfId="1" applyFont="1" applyFill="1" applyBorder="1" applyAlignment="1">
      <alignment vertical="center" shrinkToFit="1"/>
    </xf>
    <xf numFmtId="176" fontId="13" fillId="0" borderId="23" xfId="1" applyNumberFormat="1" applyFont="1" applyFill="1" applyBorder="1" applyAlignment="1">
      <alignment vertical="center"/>
    </xf>
    <xf numFmtId="0" fontId="13" fillId="0" borderId="20" xfId="1" applyFont="1" applyFill="1" applyBorder="1" applyAlignment="1">
      <alignment vertical="center" shrinkToFit="1"/>
    </xf>
    <xf numFmtId="176" fontId="13" fillId="0" borderId="20" xfId="1" applyNumberFormat="1" applyFont="1" applyFill="1" applyBorder="1" applyAlignment="1">
      <alignment vertical="center"/>
    </xf>
    <xf numFmtId="0" fontId="1" fillId="3" borderId="20" xfId="1" applyFill="1" applyBorder="1" applyAlignment="1"/>
    <xf numFmtId="0" fontId="14" fillId="0" borderId="0" xfId="1" applyFont="1" applyFill="1" applyBorder="1" applyAlignment="1">
      <alignment vertical="center"/>
    </xf>
    <xf numFmtId="176" fontId="14" fillId="0" borderId="0" xfId="1" applyNumberFormat="1" applyFont="1" applyFill="1" applyBorder="1" applyAlignment="1">
      <alignment vertical="center"/>
    </xf>
    <xf numFmtId="0" fontId="18" fillId="3" borderId="27" xfId="1" applyFont="1" applyFill="1" applyBorder="1" applyAlignment="1">
      <alignment vertical="center"/>
    </xf>
    <xf numFmtId="0" fontId="14" fillId="3" borderId="28" xfId="1" applyFont="1" applyFill="1" applyBorder="1" applyAlignment="1">
      <alignment vertical="center"/>
    </xf>
    <xf numFmtId="0" fontId="14" fillId="3" borderId="6" xfId="1" applyFont="1" applyFill="1" applyBorder="1" applyAlignment="1">
      <alignment vertical="center"/>
    </xf>
    <xf numFmtId="0" fontId="14" fillId="3" borderId="29" xfId="1" applyFont="1" applyFill="1" applyBorder="1" applyAlignment="1">
      <alignment vertical="center"/>
    </xf>
    <xf numFmtId="0" fontId="14" fillId="3" borderId="20" xfId="1" applyFont="1" applyFill="1" applyBorder="1" applyAlignment="1">
      <alignment vertical="center"/>
    </xf>
    <xf numFmtId="0" fontId="14" fillId="3" borderId="7" xfId="1" applyFont="1" applyFill="1" applyBorder="1" applyAlignment="1">
      <alignment horizontal="center" vertical="center" wrapText="1"/>
    </xf>
    <xf numFmtId="177" fontId="14" fillId="3" borderId="7" xfId="1" applyNumberFormat="1" applyFont="1" applyFill="1" applyBorder="1" applyAlignment="1">
      <alignment horizontal="center" vertical="center" wrapText="1"/>
    </xf>
    <xf numFmtId="177" fontId="14" fillId="3" borderId="20" xfId="1" applyNumberFormat="1" applyFont="1" applyFill="1" applyBorder="1" applyAlignment="1">
      <alignment horizontal="center" vertical="center" wrapText="1"/>
    </xf>
    <xf numFmtId="0" fontId="14" fillId="0" borderId="7" xfId="1" applyFont="1" applyFill="1" applyBorder="1" applyAlignment="1">
      <alignment vertical="center"/>
    </xf>
    <xf numFmtId="176" fontId="14" fillId="0" borderId="7" xfId="1" applyNumberFormat="1" applyFont="1" applyFill="1" applyBorder="1" applyAlignment="1">
      <alignment horizontal="right" vertical="center"/>
    </xf>
    <xf numFmtId="178" fontId="14" fillId="0" borderId="7" xfId="1" applyNumberFormat="1" applyFont="1" applyFill="1" applyBorder="1" applyAlignment="1">
      <alignment horizontal="right" vertical="center"/>
    </xf>
    <xf numFmtId="176" fontId="14" fillId="0" borderId="29" xfId="1" applyNumberFormat="1" applyFont="1" applyFill="1" applyBorder="1" applyAlignment="1">
      <alignment horizontal="right" vertical="center"/>
    </xf>
    <xf numFmtId="176" fontId="14" fillId="0" borderId="0" xfId="1" applyNumberFormat="1" applyFont="1" applyFill="1" applyBorder="1" applyAlignment="1">
      <alignment horizontal="right" vertical="center"/>
    </xf>
    <xf numFmtId="178" fontId="14" fillId="0" borderId="0" xfId="1" applyNumberFormat="1" applyFont="1" applyFill="1" applyBorder="1" applyAlignment="1">
      <alignment horizontal="right" vertical="center"/>
    </xf>
    <xf numFmtId="176" fontId="14" fillId="0" borderId="0" xfId="1" applyNumberFormat="1" applyFont="1" applyAlignment="1">
      <alignment vertical="center"/>
    </xf>
    <xf numFmtId="179" fontId="1" fillId="0" borderId="0" xfId="1" applyNumberFormat="1" applyBorder="1" applyAlignment="1">
      <alignment horizontal="center"/>
    </xf>
    <xf numFmtId="0" fontId="14" fillId="0" borderId="20" xfId="1" applyFont="1" applyFill="1" applyBorder="1" applyAlignment="1">
      <alignment vertical="center"/>
    </xf>
    <xf numFmtId="176" fontId="14" fillId="0" borderId="36" xfId="1" applyNumberFormat="1" applyFont="1" applyFill="1" applyBorder="1" applyAlignment="1">
      <alignment horizontal="right" vertical="center"/>
    </xf>
    <xf numFmtId="176" fontId="14" fillId="0" borderId="35" xfId="1" applyNumberFormat="1" applyFont="1" applyFill="1" applyBorder="1" applyAlignment="1">
      <alignment horizontal="right" vertical="center"/>
    </xf>
    <xf numFmtId="0" fontId="13" fillId="0" borderId="0" xfId="1" applyFont="1" applyFill="1" applyBorder="1" applyAlignment="1">
      <alignment vertical="center"/>
    </xf>
    <xf numFmtId="180" fontId="14" fillId="0" borderId="0" xfId="1" applyNumberFormat="1" applyFont="1" applyFill="1" applyAlignment="1">
      <alignment vertical="center"/>
    </xf>
    <xf numFmtId="0" fontId="14" fillId="0" borderId="0" xfId="1" applyFont="1" applyFill="1" applyAlignment="1">
      <alignment horizontal="right" vertical="top"/>
    </xf>
    <xf numFmtId="180" fontId="14" fillId="0" borderId="0" xfId="1" applyNumberFormat="1" applyFont="1" applyFill="1" applyAlignment="1">
      <alignment vertical="top"/>
    </xf>
    <xf numFmtId="0" fontId="10" fillId="0" borderId="0" xfId="1" applyFont="1" applyFill="1" applyAlignment="1">
      <alignment horizontal="right" vertical="center"/>
    </xf>
    <xf numFmtId="181" fontId="10" fillId="0" borderId="0" xfId="1" applyNumberFormat="1" applyFont="1" applyFill="1" applyAlignment="1">
      <alignment vertical="center"/>
    </xf>
    <xf numFmtId="0" fontId="14" fillId="3" borderId="20" xfId="1" applyFont="1" applyFill="1" applyBorder="1" applyAlignment="1">
      <alignment horizontal="center" vertical="center"/>
    </xf>
    <xf numFmtId="0" fontId="14" fillId="0" borderId="27" xfId="1" applyFont="1" applyFill="1" applyBorder="1" applyAlignment="1">
      <alignment horizontal="center" vertical="center"/>
    </xf>
    <xf numFmtId="176" fontId="13" fillId="0" borderId="27" xfId="1" applyNumberFormat="1" applyFont="1" applyFill="1" applyBorder="1" applyAlignment="1">
      <alignment vertical="center"/>
    </xf>
    <xf numFmtId="0" fontId="14" fillId="0" borderId="36" xfId="1" applyFont="1" applyFill="1" applyBorder="1" applyAlignment="1">
      <alignment horizontal="center" vertical="center"/>
    </xf>
    <xf numFmtId="176" fontId="13" fillId="0" borderId="36" xfId="1" applyNumberFormat="1" applyFont="1" applyFill="1" applyBorder="1" applyAlignment="1">
      <alignment vertical="center"/>
    </xf>
    <xf numFmtId="0" fontId="14" fillId="0" borderId="20" xfId="1" applyFont="1" applyFill="1" applyBorder="1" applyAlignment="1">
      <alignment horizontal="center" vertical="center"/>
    </xf>
    <xf numFmtId="0" fontId="18" fillId="0" borderId="0" xfId="1" applyFont="1" applyFill="1" applyAlignment="1">
      <alignment vertical="center"/>
    </xf>
    <xf numFmtId="182" fontId="13" fillId="0" borderId="27" xfId="1" applyNumberFormat="1" applyFont="1" applyFill="1" applyBorder="1" applyAlignment="1">
      <alignment vertical="center"/>
    </xf>
    <xf numFmtId="182" fontId="13" fillId="0" borderId="36" xfId="1" applyNumberFormat="1" applyFont="1" applyFill="1" applyBorder="1" applyAlignment="1">
      <alignment vertical="center"/>
    </xf>
    <xf numFmtId="182" fontId="13" fillId="0" borderId="20" xfId="1" applyNumberFormat="1" applyFont="1" applyFill="1" applyBorder="1" applyAlignment="1">
      <alignment vertical="center"/>
    </xf>
    <xf numFmtId="0" fontId="14" fillId="0" borderId="37" xfId="1" applyFont="1" applyFill="1" applyBorder="1" applyAlignment="1">
      <alignment vertical="center"/>
    </xf>
    <xf numFmtId="0" fontId="14" fillId="0" borderId="0" xfId="1" applyFont="1" applyFill="1" applyBorder="1" applyAlignment="1">
      <alignment horizontal="center" vertical="center"/>
    </xf>
    <xf numFmtId="0" fontId="14" fillId="0" borderId="0" xfId="1" applyFont="1" applyFill="1" applyBorder="1" applyAlignment="1">
      <alignment horizontal="center" vertical="center" wrapText="1"/>
    </xf>
    <xf numFmtId="0" fontId="1" fillId="0" borderId="0" xfId="1" applyFill="1" applyBorder="1" applyAlignment="1">
      <alignment horizontal="center" vertical="center"/>
    </xf>
    <xf numFmtId="0" fontId="14" fillId="0" borderId="37" xfId="1" applyFont="1" applyFill="1" applyBorder="1" applyAlignment="1">
      <alignment horizontal="center" vertical="center" wrapText="1"/>
    </xf>
    <xf numFmtId="176" fontId="14" fillId="0" borderId="37" xfId="1" applyNumberFormat="1" applyFont="1" applyFill="1" applyBorder="1" applyAlignment="1">
      <alignment horizontal="right" vertical="center"/>
    </xf>
    <xf numFmtId="179" fontId="14" fillId="0" borderId="0" xfId="1" applyNumberFormat="1" applyFont="1" applyFill="1" applyBorder="1" applyAlignment="1">
      <alignment horizontal="center" vertical="center"/>
    </xf>
    <xf numFmtId="0" fontId="1" fillId="0" borderId="0" xfId="1" applyFill="1" applyBorder="1" applyAlignment="1"/>
    <xf numFmtId="0" fontId="1" fillId="0" borderId="0" xfId="1" applyBorder="1" applyAlignment="1"/>
    <xf numFmtId="176" fontId="14" fillId="0" borderId="0" xfId="1" applyNumberFormat="1" applyFont="1" applyFill="1" applyAlignment="1">
      <alignment vertical="center"/>
    </xf>
    <xf numFmtId="182" fontId="14" fillId="0" borderId="0" xfId="1" applyNumberFormat="1" applyFont="1" applyFill="1" applyAlignment="1">
      <alignment vertical="center"/>
    </xf>
    <xf numFmtId="0" fontId="10" fillId="0" borderId="0" xfId="1" applyFont="1" applyFill="1" applyBorder="1" applyAlignment="1">
      <alignment horizontal="center" vertical="center"/>
    </xf>
    <xf numFmtId="0" fontId="14" fillId="0" borderId="7" xfId="1" applyFont="1" applyFill="1" applyBorder="1" applyAlignment="1">
      <alignment horizontal="center" vertical="center"/>
    </xf>
    <xf numFmtId="183" fontId="13" fillId="0" borderId="7" xfId="1" applyNumberFormat="1" applyFont="1" applyFill="1" applyBorder="1" applyAlignment="1">
      <alignment vertical="center"/>
    </xf>
    <xf numFmtId="176" fontId="14" fillId="3" borderId="20" xfId="1" applyNumberFormat="1" applyFont="1" applyFill="1" applyBorder="1" applyAlignment="1">
      <alignment horizontal="center" vertical="center" wrapText="1"/>
    </xf>
    <xf numFmtId="184" fontId="19" fillId="0" borderId="0" xfId="1" applyNumberFormat="1" applyFont="1" applyFill="1" applyBorder="1" applyAlignment="1">
      <alignment vertical="center"/>
    </xf>
    <xf numFmtId="0" fontId="20" fillId="0" borderId="0" xfId="1" applyFont="1" applyFill="1" applyAlignment="1">
      <alignment vertical="center"/>
    </xf>
    <xf numFmtId="0" fontId="13" fillId="0" borderId="0" xfId="1" applyFont="1" applyFill="1" applyAlignment="1">
      <alignment horizontal="right" vertical="center"/>
    </xf>
    <xf numFmtId="181" fontId="13" fillId="0" borderId="0" xfId="1" applyNumberFormat="1" applyFont="1" applyFill="1" applyAlignment="1">
      <alignment vertical="center"/>
    </xf>
    <xf numFmtId="0" fontId="13" fillId="3" borderId="20"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27" xfId="1" applyFont="1" applyFill="1" applyBorder="1" applyAlignment="1">
      <alignment horizontal="center" vertical="center"/>
    </xf>
    <xf numFmtId="185" fontId="13" fillId="0" borderId="0" xfId="1" applyNumberFormat="1" applyFont="1" applyFill="1" applyBorder="1" applyAlignment="1">
      <alignment vertical="center"/>
    </xf>
    <xf numFmtId="0" fontId="13" fillId="0" borderId="36" xfId="1" applyFont="1" applyFill="1" applyBorder="1" applyAlignment="1">
      <alignment horizontal="center" vertical="center"/>
    </xf>
    <xf numFmtId="0" fontId="13" fillId="0" borderId="20" xfId="1" applyFont="1" applyFill="1" applyBorder="1" applyAlignment="1">
      <alignment horizontal="center" vertical="center"/>
    </xf>
    <xf numFmtId="176" fontId="13" fillId="0" borderId="0" xfId="1" applyNumberFormat="1" applyFont="1" applyFill="1" applyAlignment="1">
      <alignment vertical="center"/>
    </xf>
    <xf numFmtId="182" fontId="13" fillId="0" borderId="0" xfId="1" applyNumberFormat="1" applyFont="1" applyFill="1" applyAlignment="1">
      <alignment vertical="center"/>
    </xf>
    <xf numFmtId="0" fontId="13" fillId="0" borderId="0" xfId="1" applyFont="1" applyFill="1" applyAlignment="1"/>
    <xf numFmtId="176" fontId="13" fillId="0" borderId="0" xfId="1" applyNumberFormat="1" applyFont="1" applyFill="1" applyAlignment="1">
      <alignment horizontal="right" vertical="center"/>
    </xf>
    <xf numFmtId="176" fontId="13" fillId="0" borderId="0" xfId="1" applyNumberFormat="1" applyFont="1" applyFill="1" applyBorder="1" applyAlignment="1">
      <alignment horizontal="center" vertical="center" wrapText="1"/>
    </xf>
    <xf numFmtId="186" fontId="13" fillId="0" borderId="0" xfId="1" applyNumberFormat="1" applyFont="1" applyFill="1" applyBorder="1" applyAlignment="1">
      <alignment vertical="center"/>
    </xf>
    <xf numFmtId="176" fontId="13" fillId="0" borderId="0" xfId="1" applyNumberFormat="1" applyFont="1" applyFill="1" applyAlignment="1">
      <alignment horizontal="right"/>
    </xf>
    <xf numFmtId="187" fontId="13" fillId="0" borderId="0" xfId="1" applyNumberFormat="1" applyFont="1" applyFill="1" applyBorder="1" applyAlignment="1">
      <alignment vertical="center"/>
    </xf>
    <xf numFmtId="182" fontId="13" fillId="0" borderId="0" xfId="1" applyNumberFormat="1" applyFont="1" applyFill="1" applyBorder="1" applyAlignment="1">
      <alignment vertical="center"/>
    </xf>
    <xf numFmtId="0" fontId="10" fillId="0" borderId="0" xfId="1" applyFont="1"/>
    <xf numFmtId="0" fontId="21" fillId="0" borderId="0" xfId="1" applyFont="1"/>
    <xf numFmtId="0" fontId="10" fillId="0" borderId="0" xfId="1" applyFont="1" applyAlignment="1">
      <alignment horizontal="right"/>
    </xf>
    <xf numFmtId="0" fontId="11" fillId="0" borderId="0" xfId="1" applyFont="1"/>
    <xf numFmtId="0" fontId="10" fillId="2" borderId="30" xfId="1" applyFont="1" applyFill="1" applyBorder="1"/>
    <xf numFmtId="0" fontId="13" fillId="2" borderId="30" xfId="1" applyFont="1" applyFill="1" applyBorder="1" applyAlignment="1">
      <alignment vertical="center"/>
    </xf>
    <xf numFmtId="0" fontId="10" fillId="2" borderId="33" xfId="1" applyFont="1" applyFill="1" applyBorder="1"/>
    <xf numFmtId="0" fontId="13" fillId="2" borderId="33" xfId="1" applyFont="1" applyFill="1" applyBorder="1" applyAlignment="1">
      <alignment vertical="center"/>
    </xf>
    <xf numFmtId="0" fontId="10" fillId="0" borderId="31" xfId="1" applyFont="1" applyFill="1" applyBorder="1" applyAlignment="1"/>
    <xf numFmtId="188" fontId="10" fillId="0" borderId="32" xfId="1" applyNumberFormat="1" applyFont="1" applyBorder="1"/>
    <xf numFmtId="0" fontId="10" fillId="0" borderId="0" xfId="1" applyFont="1" applyFill="1" applyBorder="1" applyAlignment="1"/>
    <xf numFmtId="188" fontId="10" fillId="0" borderId="0" xfId="1" applyNumberFormat="1" applyFont="1" applyFill="1" applyBorder="1"/>
    <xf numFmtId="188" fontId="10" fillId="0" borderId="38" xfId="1" applyNumberFormat="1" applyFont="1" applyBorder="1"/>
    <xf numFmtId="182" fontId="23" fillId="0" borderId="0" xfId="1" applyNumberFormat="1" applyFont="1"/>
    <xf numFmtId="0" fontId="10" fillId="0" borderId="0" xfId="1" applyFont="1" applyAlignment="1">
      <alignment horizontal="center"/>
    </xf>
    <xf numFmtId="0" fontId="23" fillId="0" borderId="0" xfId="1" applyFont="1" applyAlignment="1">
      <alignment horizontal="center"/>
    </xf>
    <xf numFmtId="0" fontId="10" fillId="0" borderId="0" xfId="1" applyFont="1" applyBorder="1" applyAlignment="1">
      <alignment horizontal="center"/>
    </xf>
    <xf numFmtId="38" fontId="23" fillId="0" borderId="0" xfId="1" applyNumberFormat="1" applyFont="1" applyBorder="1"/>
    <xf numFmtId="0" fontId="10" fillId="0" borderId="0" xfId="1" applyFont="1" applyBorder="1"/>
    <xf numFmtId="189" fontId="10" fillId="0" borderId="0" xfId="1" applyNumberFormat="1" applyFont="1" applyBorder="1"/>
    <xf numFmtId="182" fontId="10" fillId="0" borderId="0" xfId="1" applyNumberFormat="1" applyFont="1" applyBorder="1" applyAlignment="1">
      <alignment horizontal="center"/>
    </xf>
    <xf numFmtId="189" fontId="10" fillId="0" borderId="0" xfId="1" applyNumberFormat="1" applyFont="1"/>
    <xf numFmtId="38" fontId="10" fillId="0" borderId="0" xfId="1" applyNumberFormat="1" applyFont="1"/>
    <xf numFmtId="0" fontId="10" fillId="0" borderId="7" xfId="1" applyFont="1" applyBorder="1"/>
    <xf numFmtId="0" fontId="10" fillId="0" borderId="6" xfId="1" applyFont="1" applyBorder="1"/>
    <xf numFmtId="188" fontId="10" fillId="0" borderId="29" xfId="1" applyNumberFormat="1" applyFont="1" applyBorder="1"/>
    <xf numFmtId="0" fontId="10" fillId="0" borderId="0" xfId="1" applyFont="1" applyFill="1" applyBorder="1"/>
    <xf numFmtId="0" fontId="23" fillId="0" borderId="0" xfId="1" applyFont="1" applyAlignment="1">
      <alignment shrinkToFit="1"/>
    </xf>
    <xf numFmtId="189" fontId="23" fillId="0" borderId="0" xfId="1" applyNumberFormat="1" applyFont="1"/>
    <xf numFmtId="182" fontId="10" fillId="0" borderId="0" xfId="1" applyNumberFormat="1" applyFont="1" applyFill="1" applyBorder="1"/>
    <xf numFmtId="189" fontId="10" fillId="0" borderId="0" xfId="1" applyNumberFormat="1" applyFont="1" applyFill="1" applyBorder="1"/>
    <xf numFmtId="182" fontId="10" fillId="0" borderId="0" xfId="1" applyNumberFormat="1" applyFont="1"/>
    <xf numFmtId="0" fontId="10" fillId="2" borderId="39" xfId="1" applyFont="1" applyFill="1" applyBorder="1"/>
    <xf numFmtId="0" fontId="10" fillId="2" borderId="42" xfId="1" applyFont="1" applyFill="1" applyBorder="1"/>
    <xf numFmtId="182" fontId="23" fillId="0" borderId="0" xfId="1" applyNumberFormat="1" applyFont="1" applyBorder="1"/>
    <xf numFmtId="0" fontId="10" fillId="2" borderId="45" xfId="1" applyFont="1" applyFill="1" applyBorder="1"/>
    <xf numFmtId="0" fontId="10" fillId="2" borderId="47" xfId="1" applyFont="1" applyFill="1" applyBorder="1"/>
    <xf numFmtId="182" fontId="10" fillId="0" borderId="0" xfId="1" applyNumberFormat="1" applyFont="1" applyBorder="1"/>
    <xf numFmtId="188" fontId="10" fillId="0" borderId="50" xfId="1" applyNumberFormat="1" applyFont="1" applyBorder="1"/>
    <xf numFmtId="0" fontId="10" fillId="0" borderId="30" xfId="1" applyFont="1" applyFill="1" applyBorder="1" applyAlignment="1"/>
    <xf numFmtId="188" fontId="10" fillId="0" borderId="52" xfId="1" applyNumberFormat="1" applyFont="1" applyBorder="1"/>
    <xf numFmtId="182" fontId="25" fillId="0" borderId="0" xfId="1" applyNumberFormat="1" applyFont="1" applyBorder="1"/>
    <xf numFmtId="188" fontId="10" fillId="0" borderId="54" xfId="1" applyNumberFormat="1" applyFont="1" applyBorder="1"/>
    <xf numFmtId="0" fontId="10" fillId="0" borderId="37" xfId="1" applyFont="1" applyFill="1" applyBorder="1" applyAlignment="1"/>
    <xf numFmtId="188" fontId="10" fillId="0" borderId="56" xfId="1" applyNumberFormat="1" applyFont="1" applyBorder="1"/>
    <xf numFmtId="0" fontId="10" fillId="0" borderId="6" xfId="1" applyFont="1" applyFill="1" applyBorder="1" applyAlignment="1"/>
    <xf numFmtId="0" fontId="10" fillId="6" borderId="0" xfId="1" applyFont="1" applyFill="1" applyAlignment="1">
      <alignment horizontal="center"/>
    </xf>
    <xf numFmtId="188" fontId="10" fillId="0" borderId="0" xfId="1" applyNumberFormat="1" applyFont="1" applyBorder="1"/>
    <xf numFmtId="0" fontId="10" fillId="0" borderId="59" xfId="1" applyFont="1" applyBorder="1"/>
    <xf numFmtId="188" fontId="10" fillId="0" borderId="60" xfId="1" applyNumberFormat="1" applyFont="1" applyBorder="1"/>
    <xf numFmtId="0" fontId="10" fillId="0" borderId="61" xfId="1" applyFont="1" applyBorder="1"/>
    <xf numFmtId="182" fontId="10" fillId="0" borderId="28" xfId="1" applyNumberFormat="1" applyFont="1" applyBorder="1"/>
    <xf numFmtId="188" fontId="10" fillId="0" borderId="62" xfId="1" applyNumberFormat="1" applyFont="1" applyBorder="1"/>
    <xf numFmtId="0" fontId="10" fillId="0" borderId="28" xfId="1" applyFont="1" applyBorder="1"/>
    <xf numFmtId="0" fontId="10" fillId="0" borderId="63" xfId="1" applyFont="1" applyBorder="1"/>
    <xf numFmtId="0" fontId="10" fillId="0" borderId="64" xfId="1" applyFont="1" applyBorder="1"/>
    <xf numFmtId="188" fontId="10" fillId="0" borderId="65" xfId="1" applyNumberFormat="1" applyFont="1" applyBorder="1"/>
    <xf numFmtId="0" fontId="10" fillId="0" borderId="66" xfId="1" applyFont="1" applyBorder="1"/>
    <xf numFmtId="182" fontId="10" fillId="0" borderId="67" xfId="1" applyNumberFormat="1" applyFont="1" applyBorder="1"/>
    <xf numFmtId="188" fontId="10" fillId="0" borderId="68" xfId="1" applyNumberFormat="1" applyFont="1" applyBorder="1"/>
    <xf numFmtId="182" fontId="10" fillId="0" borderId="69" xfId="1" applyNumberFormat="1" applyFont="1" applyBorder="1"/>
    <xf numFmtId="182" fontId="25" fillId="0" borderId="0" xfId="1" applyNumberFormat="1" applyFont="1" applyFill="1" applyBorder="1"/>
    <xf numFmtId="177" fontId="10" fillId="0" borderId="0" xfId="1" applyNumberFormat="1" applyFont="1" applyBorder="1"/>
    <xf numFmtId="0" fontId="26" fillId="0" borderId="0" xfId="1" applyFont="1" applyFill="1" applyBorder="1" applyAlignment="1"/>
    <xf numFmtId="0" fontId="26" fillId="0" borderId="0" xfId="1" applyFont="1" applyFill="1" applyBorder="1" applyAlignment="1">
      <alignment horizontal="right"/>
    </xf>
    <xf numFmtId="177" fontId="10" fillId="0" borderId="0" xfId="1" applyNumberFormat="1" applyFont="1" applyFill="1" applyBorder="1"/>
    <xf numFmtId="0" fontId="10" fillId="0" borderId="0" xfId="1" applyFont="1" applyBorder="1" applyAlignment="1">
      <alignment shrinkToFit="1"/>
    </xf>
    <xf numFmtId="182" fontId="22" fillId="2" borderId="0" xfId="1" applyNumberFormat="1" applyFont="1" applyFill="1" applyAlignment="1">
      <alignment horizontal="left" vertical="center"/>
    </xf>
    <xf numFmtId="0" fontId="22" fillId="2" borderId="0" xfId="1" applyFont="1" applyFill="1" applyAlignment="1">
      <alignment vertical="center"/>
    </xf>
    <xf numFmtId="0" fontId="27" fillId="2" borderId="34" xfId="1" applyFont="1" applyFill="1" applyBorder="1" applyAlignment="1">
      <alignment vertical="center"/>
    </xf>
    <xf numFmtId="0" fontId="13" fillId="0" borderId="0" xfId="1" applyFont="1" applyAlignment="1">
      <alignment vertical="center"/>
    </xf>
    <xf numFmtId="0" fontId="10" fillId="0" borderId="30" xfId="1" applyFont="1" applyBorder="1"/>
    <xf numFmtId="0" fontId="26" fillId="2" borderId="0" xfId="1" applyFont="1" applyFill="1" applyAlignment="1">
      <alignment horizontal="right" vertical="center"/>
    </xf>
    <xf numFmtId="0" fontId="10" fillId="0" borderId="33" xfId="1" applyFont="1" applyBorder="1"/>
    <xf numFmtId="188" fontId="10" fillId="0" borderId="35" xfId="1" applyNumberFormat="1" applyFont="1" applyBorder="1"/>
    <xf numFmtId="177" fontId="10" fillId="0" borderId="29" xfId="1" applyNumberFormat="1" applyFont="1" applyBorder="1"/>
    <xf numFmtId="0" fontId="10" fillId="0" borderId="0" xfId="1" applyFont="1" applyFill="1" applyBorder="1" applyAlignment="1">
      <alignment horizontal="center" vertical="center" wrapText="1"/>
    </xf>
    <xf numFmtId="0" fontId="13" fillId="2" borderId="30" xfId="1" applyFont="1" applyFill="1" applyBorder="1"/>
    <xf numFmtId="182" fontId="22" fillId="2" borderId="0" xfId="1" applyNumberFormat="1" applyFont="1" applyFill="1" applyBorder="1" applyAlignment="1">
      <alignment horizontal="left"/>
    </xf>
    <xf numFmtId="0" fontId="13" fillId="2" borderId="39" xfId="1" applyFont="1" applyFill="1" applyBorder="1" applyAlignment="1">
      <alignment vertical="center"/>
    </xf>
    <xf numFmtId="0" fontId="10" fillId="2" borderId="30" xfId="1" applyFont="1" applyFill="1" applyBorder="1" applyAlignment="1">
      <alignment vertical="center"/>
    </xf>
    <xf numFmtId="0" fontId="13" fillId="2" borderId="33" xfId="1" applyFont="1" applyFill="1" applyBorder="1"/>
    <xf numFmtId="182" fontId="22" fillId="2" borderId="34" xfId="1" applyNumberFormat="1" applyFont="1" applyFill="1" applyBorder="1" applyAlignment="1">
      <alignment horizontal="left"/>
    </xf>
    <xf numFmtId="0" fontId="13" fillId="2" borderId="45" xfId="1" applyFont="1" applyFill="1" applyBorder="1" applyAlignment="1">
      <alignment vertical="center"/>
    </xf>
    <xf numFmtId="0" fontId="10" fillId="2" borderId="33" xfId="1" applyFont="1" applyFill="1" applyBorder="1" applyAlignment="1">
      <alignment vertical="center"/>
    </xf>
    <xf numFmtId="182" fontId="22" fillId="2" borderId="0" xfId="1" applyNumberFormat="1" applyFont="1" applyFill="1" applyBorder="1" applyAlignment="1">
      <alignment horizontal="left" vertical="center"/>
    </xf>
    <xf numFmtId="0" fontId="22" fillId="2" borderId="0" xfId="1" applyFont="1" applyFill="1" applyBorder="1" applyAlignment="1">
      <alignment vertical="center"/>
    </xf>
    <xf numFmtId="182" fontId="22" fillId="2" borderId="34" xfId="1" applyNumberFormat="1" applyFont="1" applyFill="1" applyBorder="1" applyAlignment="1">
      <alignment horizontal="left" vertical="center"/>
    </xf>
    <xf numFmtId="0" fontId="22" fillId="2" borderId="34" xfId="1" applyFont="1" applyFill="1" applyBorder="1" applyAlignment="1">
      <alignment vertical="center"/>
    </xf>
    <xf numFmtId="0" fontId="1" fillId="0" borderId="0" xfId="1"/>
    <xf numFmtId="0" fontId="28" fillId="0" borderId="0" xfId="1" applyFont="1"/>
    <xf numFmtId="0" fontId="14" fillId="0" borderId="0" xfId="1" applyFont="1" applyBorder="1" applyAlignment="1">
      <alignment horizontal="right"/>
    </xf>
    <xf numFmtId="0" fontId="1" fillId="0" borderId="0" xfId="1" applyBorder="1"/>
    <xf numFmtId="0" fontId="8" fillId="0" borderId="30" xfId="1" applyFont="1" applyFill="1" applyBorder="1" applyAlignment="1">
      <alignment horizontal="center" vertical="center" wrapText="1"/>
    </xf>
    <xf numFmtId="0" fontId="8" fillId="0" borderId="32" xfId="1" applyFont="1" applyFill="1" applyBorder="1" applyAlignment="1">
      <alignment horizontal="center" vertical="center"/>
    </xf>
    <xf numFmtId="0" fontId="8" fillId="0" borderId="37" xfId="1" applyFont="1" applyFill="1" applyBorder="1" applyAlignment="1">
      <alignment horizontal="center" vertical="center"/>
    </xf>
    <xf numFmtId="0" fontId="12" fillId="0" borderId="38" xfId="1" applyFont="1" applyFill="1" applyBorder="1" applyAlignment="1">
      <alignment horizontal="center" vertical="center"/>
    </xf>
    <xf numFmtId="0" fontId="8" fillId="0" borderId="38" xfId="1" applyFont="1" applyFill="1" applyBorder="1" applyAlignment="1">
      <alignment horizontal="center" vertical="center"/>
    </xf>
    <xf numFmtId="0" fontId="8" fillId="0" borderId="37" xfId="1" applyFont="1" applyBorder="1" applyAlignment="1"/>
    <xf numFmtId="0" fontId="12" fillId="0" borderId="37" xfId="1" applyFont="1" applyBorder="1" applyAlignment="1"/>
    <xf numFmtId="0" fontId="12" fillId="0" borderId="38" xfId="1" applyFont="1" applyBorder="1" applyAlignment="1"/>
    <xf numFmtId="0" fontId="8" fillId="0" borderId="33" xfId="1" applyFont="1" applyBorder="1" applyAlignment="1"/>
    <xf numFmtId="0" fontId="12" fillId="0" borderId="35" xfId="1" applyFont="1" applyBorder="1" applyAlignment="1"/>
    <xf numFmtId="0" fontId="14" fillId="3" borderId="76" xfId="1" applyFont="1" applyFill="1" applyBorder="1"/>
    <xf numFmtId="0" fontId="14" fillId="3" borderId="77" xfId="1" applyFont="1" applyFill="1" applyBorder="1"/>
    <xf numFmtId="0" fontId="14" fillId="3" borderId="6" xfId="1" applyFont="1" applyFill="1" applyBorder="1"/>
    <xf numFmtId="0" fontId="14" fillId="3" borderId="30" xfId="1" applyFont="1" applyFill="1" applyBorder="1" applyAlignment="1">
      <alignment horizontal="center" shrinkToFit="1"/>
    </xf>
    <xf numFmtId="0" fontId="14" fillId="3" borderId="33" xfId="1" applyFont="1" applyFill="1" applyBorder="1" applyAlignment="1">
      <alignment horizontal="center"/>
    </xf>
    <xf numFmtId="0" fontId="14" fillId="0" borderId="9" xfId="1" applyFont="1" applyFill="1" applyBorder="1" applyAlignment="1">
      <alignment vertical="center"/>
    </xf>
    <xf numFmtId="176" fontId="13" fillId="0" borderId="30" xfId="1" applyNumberFormat="1" applyFont="1" applyBorder="1" applyAlignment="1">
      <alignment vertical="center"/>
    </xf>
    <xf numFmtId="182" fontId="13" fillId="0" borderId="81" xfId="1" applyNumberFormat="1" applyFont="1" applyBorder="1" applyAlignment="1">
      <alignment vertical="center"/>
    </xf>
    <xf numFmtId="0" fontId="14" fillId="0" borderId="11" xfId="1" applyFont="1" applyFill="1" applyBorder="1" applyAlignment="1">
      <alignment vertical="center"/>
    </xf>
    <xf numFmtId="176" fontId="13" fillId="0" borderId="37" xfId="1" applyNumberFormat="1" applyFont="1" applyBorder="1" applyAlignment="1">
      <alignment vertical="center"/>
    </xf>
    <xf numFmtId="182" fontId="13" fillId="0" borderId="80" xfId="1" applyNumberFormat="1" applyFont="1" applyBorder="1" applyAlignment="1">
      <alignment vertical="center"/>
    </xf>
    <xf numFmtId="0" fontId="14" fillId="0" borderId="10" xfId="1" applyFont="1" applyFill="1" applyBorder="1" applyAlignment="1">
      <alignment vertical="center"/>
    </xf>
    <xf numFmtId="176" fontId="13" fillId="0" borderId="33" xfId="1" applyNumberFormat="1" applyFont="1" applyBorder="1" applyAlignment="1">
      <alignment vertical="center"/>
    </xf>
    <xf numFmtId="182" fontId="13" fillId="0" borderId="21" xfId="1" applyNumberFormat="1" applyFont="1" applyBorder="1" applyAlignment="1">
      <alignment vertical="center"/>
    </xf>
    <xf numFmtId="0" fontId="14" fillId="0" borderId="27" xfId="1" applyFont="1" applyBorder="1" applyAlignment="1">
      <alignment horizontal="left" vertical="center" shrinkToFit="1"/>
    </xf>
    <xf numFmtId="176" fontId="13" fillId="0" borderId="27" xfId="1" applyNumberFormat="1" applyFont="1" applyBorder="1" applyAlignment="1">
      <alignment vertical="center"/>
    </xf>
    <xf numFmtId="176" fontId="13" fillId="0" borderId="31" xfId="1" applyNumberFormat="1" applyFont="1" applyBorder="1" applyAlignment="1">
      <alignment vertical="center"/>
    </xf>
    <xf numFmtId="0" fontId="14" fillId="0" borderId="36" xfId="1" applyFont="1" applyBorder="1" applyAlignment="1">
      <alignment horizontal="left" vertical="center" shrinkToFit="1"/>
    </xf>
    <xf numFmtId="176" fontId="13" fillId="0" borderId="36" xfId="1" applyNumberFormat="1" applyFont="1" applyBorder="1" applyAlignment="1">
      <alignment vertical="center"/>
    </xf>
    <xf numFmtId="176" fontId="13" fillId="0" borderId="0" xfId="1" applyNumberFormat="1" applyFont="1" applyBorder="1" applyAlignment="1">
      <alignment vertical="center"/>
    </xf>
    <xf numFmtId="0" fontId="14" fillId="0" borderId="25" xfId="1" applyFont="1" applyBorder="1" applyAlignment="1">
      <alignment horizontal="left" vertical="center" shrinkToFit="1"/>
    </xf>
    <xf numFmtId="176" fontId="13" fillId="0" borderId="25" xfId="1" applyNumberFormat="1" applyFont="1" applyBorder="1" applyAlignment="1">
      <alignment vertical="center"/>
    </xf>
    <xf numFmtId="176" fontId="13" fillId="0" borderId="71" xfId="1" applyNumberFormat="1" applyFont="1" applyBorder="1" applyAlignment="1">
      <alignment vertical="center"/>
    </xf>
    <xf numFmtId="182" fontId="13" fillId="0" borderId="26" xfId="1" applyNumberFormat="1" applyFont="1" applyBorder="1" applyAlignment="1">
      <alignment vertical="center"/>
    </xf>
    <xf numFmtId="0" fontId="19" fillId="0" borderId="0" xfId="1" applyFont="1" applyBorder="1"/>
    <xf numFmtId="0" fontId="1" fillId="0" borderId="0" xfId="1" applyFont="1" applyFill="1" applyBorder="1" applyAlignment="1"/>
    <xf numFmtId="0" fontId="14" fillId="0" borderId="31" xfId="1" applyFont="1" applyFill="1" applyBorder="1"/>
    <xf numFmtId="0" fontId="14" fillId="0" borderId="0" xfId="1" applyFont="1" applyFill="1" applyBorder="1"/>
    <xf numFmtId="0" fontId="14" fillId="0" borderId="0" xfId="1" applyFont="1" applyFill="1" applyBorder="1" applyAlignment="1">
      <alignment horizontal="center" shrinkToFit="1"/>
    </xf>
    <xf numFmtId="0" fontId="14" fillId="0" borderId="0" xfId="1" applyFont="1" applyFill="1" applyBorder="1" applyAlignment="1">
      <alignment horizontal="center"/>
    </xf>
    <xf numFmtId="188" fontId="13" fillId="0" borderId="0" xfId="1" applyNumberFormat="1" applyFont="1" applyFill="1" applyBorder="1" applyAlignment="1">
      <alignment vertical="center"/>
    </xf>
    <xf numFmtId="187" fontId="13" fillId="0" borderId="38" xfId="1" applyNumberFormat="1" applyFont="1" applyFill="1" applyBorder="1" applyAlignment="1">
      <alignment vertical="center"/>
    </xf>
    <xf numFmtId="188" fontId="13" fillId="0" borderId="31" xfId="1" applyNumberFormat="1" applyFont="1" applyFill="1" applyBorder="1" applyAlignment="1">
      <alignment vertical="center"/>
    </xf>
    <xf numFmtId="187" fontId="13" fillId="0" borderId="31" xfId="1" applyNumberFormat="1" applyFont="1" applyFill="1" applyBorder="1" applyAlignment="1">
      <alignment vertical="center"/>
    </xf>
    <xf numFmtId="187" fontId="13" fillId="0" borderId="32" xfId="1" applyNumberFormat="1" applyFont="1" applyFill="1" applyBorder="1" applyAlignment="1">
      <alignment vertical="center"/>
    </xf>
    <xf numFmtId="0" fontId="14" fillId="0" borderId="0" xfId="1" quotePrefix="1" applyFont="1" applyFill="1" applyBorder="1" applyAlignment="1">
      <alignment horizontal="left" vertical="center" shrinkToFit="1"/>
    </xf>
    <xf numFmtId="0" fontId="14" fillId="0" borderId="0" xfId="1" applyFont="1" applyFill="1" applyBorder="1" applyAlignment="1">
      <alignment horizontal="left" vertical="center" shrinkToFit="1"/>
    </xf>
    <xf numFmtId="188" fontId="13" fillId="0" borderId="0" xfId="1" applyNumberFormat="1" applyFont="1" applyBorder="1" applyAlignment="1">
      <alignment vertical="center"/>
    </xf>
    <xf numFmtId="187" fontId="13" fillId="0" borderId="0" xfId="1" applyNumberFormat="1" applyFont="1" applyBorder="1" applyAlignment="1">
      <alignment vertical="center"/>
    </xf>
    <xf numFmtId="0" fontId="14" fillId="0" borderId="33" xfId="1" applyFont="1" applyFill="1" applyBorder="1" applyAlignment="1">
      <alignment vertical="center"/>
    </xf>
    <xf numFmtId="0" fontId="14" fillId="0" borderId="34" xfId="1" applyFont="1" applyFill="1" applyBorder="1" applyAlignment="1">
      <alignment vertical="center"/>
    </xf>
    <xf numFmtId="188" fontId="13" fillId="0" borderId="34" xfId="1" applyNumberFormat="1" applyFont="1" applyBorder="1" applyAlignment="1">
      <alignment vertical="center"/>
    </xf>
    <xf numFmtId="187" fontId="13" fillId="0" borderId="34" xfId="1" applyNumberFormat="1" applyFont="1" applyBorder="1" applyAlignment="1">
      <alignment vertical="center"/>
    </xf>
    <xf numFmtId="188" fontId="13" fillId="0" borderId="34" xfId="1" applyNumberFormat="1" applyFont="1" applyFill="1" applyBorder="1" applyAlignment="1">
      <alignment vertical="center"/>
    </xf>
    <xf numFmtId="187" fontId="13" fillId="0" borderId="35" xfId="1" applyNumberFormat="1" applyFont="1" applyFill="1" applyBorder="1" applyAlignment="1">
      <alignment vertical="center"/>
    </xf>
    <xf numFmtId="187" fontId="13" fillId="0" borderId="34" xfId="1" applyNumberFormat="1" applyFont="1" applyFill="1" applyBorder="1" applyAlignment="1">
      <alignment vertical="center"/>
    </xf>
    <xf numFmtId="0" fontId="14" fillId="0" borderId="34" xfId="1" quotePrefix="1" applyFont="1" applyFill="1" applyBorder="1" applyAlignment="1">
      <alignment horizontal="left" vertical="center" shrinkToFit="1"/>
    </xf>
    <xf numFmtId="0" fontId="14" fillId="0" borderId="34" xfId="1" applyFont="1" applyFill="1" applyBorder="1" applyAlignment="1">
      <alignment horizontal="left" vertical="center" shrinkToFit="1"/>
    </xf>
    <xf numFmtId="0" fontId="12" fillId="0" borderId="38" xfId="1" applyFont="1" applyFill="1" applyBorder="1" applyAlignment="1">
      <alignment horizontal="center" vertical="center" shrinkToFit="1"/>
    </xf>
    <xf numFmtId="0" fontId="12" fillId="0" borderId="33" xfId="1" applyFont="1" applyBorder="1" applyAlignment="1"/>
    <xf numFmtId="0" fontId="18" fillId="0" borderId="0" xfId="1" applyFont="1" applyAlignment="1">
      <alignment vertical="center"/>
    </xf>
    <xf numFmtId="0" fontId="10" fillId="0" borderId="0" xfId="1" applyFont="1" applyAlignment="1">
      <alignment vertical="center"/>
    </xf>
    <xf numFmtId="190" fontId="10" fillId="3" borderId="7" xfId="1" applyNumberFormat="1" applyFont="1" applyFill="1" applyBorder="1" applyAlignment="1">
      <alignment vertical="center" shrinkToFit="1"/>
    </xf>
    <xf numFmtId="190" fontId="10" fillId="3" borderId="28" xfId="1" applyNumberFormat="1" applyFont="1" applyFill="1" applyBorder="1" applyAlignment="1">
      <alignment vertical="center" shrinkToFit="1"/>
    </xf>
    <xf numFmtId="0" fontId="10" fillId="3" borderId="29" xfId="1" applyFont="1" applyFill="1" applyBorder="1" applyAlignment="1">
      <alignment horizontal="center" vertical="center"/>
    </xf>
    <xf numFmtId="0" fontId="10" fillId="3" borderId="7" xfId="1" applyFont="1" applyFill="1" applyBorder="1" applyAlignment="1">
      <alignment horizontal="center" vertical="center" wrapText="1"/>
    </xf>
    <xf numFmtId="0" fontId="10" fillId="4" borderId="27" xfId="1" quotePrefix="1" applyFont="1" applyFill="1" applyBorder="1" applyAlignment="1">
      <alignment vertical="center"/>
    </xf>
    <xf numFmtId="0" fontId="10" fillId="0" borderId="30" xfId="1" applyFont="1" applyFill="1" applyBorder="1" applyAlignment="1">
      <alignment vertical="center"/>
    </xf>
    <xf numFmtId="0" fontId="10" fillId="0" borderId="32" xfId="1" applyFont="1" applyFill="1" applyBorder="1" applyAlignment="1">
      <alignment vertical="center"/>
    </xf>
    <xf numFmtId="0" fontId="10" fillId="0" borderId="86" xfId="1" applyFont="1" applyBorder="1"/>
    <xf numFmtId="176" fontId="10" fillId="0" borderId="36" xfId="1" applyNumberFormat="1" applyFont="1" applyFill="1" applyBorder="1" applyAlignment="1">
      <alignment vertical="center"/>
    </xf>
    <xf numFmtId="0" fontId="10" fillId="4" borderId="36" xfId="1" quotePrefix="1" applyFont="1" applyFill="1" applyBorder="1" applyAlignment="1">
      <alignment horizontal="center" vertical="center"/>
    </xf>
    <xf numFmtId="0" fontId="10" fillId="0" borderId="37" xfId="1" applyFont="1" applyFill="1" applyBorder="1" applyAlignment="1">
      <alignment vertical="center"/>
    </xf>
    <xf numFmtId="0" fontId="10" fillId="0" borderId="38" xfId="1" applyFont="1" applyFill="1" applyBorder="1" applyAlignment="1">
      <alignment vertical="center"/>
    </xf>
    <xf numFmtId="0" fontId="10" fillId="4" borderId="36" xfId="1" applyFont="1" applyFill="1" applyBorder="1" applyAlignment="1">
      <alignment horizontal="center" vertical="center"/>
    </xf>
    <xf numFmtId="0" fontId="10" fillId="4" borderId="20" xfId="1" applyFont="1" applyFill="1" applyBorder="1" applyAlignment="1">
      <alignment horizontal="center" vertical="center"/>
    </xf>
    <xf numFmtId="0" fontId="10" fillId="0" borderId="35" xfId="1" applyFont="1" applyFill="1" applyBorder="1" applyAlignment="1">
      <alignment vertical="center"/>
    </xf>
    <xf numFmtId="0" fontId="10" fillId="5" borderId="27" xfId="1" applyFont="1" applyFill="1" applyBorder="1" applyAlignment="1">
      <alignment vertical="center"/>
    </xf>
    <xf numFmtId="176" fontId="10" fillId="0" borderId="27" xfId="1" applyNumberFormat="1" applyFont="1" applyFill="1" applyBorder="1" applyAlignment="1">
      <alignment vertical="center"/>
    </xf>
    <xf numFmtId="0" fontId="10" fillId="5" borderId="36" xfId="1" quotePrefix="1" applyFont="1" applyFill="1" applyBorder="1" applyAlignment="1">
      <alignment horizontal="center" vertical="center"/>
    </xf>
    <xf numFmtId="0" fontId="10" fillId="5" borderId="36" xfId="1" applyFont="1" applyFill="1" applyBorder="1" applyAlignment="1">
      <alignment horizontal="center" vertical="center"/>
    </xf>
    <xf numFmtId="0" fontId="10" fillId="5" borderId="20" xfId="1" applyFont="1" applyFill="1" applyBorder="1" applyAlignment="1">
      <alignment horizontal="center" vertical="center"/>
    </xf>
    <xf numFmtId="176" fontId="10" fillId="0" borderId="20" xfId="1" applyNumberFormat="1" applyFont="1" applyFill="1" applyBorder="1" applyAlignment="1">
      <alignment vertical="center"/>
    </xf>
    <xf numFmtId="0" fontId="10" fillId="0" borderId="31" xfId="1" applyFont="1" applyFill="1" applyBorder="1" applyAlignment="1">
      <alignment horizontal="center" vertical="center"/>
    </xf>
    <xf numFmtId="176" fontId="10" fillId="0" borderId="27" xfId="1" applyNumberFormat="1" applyFont="1" applyBorder="1" applyAlignment="1">
      <alignment vertical="center"/>
    </xf>
    <xf numFmtId="176" fontId="10" fillId="0" borderId="36" xfId="1" applyNumberFormat="1" applyFont="1" applyBorder="1" applyAlignment="1">
      <alignment vertical="center"/>
    </xf>
    <xf numFmtId="0" fontId="10" fillId="0" borderId="33" xfId="1" applyFont="1" applyFill="1" applyBorder="1" applyAlignment="1">
      <alignment vertical="center"/>
    </xf>
    <xf numFmtId="0" fontId="10" fillId="0" borderId="34" xfId="1" applyFont="1" applyFill="1" applyBorder="1" applyAlignment="1">
      <alignment horizontal="center" vertical="center"/>
    </xf>
    <xf numFmtId="176" fontId="10" fillId="0" borderId="20" xfId="1" applyNumberFormat="1" applyFont="1" applyBorder="1" applyAlignment="1">
      <alignment vertical="center"/>
    </xf>
    <xf numFmtId="0" fontId="15" fillId="0" borderId="0" xfId="1" applyFont="1" applyAlignment="1">
      <alignment vertical="center"/>
    </xf>
    <xf numFmtId="0" fontId="10" fillId="3" borderId="27" xfId="1" applyFont="1" applyFill="1" applyBorder="1" applyAlignment="1">
      <alignment horizontal="center" vertical="center" wrapText="1"/>
    </xf>
    <xf numFmtId="191" fontId="10" fillId="0" borderId="27" xfId="1" applyNumberFormat="1" applyFont="1" applyFill="1" applyBorder="1" applyAlignment="1">
      <alignment vertical="center"/>
    </xf>
    <xf numFmtId="176" fontId="10" fillId="0" borderId="87" xfId="1" applyNumberFormat="1" applyFont="1" applyFill="1" applyBorder="1" applyAlignment="1">
      <alignment vertical="center"/>
    </xf>
    <xf numFmtId="191" fontId="10" fillId="0" borderId="36" xfId="1" applyNumberFormat="1" applyFont="1" applyFill="1" applyBorder="1" applyAlignment="1">
      <alignment vertical="center"/>
    </xf>
    <xf numFmtId="176" fontId="10" fillId="0" borderId="88" xfId="1" applyNumberFormat="1" applyFont="1" applyFill="1" applyBorder="1" applyAlignment="1">
      <alignment vertical="center"/>
    </xf>
    <xf numFmtId="191" fontId="10" fillId="0" borderId="20" xfId="1" applyNumberFormat="1" applyFont="1" applyFill="1" applyBorder="1" applyAlignment="1">
      <alignment vertical="center"/>
    </xf>
    <xf numFmtId="176" fontId="10" fillId="0" borderId="89" xfId="1" applyNumberFormat="1" applyFont="1" applyFill="1" applyBorder="1" applyAlignment="1">
      <alignment vertical="center"/>
    </xf>
    <xf numFmtId="0" fontId="10" fillId="0" borderId="28" xfId="1" applyFont="1" applyBorder="1" applyAlignment="1">
      <alignment vertical="center"/>
    </xf>
    <xf numFmtId="0" fontId="10" fillId="0" borderId="29" xfId="1" applyFont="1" applyBorder="1"/>
    <xf numFmtId="176" fontId="10" fillId="0" borderId="7" xfId="1" applyNumberFormat="1" applyFont="1" applyBorder="1"/>
    <xf numFmtId="188" fontId="10" fillId="0" borderId="0" xfId="1" applyNumberFormat="1" applyFont="1" applyFill="1" applyBorder="1" applyAlignment="1">
      <alignment vertical="center"/>
    </xf>
    <xf numFmtId="176" fontId="10" fillId="0" borderId="20" xfId="1" applyNumberFormat="1" applyFont="1" applyBorder="1"/>
    <xf numFmtId="0" fontId="10" fillId="3" borderId="90" xfId="1" applyFont="1" applyFill="1" applyBorder="1" applyAlignment="1">
      <alignment horizontal="center" vertical="center" wrapText="1"/>
    </xf>
    <xf numFmtId="191" fontId="30" fillId="0" borderId="0" xfId="1" applyNumberFormat="1" applyFont="1" applyBorder="1"/>
    <xf numFmtId="0" fontId="10" fillId="0" borderId="11" xfId="1" applyFont="1" applyBorder="1"/>
    <xf numFmtId="191" fontId="10" fillId="4" borderId="27" xfId="1" applyNumberFormat="1" applyFont="1" applyFill="1" applyBorder="1"/>
    <xf numFmtId="176" fontId="9" fillId="0" borderId="27" xfId="1" applyNumberFormat="1" applyFont="1" applyFill="1" applyBorder="1"/>
    <xf numFmtId="0" fontId="10" fillId="0" borderId="36" xfId="1" applyFont="1" applyBorder="1"/>
    <xf numFmtId="182" fontId="10" fillId="0" borderId="27" xfId="1" applyNumberFormat="1" applyFont="1" applyBorder="1" applyAlignment="1">
      <alignment vertical="center"/>
    </xf>
    <xf numFmtId="191" fontId="10" fillId="4" borderId="36" xfId="1" applyNumberFormat="1" applyFont="1" applyFill="1" applyBorder="1"/>
    <xf numFmtId="176" fontId="9" fillId="0" borderId="36" xfId="1" applyNumberFormat="1" applyFont="1" applyFill="1" applyBorder="1"/>
    <xf numFmtId="182" fontId="10" fillId="0" borderId="36" xfId="1" applyNumberFormat="1" applyFont="1" applyBorder="1" applyAlignment="1">
      <alignment vertical="center"/>
    </xf>
    <xf numFmtId="176" fontId="10" fillId="0" borderId="91" xfId="1" applyNumberFormat="1" applyFont="1" applyFill="1" applyBorder="1" applyAlignment="1">
      <alignment vertical="center"/>
    </xf>
    <xf numFmtId="191" fontId="10" fillId="5" borderId="27" xfId="1" applyNumberFormat="1" applyFont="1" applyFill="1" applyBorder="1"/>
    <xf numFmtId="191" fontId="10" fillId="5" borderId="36" xfId="1" applyNumberFormat="1" applyFont="1" applyFill="1" applyBorder="1"/>
    <xf numFmtId="176" fontId="10" fillId="0" borderId="92" xfId="1" applyNumberFormat="1" applyFont="1" applyFill="1" applyBorder="1" applyAlignment="1">
      <alignment vertical="center"/>
    </xf>
    <xf numFmtId="191" fontId="10" fillId="5" borderId="20" xfId="1" applyNumberFormat="1" applyFont="1" applyFill="1" applyBorder="1"/>
    <xf numFmtId="176" fontId="9" fillId="0" borderId="20" xfId="1" applyNumberFormat="1" applyFont="1" applyFill="1" applyBorder="1"/>
    <xf numFmtId="176" fontId="10" fillId="0" borderId="91" xfId="1" applyNumberFormat="1" applyFont="1" applyBorder="1" applyAlignment="1">
      <alignment vertical="center"/>
    </xf>
    <xf numFmtId="176" fontId="9" fillId="0" borderId="27" xfId="1" applyNumberFormat="1" applyFont="1" applyBorder="1" applyAlignment="1">
      <alignment vertical="center"/>
    </xf>
    <xf numFmtId="176" fontId="10" fillId="0" borderId="88" xfId="1" applyNumberFormat="1" applyFont="1" applyBorder="1" applyAlignment="1">
      <alignment vertical="center"/>
    </xf>
    <xf numFmtId="176" fontId="9" fillId="0" borderId="36" xfId="1" applyNumberFormat="1" applyFont="1" applyBorder="1" applyAlignment="1">
      <alignment vertical="center"/>
    </xf>
    <xf numFmtId="176" fontId="10" fillId="0" borderId="89" xfId="1" applyNumberFormat="1" applyFont="1" applyBorder="1" applyAlignment="1">
      <alignment vertical="center"/>
    </xf>
    <xf numFmtId="176" fontId="9" fillId="0" borderId="20" xfId="1" applyNumberFormat="1" applyFont="1" applyBorder="1" applyAlignment="1">
      <alignment vertical="center"/>
    </xf>
    <xf numFmtId="182" fontId="10" fillId="0" borderId="20" xfId="1" applyNumberFormat="1" applyFont="1" applyBorder="1" applyAlignment="1">
      <alignment vertical="center"/>
    </xf>
    <xf numFmtId="0" fontId="10" fillId="0" borderId="0" xfId="1" applyFont="1" applyFill="1" applyBorder="1" applyAlignment="1">
      <alignment vertical="center"/>
    </xf>
    <xf numFmtId="188" fontId="10" fillId="0" borderId="0" xfId="1" applyNumberFormat="1" applyFont="1" applyBorder="1" applyAlignment="1">
      <alignment vertical="center"/>
    </xf>
    <xf numFmtId="0" fontId="1" fillId="0" borderId="0" xfId="1" applyFont="1" applyBorder="1"/>
    <xf numFmtId="0" fontId="1" fillId="0" borderId="30" xfId="1" applyBorder="1"/>
    <xf numFmtId="0" fontId="1" fillId="0" borderId="31" xfId="1" applyBorder="1"/>
    <xf numFmtId="0" fontId="1" fillId="0" borderId="32" xfId="1" applyBorder="1"/>
    <xf numFmtId="0" fontId="9" fillId="4" borderId="6" xfId="2" applyFont="1" applyFill="1" applyBorder="1" applyAlignment="1">
      <alignment horizontal="center" vertical="center"/>
    </xf>
    <xf numFmtId="0" fontId="9" fillId="4" borderId="6" xfId="2" quotePrefix="1" applyFont="1" applyFill="1" applyBorder="1" applyAlignment="1">
      <alignment horizontal="center" vertical="center"/>
    </xf>
    <xf numFmtId="0" fontId="9" fillId="4" borderId="6" xfId="1" applyFont="1" applyFill="1" applyBorder="1" applyAlignment="1">
      <alignment horizontal="center"/>
    </xf>
    <xf numFmtId="192" fontId="9" fillId="4" borderId="6" xfId="2" applyNumberFormat="1" applyFont="1" applyFill="1" applyBorder="1" applyAlignment="1">
      <alignment horizontal="center" vertical="center"/>
    </xf>
    <xf numFmtId="0" fontId="9" fillId="4" borderId="29" xfId="1" applyFont="1" applyFill="1" applyBorder="1" applyAlignment="1">
      <alignment horizontal="center"/>
    </xf>
    <xf numFmtId="0" fontId="9" fillId="5" borderId="28" xfId="1" applyFont="1" applyFill="1" applyBorder="1" applyAlignment="1">
      <alignment horizontal="center"/>
    </xf>
    <xf numFmtId="0" fontId="9" fillId="5" borderId="6" xfId="1" applyFont="1" applyFill="1" applyBorder="1" applyAlignment="1">
      <alignment horizontal="center"/>
    </xf>
    <xf numFmtId="0" fontId="9" fillId="5" borderId="29" xfId="1" applyFont="1" applyFill="1" applyBorder="1" applyAlignment="1">
      <alignment horizontal="center"/>
    </xf>
    <xf numFmtId="0" fontId="1" fillId="0" borderId="37" xfId="1" applyBorder="1"/>
    <xf numFmtId="0" fontId="1" fillId="0" borderId="38" xfId="1" applyBorder="1"/>
    <xf numFmtId="0" fontId="9" fillId="0" borderId="31" xfId="2" quotePrefix="1" applyFont="1" applyFill="1" applyBorder="1" applyAlignment="1">
      <alignment horizontal="center" vertical="center"/>
    </xf>
    <xf numFmtId="0" fontId="9" fillId="0" borderId="31" xfId="1" applyFont="1" applyBorder="1" applyAlignment="1">
      <alignment horizontal="center"/>
    </xf>
    <xf numFmtId="192" fontId="9" fillId="0" borderId="31" xfId="2" applyNumberFormat="1" applyFont="1" applyFill="1" applyBorder="1" applyAlignment="1">
      <alignment horizontal="center" vertical="center"/>
    </xf>
    <xf numFmtId="0" fontId="9" fillId="0" borderId="32" xfId="1" applyFont="1" applyBorder="1" applyAlignment="1">
      <alignment horizontal="center"/>
    </xf>
    <xf numFmtId="0" fontId="9" fillId="0" borderId="30" xfId="1" applyFont="1" applyBorder="1" applyAlignment="1">
      <alignment horizontal="center"/>
    </xf>
    <xf numFmtId="0" fontId="1" fillId="0" borderId="33" xfId="1" applyBorder="1"/>
    <xf numFmtId="0" fontId="1" fillId="0" borderId="34" xfId="1" applyBorder="1"/>
    <xf numFmtId="0" fontId="1" fillId="0" borderId="35" xfId="1" applyBorder="1"/>
    <xf numFmtId="0" fontId="9" fillId="0" borderId="0" xfId="2" quotePrefix="1" applyFont="1" applyFill="1" applyBorder="1" applyAlignment="1">
      <alignment horizontal="center" vertical="center" wrapText="1"/>
    </xf>
    <xf numFmtId="0" fontId="9" fillId="0" borderId="0" xfId="1" applyFont="1" applyBorder="1" applyAlignment="1">
      <alignment horizontal="center" vertical="center" wrapText="1"/>
    </xf>
    <xf numFmtId="192" fontId="9" fillId="0" borderId="0" xfId="2" applyNumberFormat="1" applyFont="1" applyFill="1" applyBorder="1" applyAlignment="1">
      <alignment horizontal="center" vertical="center" wrapText="1"/>
    </xf>
    <xf numFmtId="0" fontId="9" fillId="0" borderId="38" xfId="1" applyFont="1" applyBorder="1" applyAlignment="1">
      <alignment horizontal="center" vertical="center" wrapText="1"/>
    </xf>
    <xf numFmtId="0" fontId="9" fillId="0" borderId="37" xfId="1" applyFont="1" applyBorder="1" applyAlignment="1">
      <alignment horizontal="center" vertical="center" wrapText="1"/>
    </xf>
    <xf numFmtId="0" fontId="9" fillId="4" borderId="27" xfId="2" applyFont="1" applyFill="1" applyBorder="1">
      <alignment vertical="center"/>
    </xf>
    <xf numFmtId="192" fontId="9" fillId="0" borderId="30" xfId="2" applyNumberFormat="1" applyFont="1" applyFill="1" applyBorder="1" applyAlignment="1">
      <alignment horizontal="center" vertical="center"/>
    </xf>
    <xf numFmtId="192" fontId="9" fillId="0" borderId="31" xfId="2" applyNumberFormat="1" applyFont="1" applyFill="1" applyBorder="1">
      <alignment vertical="center"/>
    </xf>
    <xf numFmtId="191" fontId="30" fillId="0" borderId="30" xfId="1" applyNumberFormat="1" applyFont="1" applyBorder="1"/>
    <xf numFmtId="191" fontId="30" fillId="0" borderId="31" xfId="1" applyNumberFormat="1" applyFont="1" applyBorder="1"/>
    <xf numFmtId="191" fontId="30" fillId="0" borderId="32" xfId="1" applyNumberFormat="1" applyFont="1" applyBorder="1"/>
    <xf numFmtId="191" fontId="10" fillId="0" borderId="0" xfId="1" applyNumberFormat="1" applyFont="1" applyBorder="1"/>
    <xf numFmtId="191" fontId="10" fillId="0" borderId="0" xfId="1" applyNumberFormat="1" applyFont="1"/>
    <xf numFmtId="0" fontId="9" fillId="4" borderId="36" xfId="2" applyFont="1" applyFill="1" applyBorder="1">
      <alignment vertical="center"/>
    </xf>
    <xf numFmtId="192" fontId="9" fillId="0" borderId="37" xfId="2" applyNumberFormat="1" applyFont="1" applyFill="1" applyBorder="1" applyAlignment="1">
      <alignment horizontal="center" vertical="center"/>
    </xf>
    <xf numFmtId="192" fontId="9" fillId="0" borderId="0" xfId="2" applyNumberFormat="1" applyFont="1" applyFill="1" applyBorder="1">
      <alignment vertical="center"/>
    </xf>
    <xf numFmtId="191" fontId="30" fillId="0" borderId="37" xfId="1" applyNumberFormat="1" applyFont="1" applyBorder="1"/>
    <xf numFmtId="191" fontId="30" fillId="0" borderId="38" xfId="1" applyNumberFormat="1" applyFont="1" applyBorder="1"/>
    <xf numFmtId="191" fontId="30" fillId="0" borderId="33" xfId="1" applyNumberFormat="1" applyFont="1" applyBorder="1"/>
    <xf numFmtId="191" fontId="30" fillId="0" borderId="34" xfId="1" applyNumberFormat="1" applyFont="1" applyBorder="1"/>
    <xf numFmtId="191" fontId="30" fillId="0" borderId="35" xfId="1" applyNumberFormat="1" applyFont="1" applyBorder="1"/>
    <xf numFmtId="0" fontId="9" fillId="5" borderId="27" xfId="2" applyFont="1" applyFill="1" applyBorder="1">
      <alignment vertical="center"/>
    </xf>
    <xf numFmtId="0" fontId="9" fillId="5" borderId="36" xfId="2" applyFont="1" applyFill="1" applyBorder="1">
      <alignment vertical="center"/>
    </xf>
    <xf numFmtId="0" fontId="9" fillId="5" borderId="20" xfId="2" applyFont="1" applyFill="1" applyBorder="1">
      <alignment vertical="center"/>
    </xf>
    <xf numFmtId="192" fontId="9" fillId="0" borderId="33" xfId="2" applyNumberFormat="1" applyFont="1" applyFill="1" applyBorder="1" applyAlignment="1">
      <alignment horizontal="center" vertical="center"/>
    </xf>
    <xf numFmtId="192" fontId="9" fillId="0" borderId="34" xfId="2" applyNumberFormat="1" applyFont="1" applyFill="1" applyBorder="1">
      <alignment vertical="center"/>
    </xf>
    <xf numFmtId="0" fontId="9" fillId="0" borderId="7" xfId="2" applyFont="1" applyFill="1" applyBorder="1">
      <alignment vertical="center"/>
    </xf>
    <xf numFmtId="192" fontId="9" fillId="0" borderId="28" xfId="2" applyNumberFormat="1" applyFont="1" applyFill="1" applyBorder="1" applyAlignment="1">
      <alignment horizontal="center" vertical="center"/>
    </xf>
    <xf numFmtId="192" fontId="9" fillId="0" borderId="29" xfId="2" applyNumberFormat="1" applyFont="1" applyFill="1" applyBorder="1">
      <alignment vertical="center"/>
    </xf>
    <xf numFmtId="191" fontId="30" fillId="0" borderId="28" xfId="1" applyNumberFormat="1" applyFont="1" applyBorder="1"/>
    <xf numFmtId="191" fontId="30" fillId="0" borderId="6" xfId="1" applyNumberFormat="1" applyFont="1" applyBorder="1"/>
    <xf numFmtId="191" fontId="30" fillId="0" borderId="29" xfId="1" applyNumberFormat="1" applyFont="1" applyBorder="1"/>
    <xf numFmtId="0" fontId="18" fillId="0" borderId="28" xfId="1" applyFont="1" applyBorder="1" applyAlignment="1">
      <alignment vertical="center"/>
    </xf>
    <xf numFmtId="0" fontId="10" fillId="0" borderId="27" xfId="1" applyFont="1" applyBorder="1"/>
    <xf numFmtId="0" fontId="6" fillId="0" borderId="0" xfId="1" applyFont="1" applyBorder="1"/>
    <xf numFmtId="0" fontId="10" fillId="0" borderId="20" xfId="1" applyFont="1" applyBorder="1" applyAlignment="1">
      <alignment horizontal="center" vertical="center"/>
    </xf>
    <xf numFmtId="192" fontId="9" fillId="0" borderId="32" xfId="2" applyNumberFormat="1" applyFont="1" applyFill="1" applyBorder="1">
      <alignment vertical="center"/>
    </xf>
    <xf numFmtId="191" fontId="10" fillId="0" borderId="31" xfId="1" applyNumberFormat="1" applyFont="1" applyBorder="1"/>
    <xf numFmtId="191" fontId="10" fillId="0" borderId="30" xfId="1" applyNumberFormat="1" applyFont="1" applyBorder="1"/>
    <xf numFmtId="176" fontId="10" fillId="0" borderId="27" xfId="1" applyNumberFormat="1" applyFont="1" applyBorder="1"/>
    <xf numFmtId="193" fontId="10" fillId="0" borderId="0" xfId="1" applyNumberFormat="1" applyFont="1" applyBorder="1"/>
    <xf numFmtId="194" fontId="10" fillId="0" borderId="0" xfId="1" applyNumberFormat="1" applyFont="1" applyBorder="1"/>
    <xf numFmtId="192" fontId="9" fillId="0" borderId="38" xfId="2" applyNumberFormat="1" applyFont="1" applyFill="1" applyBorder="1">
      <alignment vertical="center"/>
    </xf>
    <xf numFmtId="191" fontId="10" fillId="0" borderId="37" xfId="1" applyNumberFormat="1" applyFont="1" applyBorder="1"/>
    <xf numFmtId="176" fontId="10" fillId="0" borderId="36" xfId="1" applyNumberFormat="1" applyFont="1" applyBorder="1"/>
    <xf numFmtId="192" fontId="9" fillId="0" borderId="35" xfId="2" applyNumberFormat="1" applyFont="1" applyFill="1" applyBorder="1">
      <alignment vertical="center"/>
    </xf>
    <xf numFmtId="191" fontId="10" fillId="0" borderId="34" xfId="1" applyNumberFormat="1" applyFont="1" applyBorder="1"/>
    <xf numFmtId="191" fontId="10" fillId="0" borderId="33" xfId="1" applyNumberFormat="1" applyFont="1" applyBorder="1"/>
    <xf numFmtId="191" fontId="10" fillId="0" borderId="34" xfId="1" applyNumberFormat="1" applyFont="1" applyBorder="1" applyAlignment="1"/>
    <xf numFmtId="191" fontId="10" fillId="0" borderId="6" xfId="1" applyNumberFormat="1" applyFont="1" applyBorder="1" applyAlignment="1"/>
    <xf numFmtId="191" fontId="10" fillId="0" borderId="29" xfId="1" applyNumberFormat="1" applyFont="1" applyBorder="1" applyAlignment="1"/>
    <xf numFmtId="191" fontId="10" fillId="0" borderId="28" xfId="1" applyNumberFormat="1" applyFont="1" applyBorder="1" applyAlignment="1"/>
    <xf numFmtId="194" fontId="10" fillId="0" borderId="0" xfId="1" applyNumberFormat="1" applyFont="1" applyBorder="1" applyAlignment="1"/>
    <xf numFmtId="0" fontId="18" fillId="0" borderId="0" xfId="1" applyFont="1" applyBorder="1" applyAlignment="1">
      <alignment vertical="center"/>
    </xf>
    <xf numFmtId="192" fontId="9" fillId="0" borderId="0" xfId="2" applyNumberFormat="1" applyFont="1" applyFill="1" applyBorder="1" applyAlignment="1">
      <alignment horizontal="center" vertical="center"/>
    </xf>
    <xf numFmtId="0" fontId="18" fillId="0" borderId="7" xfId="1" applyFont="1" applyBorder="1" applyAlignment="1">
      <alignment vertical="center"/>
    </xf>
    <xf numFmtId="0" fontId="10" fillId="0" borderId="7" xfId="1" applyFont="1" applyBorder="1" applyAlignment="1">
      <alignment horizontal="center" vertical="center"/>
    </xf>
    <xf numFmtId="176" fontId="9" fillId="0" borderId="27" xfId="3" applyNumberFormat="1" applyFont="1" applyBorder="1" applyAlignment="1">
      <alignment vertical="center"/>
    </xf>
    <xf numFmtId="176" fontId="9" fillId="0" borderId="36" xfId="3" applyNumberFormat="1" applyFont="1" applyBorder="1" applyAlignment="1">
      <alignment vertical="center"/>
    </xf>
    <xf numFmtId="176" fontId="9" fillId="0" borderId="20" xfId="3" applyNumberFormat="1" applyFont="1" applyBorder="1" applyAlignment="1">
      <alignment vertical="center"/>
    </xf>
    <xf numFmtId="0" fontId="10" fillId="0" borderId="30" xfId="1" applyFont="1" applyBorder="1" applyAlignment="1">
      <alignment vertical="center"/>
    </xf>
    <xf numFmtId="0" fontId="10" fillId="0" borderId="31" xfId="1" applyFont="1" applyBorder="1"/>
    <xf numFmtId="176" fontId="9" fillId="0" borderId="32" xfId="1" applyNumberFormat="1" applyFont="1" applyBorder="1" applyAlignment="1">
      <alignment vertical="center"/>
    </xf>
    <xf numFmtId="188" fontId="9" fillId="0" borderId="0" xfId="1" applyNumberFormat="1" applyFont="1" applyBorder="1" applyAlignment="1">
      <alignment vertical="center"/>
    </xf>
    <xf numFmtId="0" fontId="10" fillId="0" borderId="37" xfId="1" applyFont="1" applyBorder="1" applyAlignment="1">
      <alignment vertical="center"/>
    </xf>
    <xf numFmtId="176" fontId="9" fillId="0" borderId="38" xfId="1" applyNumberFormat="1" applyFont="1" applyBorder="1" applyAlignment="1">
      <alignment vertical="center"/>
    </xf>
    <xf numFmtId="0" fontId="10" fillId="0" borderId="33" xfId="1" applyFont="1" applyBorder="1" applyAlignment="1">
      <alignment vertical="center"/>
    </xf>
    <xf numFmtId="0" fontId="10" fillId="0" borderId="34" xfId="1" applyFont="1" applyBorder="1"/>
    <xf numFmtId="176" fontId="9" fillId="0" borderId="35" xfId="1" applyNumberFormat="1" applyFont="1" applyBorder="1" applyAlignment="1">
      <alignment vertical="center"/>
    </xf>
    <xf numFmtId="0" fontId="10" fillId="0" borderId="86" xfId="1" applyFont="1" applyBorder="1" applyAlignment="1">
      <alignment vertical="center"/>
    </xf>
    <xf numFmtId="191" fontId="10" fillId="4" borderId="36" xfId="1" applyNumberFormat="1" applyFont="1" applyFill="1" applyBorder="1" applyAlignment="1">
      <alignment vertical="center"/>
    </xf>
    <xf numFmtId="176" fontId="10" fillId="0" borderId="87" xfId="1" applyNumberFormat="1" applyFont="1" applyBorder="1" applyAlignment="1">
      <alignment vertical="center"/>
    </xf>
    <xf numFmtId="0" fontId="10" fillId="0" borderId="0" xfId="1" applyFont="1" applyBorder="1" applyAlignment="1">
      <alignment vertical="center"/>
    </xf>
    <xf numFmtId="176" fontId="10" fillId="0" borderId="88" xfId="1" applyNumberFormat="1" applyFont="1" applyBorder="1"/>
    <xf numFmtId="191" fontId="10" fillId="4" borderId="20" xfId="1" applyNumberFormat="1" applyFont="1" applyFill="1" applyBorder="1" applyAlignment="1">
      <alignment vertical="center"/>
    </xf>
    <xf numFmtId="176" fontId="10" fillId="0" borderId="89" xfId="1" applyNumberFormat="1" applyFont="1" applyBorder="1"/>
    <xf numFmtId="0" fontId="10" fillId="0" borderId="28" xfId="1" applyFont="1" applyFill="1" applyBorder="1" applyAlignment="1">
      <alignment vertical="center"/>
    </xf>
    <xf numFmtId="0" fontId="10" fillId="0" borderId="6" xfId="1" applyFont="1" applyFill="1" applyBorder="1" applyAlignment="1">
      <alignment horizontal="center" vertical="center"/>
    </xf>
    <xf numFmtId="0" fontId="10" fillId="0" borderId="29" xfId="1" applyFont="1" applyFill="1" applyBorder="1" applyAlignment="1">
      <alignment vertical="center"/>
    </xf>
    <xf numFmtId="0" fontId="10" fillId="0" borderId="93" xfId="1" applyFont="1" applyBorder="1" applyAlignment="1">
      <alignment vertical="center"/>
    </xf>
    <xf numFmtId="176" fontId="10" fillId="0" borderId="7" xfId="1" applyNumberFormat="1" applyFont="1" applyBorder="1" applyAlignment="1">
      <alignment vertical="center"/>
    </xf>
    <xf numFmtId="0" fontId="13" fillId="0" borderId="0" xfId="1" applyFont="1"/>
    <xf numFmtId="0" fontId="13" fillId="0" borderId="0" xfId="1" applyFont="1" applyFill="1" applyBorder="1"/>
    <xf numFmtId="190" fontId="10" fillId="0" borderId="0" xfId="1" applyNumberFormat="1" applyFont="1" applyFill="1" applyBorder="1" applyAlignment="1">
      <alignment vertical="center" shrinkToFit="1"/>
    </xf>
    <xf numFmtId="0" fontId="10" fillId="0" borderId="0" xfId="1" quotePrefix="1" applyFont="1" applyFill="1" applyBorder="1" applyAlignment="1">
      <alignment vertical="center"/>
    </xf>
    <xf numFmtId="191" fontId="10" fillId="0" borderId="0" xfId="1" applyNumberFormat="1" applyFont="1" applyFill="1" applyBorder="1" applyAlignment="1">
      <alignment vertical="center"/>
    </xf>
    <xf numFmtId="0" fontId="10" fillId="0" borderId="0" xfId="1" quotePrefix="1" applyFont="1" applyFill="1" applyBorder="1" applyAlignment="1">
      <alignment horizontal="center" vertical="center"/>
    </xf>
    <xf numFmtId="0" fontId="10" fillId="5" borderId="27" xfId="1" quotePrefix="1" applyFont="1" applyFill="1" applyBorder="1" applyAlignment="1">
      <alignment vertical="center"/>
    </xf>
    <xf numFmtId="191" fontId="10" fillId="5" borderId="36" xfId="1" applyNumberFormat="1" applyFont="1" applyFill="1" applyBorder="1" applyAlignment="1">
      <alignment vertical="center"/>
    </xf>
    <xf numFmtId="191" fontId="10" fillId="5" borderId="20" xfId="1" applyNumberFormat="1" applyFont="1" applyFill="1" applyBorder="1" applyAlignment="1">
      <alignment vertical="center"/>
    </xf>
    <xf numFmtId="0" fontId="10" fillId="0" borderId="27" xfId="1" applyFont="1" applyBorder="1" applyAlignment="1">
      <alignment horizontal="center" vertical="center"/>
    </xf>
    <xf numFmtId="176" fontId="9" fillId="0" borderId="87" xfId="3" applyNumberFormat="1" applyFont="1" applyBorder="1" applyAlignment="1">
      <alignment vertical="center"/>
    </xf>
    <xf numFmtId="176" fontId="9" fillId="0" borderId="88" xfId="3" applyNumberFormat="1" applyFont="1" applyBorder="1" applyAlignment="1">
      <alignment vertical="center"/>
    </xf>
    <xf numFmtId="176" fontId="9" fillId="0" borderId="89" xfId="3" applyNumberFormat="1" applyFont="1" applyBorder="1" applyAlignment="1">
      <alignment vertical="center"/>
    </xf>
    <xf numFmtId="0" fontId="31" fillId="0" borderId="0" xfId="1" applyFont="1" applyBorder="1"/>
    <xf numFmtId="0" fontId="10" fillId="3" borderId="27" xfId="1" applyFont="1" applyFill="1" applyBorder="1"/>
    <xf numFmtId="0" fontId="10" fillId="3" borderId="31" xfId="1" applyFont="1" applyFill="1" applyBorder="1"/>
    <xf numFmtId="0" fontId="10" fillId="3" borderId="31" xfId="1" applyFont="1" applyFill="1" applyBorder="1" applyAlignment="1">
      <alignment horizontal="center" vertical="center"/>
    </xf>
    <xf numFmtId="0" fontId="10" fillId="4" borderId="28" xfId="1" applyFont="1" applyFill="1" applyBorder="1" applyAlignment="1">
      <alignment vertical="center"/>
    </xf>
    <xf numFmtId="0" fontId="10" fillId="4" borderId="6" xfId="1" quotePrefix="1" applyFont="1" applyFill="1" applyBorder="1" applyAlignment="1">
      <alignment horizontal="center" vertical="center"/>
    </xf>
    <xf numFmtId="0" fontId="10" fillId="5" borderId="28" xfId="1" applyFont="1" applyFill="1" applyBorder="1" applyAlignment="1">
      <alignment vertical="center"/>
    </xf>
    <xf numFmtId="0" fontId="10" fillId="5" borderId="6" xfId="1" quotePrefix="1" applyFont="1" applyFill="1" applyBorder="1" applyAlignment="1">
      <alignment horizontal="center" vertical="center"/>
    </xf>
    <xf numFmtId="0" fontId="10" fillId="5" borderId="29" xfId="1" quotePrefix="1" applyFont="1" applyFill="1" applyBorder="1" applyAlignment="1">
      <alignment horizontal="center" vertical="center"/>
    </xf>
    <xf numFmtId="0" fontId="10" fillId="3" borderId="36" xfId="1" applyFont="1" applyFill="1" applyBorder="1"/>
    <xf numFmtId="0" fontId="10" fillId="3" borderId="0" xfId="1" applyFont="1" applyFill="1" applyBorder="1"/>
    <xf numFmtId="0" fontId="10" fillId="3" borderId="38" xfId="1" applyFont="1" applyFill="1" applyBorder="1" applyAlignment="1">
      <alignment horizontal="center" vertical="center"/>
    </xf>
    <xf numFmtId="0" fontId="10" fillId="3" borderId="36" xfId="1" applyFont="1" applyFill="1" applyBorder="1" applyAlignment="1">
      <alignment horizontal="center" vertical="center" wrapText="1"/>
    </xf>
    <xf numFmtId="0" fontId="10" fillId="3" borderId="37" xfId="1" applyFont="1" applyFill="1" applyBorder="1" applyAlignment="1">
      <alignment horizontal="center" vertical="center" wrapText="1"/>
    </xf>
    <xf numFmtId="0" fontId="10" fillId="3" borderId="20" xfId="1" applyFont="1" applyFill="1" applyBorder="1"/>
    <xf numFmtId="0" fontId="10" fillId="3" borderId="34" xfId="1" applyFont="1" applyFill="1" applyBorder="1" applyAlignment="1">
      <alignment horizontal="center" vertical="center" shrinkToFit="1"/>
    </xf>
    <xf numFmtId="0" fontId="10" fillId="3" borderId="35" xfId="1" applyFont="1" applyFill="1" applyBorder="1" applyAlignment="1">
      <alignment horizontal="center" vertical="center" shrinkToFit="1"/>
    </xf>
    <xf numFmtId="0" fontId="10" fillId="3" borderId="20" xfId="1" applyFont="1" applyFill="1" applyBorder="1" applyAlignment="1">
      <alignment horizontal="center" vertical="center" wrapText="1"/>
    </xf>
    <xf numFmtId="0" fontId="10" fillId="3" borderId="33" xfId="1" applyFont="1" applyFill="1" applyBorder="1" applyAlignment="1">
      <alignment horizontal="center" vertical="center" wrapText="1"/>
    </xf>
    <xf numFmtId="0" fontId="10" fillId="0" borderId="31" xfId="1" applyFont="1" applyFill="1" applyBorder="1"/>
    <xf numFmtId="0" fontId="10" fillId="0" borderId="32" xfId="1" applyFont="1" applyFill="1" applyBorder="1"/>
    <xf numFmtId="191" fontId="10" fillId="0" borderId="32" xfId="1" applyNumberFormat="1" applyFont="1" applyBorder="1"/>
    <xf numFmtId="0" fontId="10" fillId="0" borderId="38" xfId="1" applyFont="1" applyFill="1" applyBorder="1"/>
    <xf numFmtId="191" fontId="10" fillId="0" borderId="38" xfId="1" applyNumberFormat="1" applyFont="1" applyBorder="1"/>
    <xf numFmtId="0" fontId="10" fillId="5" borderId="36" xfId="1" quotePrefix="1" applyFont="1" applyFill="1" applyBorder="1" applyAlignment="1">
      <alignment vertical="center"/>
    </xf>
    <xf numFmtId="0" fontId="10" fillId="0" borderId="34" xfId="1" applyFont="1" applyFill="1" applyBorder="1"/>
    <xf numFmtId="0" fontId="10" fillId="0" borderId="35" xfId="1" applyFont="1" applyFill="1" applyBorder="1"/>
    <xf numFmtId="191" fontId="10" fillId="0" borderId="35" xfId="1" applyNumberFormat="1" applyFont="1" applyBorder="1"/>
    <xf numFmtId="0" fontId="19" fillId="3" borderId="7" xfId="1" applyFont="1" applyFill="1" applyBorder="1" applyAlignment="1">
      <alignment horizontal="center" vertical="center" wrapText="1"/>
    </xf>
    <xf numFmtId="191" fontId="19" fillId="4" borderId="36" xfId="1" applyNumberFormat="1" applyFont="1" applyFill="1" applyBorder="1"/>
    <xf numFmtId="191" fontId="19" fillId="5" borderId="20" xfId="1" applyNumberFormat="1" applyFont="1" applyFill="1" applyBorder="1"/>
    <xf numFmtId="191" fontId="10" fillId="0" borderId="0" xfId="1" applyNumberFormat="1" applyFont="1" applyFill="1" applyBorder="1"/>
    <xf numFmtId="195" fontId="10" fillId="0" borderId="27" xfId="1" applyNumberFormat="1" applyFont="1" applyBorder="1" applyAlignment="1">
      <alignment vertical="center"/>
    </xf>
    <xf numFmtId="195" fontId="10" fillId="0" borderId="36" xfId="1" applyNumberFormat="1" applyFont="1" applyBorder="1" applyAlignment="1">
      <alignment vertical="center"/>
    </xf>
    <xf numFmtId="195" fontId="10" fillId="0" borderId="20" xfId="1" applyNumberFormat="1" applyFont="1" applyBorder="1" applyAlignment="1">
      <alignment vertical="center"/>
    </xf>
    <xf numFmtId="0" fontId="9" fillId="0" borderId="0" xfId="2" applyFont="1" applyFill="1" applyBorder="1">
      <alignment vertical="center"/>
    </xf>
    <xf numFmtId="0" fontId="10" fillId="0" borderId="38" xfId="1" applyFont="1" applyBorder="1"/>
    <xf numFmtId="0" fontId="10" fillId="4" borderId="27" xfId="1" applyFont="1" applyFill="1" applyBorder="1" applyAlignment="1">
      <alignment vertical="center"/>
    </xf>
    <xf numFmtId="191" fontId="10" fillId="0" borderId="36" xfId="1" applyNumberFormat="1" applyFont="1" applyBorder="1" applyAlignment="1">
      <alignment vertical="center"/>
    </xf>
    <xf numFmtId="191" fontId="10" fillId="0" borderId="36" xfId="1" applyNumberFormat="1" applyFont="1" applyBorder="1"/>
    <xf numFmtId="188" fontId="10" fillId="0" borderId="31" xfId="1" applyNumberFormat="1" applyFont="1" applyBorder="1"/>
    <xf numFmtId="0" fontId="10" fillId="0" borderId="38" xfId="1" applyFont="1" applyBorder="1" applyAlignment="1">
      <alignment vertical="center"/>
    </xf>
    <xf numFmtId="0" fontId="10" fillId="0" borderId="94" xfId="1" applyFont="1" applyBorder="1" applyAlignment="1">
      <alignment vertical="center"/>
    </xf>
    <xf numFmtId="191" fontId="10" fillId="0" borderId="27" xfId="1" applyNumberFormat="1" applyFont="1" applyBorder="1" applyAlignment="1">
      <alignment vertical="center"/>
    </xf>
    <xf numFmtId="191" fontId="10" fillId="0" borderId="20" xfId="1" applyNumberFormat="1" applyFont="1" applyBorder="1"/>
    <xf numFmtId="0" fontId="16" fillId="0" borderId="0" xfId="1" applyFont="1" applyAlignment="1">
      <alignment vertical="center"/>
    </xf>
    <xf numFmtId="0" fontId="10" fillId="4" borderId="0" xfId="1" applyFont="1" applyFill="1"/>
    <xf numFmtId="188" fontId="10" fillId="0" borderId="11" xfId="1" applyNumberFormat="1" applyFont="1" applyBorder="1" applyAlignment="1">
      <alignment vertical="center"/>
    </xf>
    <xf numFmtId="0" fontId="10" fillId="0" borderId="11" xfId="1" applyFont="1" applyBorder="1" applyAlignment="1">
      <alignment vertical="center"/>
    </xf>
    <xf numFmtId="190" fontId="10" fillId="3" borderId="6" xfId="1" applyNumberFormat="1" applyFont="1" applyFill="1" applyBorder="1" applyAlignment="1">
      <alignment vertical="center" shrinkToFit="1"/>
    </xf>
    <xf numFmtId="0" fontId="10" fillId="3" borderId="7" xfId="1" applyFont="1" applyFill="1" applyBorder="1" applyAlignment="1">
      <alignment horizontal="center" vertical="center"/>
    </xf>
    <xf numFmtId="182" fontId="10" fillId="0" borderId="0" xfId="1" applyNumberFormat="1" applyFont="1" applyFill="1" applyBorder="1" applyAlignment="1">
      <alignment vertical="center"/>
    </xf>
    <xf numFmtId="182" fontId="10" fillId="0" borderId="0" xfId="1" applyNumberFormat="1" applyFont="1" applyFill="1" applyBorder="1" applyAlignment="1">
      <alignment horizontal="center" vertical="center"/>
    </xf>
    <xf numFmtId="0" fontId="10" fillId="0" borderId="95" xfId="1" applyFont="1" applyFill="1" applyBorder="1" applyAlignment="1">
      <alignment horizontal="center" vertical="center" wrapText="1"/>
    </xf>
    <xf numFmtId="0" fontId="10" fillId="0" borderId="96" xfId="1" applyFont="1" applyFill="1" applyBorder="1" applyAlignment="1">
      <alignment horizontal="center" vertical="center" wrapText="1"/>
    </xf>
    <xf numFmtId="0" fontId="1" fillId="0" borderId="0" xfId="1" applyBorder="1" applyAlignment="1">
      <alignment vertical="center"/>
    </xf>
    <xf numFmtId="0" fontId="10" fillId="0" borderId="95" xfId="1" applyFont="1" applyBorder="1" applyAlignment="1">
      <alignment vertical="center"/>
    </xf>
    <xf numFmtId="176" fontId="10" fillId="0" borderId="35" xfId="1" applyNumberFormat="1" applyFont="1" applyBorder="1" applyAlignment="1">
      <alignment vertical="center"/>
    </xf>
    <xf numFmtId="182" fontId="10" fillId="0" borderId="0" xfId="1" applyNumberFormat="1" applyFont="1" applyAlignment="1">
      <alignment horizontal="center" vertical="center"/>
    </xf>
    <xf numFmtId="179" fontId="10" fillId="4" borderId="7" xfId="1" applyNumberFormat="1" applyFont="1" applyFill="1" applyBorder="1" applyAlignment="1">
      <alignment horizontal="right" vertical="center"/>
    </xf>
    <xf numFmtId="182" fontId="10" fillId="0" borderId="0" xfId="1" applyNumberFormat="1" applyFont="1" applyBorder="1" applyAlignment="1">
      <alignment horizontal="center" vertical="center"/>
    </xf>
    <xf numFmtId="188" fontId="10" fillId="0" borderId="95" xfId="1" applyNumberFormat="1" applyFont="1" applyBorder="1" applyAlignment="1">
      <alignment horizontal="right" vertical="center"/>
    </xf>
    <xf numFmtId="179" fontId="10" fillId="0" borderId="95" xfId="1" applyNumberFormat="1" applyFont="1" applyFill="1" applyBorder="1" applyAlignment="1">
      <alignment horizontal="right" vertical="center"/>
    </xf>
    <xf numFmtId="188" fontId="10" fillId="0" borderId="95" xfId="1" applyNumberFormat="1" applyFont="1" applyBorder="1" applyAlignment="1">
      <alignment vertical="center"/>
    </xf>
    <xf numFmtId="179" fontId="10" fillId="0" borderId="97" xfId="1" applyNumberFormat="1" applyFont="1" applyFill="1" applyBorder="1" applyAlignment="1">
      <alignment horizontal="right" vertical="center"/>
    </xf>
    <xf numFmtId="176" fontId="10" fillId="0" borderId="29" xfId="1" applyNumberFormat="1" applyFont="1" applyBorder="1" applyAlignment="1">
      <alignment vertical="center"/>
    </xf>
    <xf numFmtId="176" fontId="10" fillId="0" borderId="7" xfId="1" applyNumberFormat="1" applyFont="1" applyBorder="1" applyAlignment="1">
      <alignment horizontal="right" vertical="center"/>
    </xf>
    <xf numFmtId="179" fontId="10" fillId="5" borderId="7" xfId="1" applyNumberFormat="1" applyFont="1" applyFill="1" applyBorder="1" applyAlignment="1">
      <alignment horizontal="right" vertical="center"/>
    </xf>
    <xf numFmtId="188" fontId="10" fillId="0" borderId="0" xfId="1" applyNumberFormat="1" applyFont="1" applyBorder="1" applyAlignment="1">
      <alignment horizontal="right" vertical="center"/>
    </xf>
    <xf numFmtId="179" fontId="10" fillId="0" borderId="0" xfId="1" applyNumberFormat="1" applyFont="1" applyFill="1" applyBorder="1" applyAlignment="1">
      <alignment horizontal="right" vertical="center"/>
    </xf>
    <xf numFmtId="182" fontId="10" fillId="0" borderId="0" xfId="1" applyNumberFormat="1" applyFont="1" applyAlignment="1">
      <alignment vertical="center"/>
    </xf>
    <xf numFmtId="182" fontId="10" fillId="0" borderId="0" xfId="1" applyNumberFormat="1" applyFont="1" applyBorder="1" applyAlignment="1">
      <alignment vertical="center"/>
    </xf>
    <xf numFmtId="182" fontId="10" fillId="3" borderId="27" xfId="1" applyNumberFormat="1" applyFont="1" applyFill="1" applyBorder="1" applyAlignment="1">
      <alignment horizontal="center" vertical="center" wrapText="1"/>
    </xf>
    <xf numFmtId="0" fontId="10" fillId="0" borderId="95" xfId="1" applyFont="1" applyFill="1" applyBorder="1" applyAlignment="1">
      <alignment vertical="center" wrapText="1"/>
    </xf>
    <xf numFmtId="191" fontId="10" fillId="4" borderId="27" xfId="1" applyNumberFormat="1" applyFont="1" applyFill="1" applyBorder="1" applyAlignment="1">
      <alignment vertical="center"/>
    </xf>
    <xf numFmtId="0" fontId="10" fillId="0" borderId="98" xfId="1" applyFont="1" applyFill="1" applyBorder="1" applyAlignment="1">
      <alignment vertical="center" wrapText="1"/>
    </xf>
    <xf numFmtId="0" fontId="10" fillId="0" borderId="99" xfId="1" applyFont="1" applyBorder="1" applyAlignment="1">
      <alignment vertical="center"/>
    </xf>
    <xf numFmtId="0" fontId="10" fillId="0" borderId="100" xfId="1" applyFont="1" applyBorder="1" applyAlignment="1">
      <alignment vertical="center"/>
    </xf>
    <xf numFmtId="191" fontId="10" fillId="4" borderId="36" xfId="1" applyNumberFormat="1" applyFont="1" applyFill="1" applyBorder="1" applyAlignment="1">
      <alignment vertical="center" shrinkToFit="1"/>
    </xf>
    <xf numFmtId="0" fontId="10" fillId="0" borderId="98" xfId="1" applyFont="1" applyBorder="1" applyAlignment="1">
      <alignment vertical="center"/>
    </xf>
    <xf numFmtId="0" fontId="10" fillId="0" borderId="86" xfId="1" applyFont="1" applyFill="1" applyBorder="1" applyAlignment="1">
      <alignment vertical="center"/>
    </xf>
    <xf numFmtId="0" fontId="10" fillId="0" borderId="101" xfId="1" applyFont="1" applyFill="1" applyBorder="1" applyAlignment="1">
      <alignment vertical="center" wrapText="1"/>
    </xf>
    <xf numFmtId="0" fontId="10" fillId="0" borderId="102" xfId="1" applyFont="1" applyBorder="1" applyAlignment="1">
      <alignment vertical="center"/>
    </xf>
    <xf numFmtId="191" fontId="10" fillId="0" borderId="7" xfId="1" applyNumberFormat="1" applyFont="1" applyBorder="1" applyAlignment="1">
      <alignment vertical="center"/>
    </xf>
    <xf numFmtId="0" fontId="10" fillId="0" borderId="103" xfId="1" applyFont="1" applyBorder="1" applyAlignment="1">
      <alignment vertical="center"/>
    </xf>
    <xf numFmtId="191" fontId="10" fillId="0" borderId="0" xfId="1" applyNumberFormat="1" applyFont="1" applyBorder="1" applyAlignment="1">
      <alignment vertical="center"/>
    </xf>
    <xf numFmtId="176" fontId="10" fillId="8" borderId="87" xfId="1" applyNumberFormat="1" applyFont="1" applyFill="1" applyBorder="1" applyAlignment="1">
      <alignment vertical="center"/>
    </xf>
    <xf numFmtId="176" fontId="10" fillId="8" borderId="88" xfId="1" applyNumberFormat="1" applyFont="1" applyFill="1" applyBorder="1" applyAlignment="1">
      <alignment vertical="center"/>
    </xf>
    <xf numFmtId="176" fontId="10" fillId="8" borderId="88" xfId="1" applyNumberFormat="1" applyFont="1" applyFill="1" applyBorder="1"/>
    <xf numFmtId="176" fontId="10" fillId="8" borderId="89" xfId="1" applyNumberFormat="1" applyFont="1" applyFill="1" applyBorder="1"/>
    <xf numFmtId="176" fontId="10" fillId="9" borderId="87" xfId="1" applyNumberFormat="1" applyFont="1" applyFill="1" applyBorder="1" applyAlignment="1">
      <alignment vertical="center"/>
    </xf>
    <xf numFmtId="176" fontId="10" fillId="9" borderId="88" xfId="1" applyNumberFormat="1" applyFont="1" applyFill="1" applyBorder="1" applyAlignment="1">
      <alignment vertical="center"/>
    </xf>
    <xf numFmtId="176" fontId="10" fillId="9" borderId="88" xfId="1" applyNumberFormat="1" applyFont="1" applyFill="1" applyBorder="1"/>
    <xf numFmtId="176" fontId="10" fillId="9" borderId="89" xfId="1" applyNumberFormat="1" applyFont="1" applyFill="1" applyBorder="1"/>
    <xf numFmtId="191" fontId="10" fillId="5" borderId="27" xfId="1" applyNumberFormat="1" applyFont="1" applyFill="1" applyBorder="1" applyAlignment="1">
      <alignment vertical="center"/>
    </xf>
    <xf numFmtId="191" fontId="10" fillId="5" borderId="36" xfId="1" applyNumberFormat="1" applyFont="1" applyFill="1" applyBorder="1" applyAlignment="1">
      <alignment vertical="center" shrinkToFit="1"/>
    </xf>
    <xf numFmtId="176" fontId="10" fillId="9" borderId="89" xfId="1" applyNumberFormat="1" applyFont="1" applyFill="1" applyBorder="1" applyAlignment="1">
      <alignment vertical="center"/>
    </xf>
    <xf numFmtId="191" fontId="10" fillId="0" borderId="31" xfId="1" applyNumberFormat="1" applyFont="1" applyBorder="1" applyAlignment="1">
      <alignment vertical="center"/>
    </xf>
    <xf numFmtId="176" fontId="10" fillId="8" borderId="89" xfId="1" applyNumberFormat="1" applyFont="1" applyFill="1" applyBorder="1" applyAlignment="1">
      <alignment vertical="center"/>
    </xf>
    <xf numFmtId="0" fontId="10" fillId="0" borderId="0" xfId="1" applyFont="1" applyFill="1" applyBorder="1" applyAlignment="1">
      <alignment horizontal="center" vertical="center" wrapText="1" shrinkToFit="1"/>
    </xf>
    <xf numFmtId="196" fontId="10" fillId="0" borderId="0" xfId="1" applyNumberFormat="1" applyFont="1" applyBorder="1" applyAlignment="1">
      <alignment vertical="center"/>
    </xf>
    <xf numFmtId="177" fontId="10" fillId="0" borderId="87" xfId="1" applyNumberFormat="1" applyFont="1" applyBorder="1" applyAlignment="1">
      <alignment vertical="center"/>
    </xf>
    <xf numFmtId="177" fontId="10" fillId="0" borderId="88" xfId="1" applyNumberFormat="1" applyFont="1" applyBorder="1" applyAlignment="1">
      <alignment vertical="center"/>
    </xf>
    <xf numFmtId="177" fontId="10" fillId="0" borderId="89" xfId="1" applyNumberFormat="1" applyFont="1" applyBorder="1" applyAlignment="1">
      <alignment vertical="center"/>
    </xf>
    <xf numFmtId="177" fontId="10" fillId="0" borderId="36" xfId="1" applyNumberFormat="1" applyFont="1" applyBorder="1" applyAlignment="1">
      <alignment vertical="center"/>
    </xf>
    <xf numFmtId="177" fontId="10" fillId="0" borderId="20" xfId="1" applyNumberFormat="1" applyFont="1" applyBorder="1" applyAlignment="1">
      <alignment vertical="center"/>
    </xf>
    <xf numFmtId="0" fontId="32" fillId="0" borderId="0" xfId="1" applyFont="1" applyFill="1" applyBorder="1" applyAlignment="1">
      <alignment horizontal="center" vertical="center"/>
    </xf>
    <xf numFmtId="0" fontId="32" fillId="0" borderId="0" xfId="1" applyFont="1" applyFill="1" applyBorder="1" applyAlignment="1">
      <alignment vertical="center"/>
    </xf>
    <xf numFmtId="0" fontId="32" fillId="0" borderId="0" xfId="1" applyFont="1" applyBorder="1" applyAlignment="1">
      <alignment vertical="center"/>
    </xf>
    <xf numFmtId="188" fontId="32" fillId="0" borderId="0" xfId="1" applyNumberFormat="1" applyFont="1" applyBorder="1" applyAlignment="1">
      <alignment vertical="center"/>
    </xf>
    <xf numFmtId="0" fontId="32" fillId="0" borderId="0" xfId="1" applyFont="1" applyAlignment="1">
      <alignment vertical="center"/>
    </xf>
    <xf numFmtId="0" fontId="18" fillId="0" borderId="0" xfId="4" applyFont="1" applyAlignment="1"/>
    <xf numFmtId="0" fontId="10" fillId="0" borderId="0" xfId="4" applyFont="1" applyAlignment="1">
      <alignment horizontal="left" indent="1"/>
    </xf>
    <xf numFmtId="0" fontId="10" fillId="0" borderId="0" xfId="4" applyFont="1"/>
    <xf numFmtId="190" fontId="10" fillId="3" borderId="28" xfId="1" applyNumberFormat="1" applyFont="1" applyFill="1" applyBorder="1" applyAlignment="1">
      <alignment vertical="center" wrapText="1"/>
    </xf>
    <xf numFmtId="0" fontId="10" fillId="3" borderId="6" xfId="1" applyFont="1" applyFill="1" applyBorder="1" applyAlignment="1">
      <alignment horizontal="center" vertical="center"/>
    </xf>
    <xf numFmtId="0" fontId="10" fillId="3" borderId="6" xfId="1" applyFont="1" applyFill="1" applyBorder="1" applyAlignment="1">
      <alignment horizontal="center" vertical="center" wrapText="1"/>
    </xf>
    <xf numFmtId="0" fontId="10" fillId="3" borderId="28" xfId="1" applyFont="1" applyFill="1" applyBorder="1" applyAlignment="1">
      <alignment horizontal="center" vertical="center" wrapText="1"/>
    </xf>
    <xf numFmtId="190" fontId="10" fillId="3" borderId="7" xfId="1" applyNumberFormat="1" applyFont="1" applyFill="1" applyBorder="1" applyAlignment="1">
      <alignment horizontal="center" vertical="center" wrapText="1"/>
    </xf>
    <xf numFmtId="0" fontId="10" fillId="4" borderId="30" xfId="1" quotePrefix="1" applyFont="1" applyFill="1" applyBorder="1" applyAlignment="1">
      <alignment vertical="center"/>
    </xf>
    <xf numFmtId="0" fontId="10" fillId="0" borderId="104" xfId="1" quotePrefix="1" applyFont="1" applyFill="1" applyBorder="1" applyAlignment="1">
      <alignment horizontal="center" vertical="center"/>
    </xf>
    <xf numFmtId="0" fontId="10" fillId="0" borderId="105" xfId="1" applyFont="1" applyFill="1" applyBorder="1" applyAlignment="1">
      <alignment vertical="center"/>
    </xf>
    <xf numFmtId="191" fontId="10" fillId="0" borderId="105" xfId="1" applyNumberFormat="1" applyFont="1" applyFill="1" applyBorder="1" applyAlignment="1">
      <alignment vertical="center"/>
    </xf>
    <xf numFmtId="191" fontId="10" fillId="0" borderId="106" xfId="4" applyNumberFormat="1" applyFont="1" applyBorder="1" applyAlignment="1"/>
    <xf numFmtId="191" fontId="10" fillId="0" borderId="104" xfId="4" applyNumberFormat="1" applyFont="1" applyBorder="1" applyAlignment="1"/>
    <xf numFmtId="191" fontId="10" fillId="0" borderId="107" xfId="4" applyNumberFormat="1" applyFont="1" applyBorder="1" applyAlignment="1"/>
    <xf numFmtId="0" fontId="10" fillId="0" borderId="106" xfId="4" applyNumberFormat="1" applyFont="1" applyBorder="1" applyAlignment="1">
      <alignment horizontal="center" vertical="center"/>
    </xf>
    <xf numFmtId="0" fontId="10" fillId="4" borderId="37" xfId="1" quotePrefix="1" applyFont="1" applyFill="1" applyBorder="1" applyAlignment="1">
      <alignment horizontal="center" vertical="center"/>
    </xf>
    <xf numFmtId="0" fontId="10" fillId="0" borderId="108" xfId="1" quotePrefix="1" applyFont="1" applyFill="1" applyBorder="1" applyAlignment="1">
      <alignment horizontal="center" vertical="center"/>
    </xf>
    <xf numFmtId="0" fontId="10" fillId="0" borderId="109" xfId="1" applyFont="1" applyFill="1" applyBorder="1" applyAlignment="1">
      <alignment vertical="center"/>
    </xf>
    <xf numFmtId="191" fontId="10" fillId="0" borderId="109" xfId="1" applyNumberFormat="1" applyFont="1" applyFill="1" applyBorder="1" applyAlignment="1">
      <alignment vertical="center"/>
    </xf>
    <xf numFmtId="191" fontId="10" fillId="0" borderId="110" xfId="4" applyNumberFormat="1" applyFont="1" applyBorder="1" applyAlignment="1"/>
    <xf numFmtId="191" fontId="10" fillId="0" borderId="108" xfId="4" applyNumberFormat="1" applyFont="1" applyBorder="1" applyAlignment="1"/>
    <xf numFmtId="191" fontId="10" fillId="0" borderId="111" xfId="4" applyNumberFormat="1" applyFont="1" applyBorder="1" applyAlignment="1"/>
    <xf numFmtId="0" fontId="10" fillId="0" borderId="110" xfId="4" applyNumberFormat="1" applyFont="1" applyBorder="1" applyAlignment="1">
      <alignment horizontal="center" vertical="center"/>
    </xf>
    <xf numFmtId="0" fontId="10" fillId="4" borderId="37" xfId="1" applyFont="1" applyFill="1" applyBorder="1" applyAlignment="1">
      <alignment horizontal="center" vertical="center"/>
    </xf>
    <xf numFmtId="0" fontId="10" fillId="0" borderId="108" xfId="1" applyFont="1" applyFill="1" applyBorder="1" applyAlignment="1">
      <alignment horizontal="center" vertical="center"/>
    </xf>
    <xf numFmtId="0" fontId="10" fillId="4" borderId="33" xfId="1" applyFont="1" applyFill="1" applyBorder="1" applyAlignment="1">
      <alignment horizontal="center" vertical="center"/>
    </xf>
    <xf numFmtId="0" fontId="10" fillId="0" borderId="112" xfId="1" applyFont="1" applyFill="1" applyBorder="1" applyAlignment="1">
      <alignment horizontal="center" vertical="center"/>
    </xf>
    <xf numFmtId="0" fontId="10" fillId="0" borderId="113" xfId="1" applyFont="1" applyFill="1" applyBorder="1" applyAlignment="1">
      <alignment vertical="center"/>
    </xf>
    <xf numFmtId="191" fontId="10" fillId="0" borderId="113" xfId="1" applyNumberFormat="1" applyFont="1" applyFill="1" applyBorder="1" applyAlignment="1">
      <alignment vertical="center"/>
    </xf>
    <xf numFmtId="191" fontId="10" fillId="0" borderId="114" xfId="4" applyNumberFormat="1" applyFont="1" applyBorder="1" applyAlignment="1"/>
    <xf numFmtId="191" fontId="10" fillId="0" borderId="112" xfId="4" applyNumberFormat="1" applyFont="1" applyBorder="1" applyAlignment="1"/>
    <xf numFmtId="191" fontId="10" fillId="0" borderId="115" xfId="4" applyNumberFormat="1" applyFont="1" applyBorder="1" applyAlignment="1"/>
    <xf numFmtId="0" fontId="10" fillId="0" borderId="114" xfId="4" applyNumberFormat="1" applyFont="1" applyBorder="1" applyAlignment="1">
      <alignment horizontal="center" vertical="center"/>
    </xf>
    <xf numFmtId="0" fontId="10" fillId="5" borderId="37" xfId="1" quotePrefix="1" applyFont="1" applyFill="1" applyBorder="1" applyAlignment="1">
      <alignment vertical="center"/>
    </xf>
    <xf numFmtId="191" fontId="10" fillId="0" borderId="107" xfId="4" applyNumberFormat="1" applyFont="1" applyFill="1" applyBorder="1" applyAlignment="1"/>
    <xf numFmtId="191" fontId="10" fillId="0" borderId="104" xfId="4" applyNumberFormat="1" applyFont="1" applyFill="1" applyBorder="1" applyAlignment="1"/>
    <xf numFmtId="0" fontId="10" fillId="0" borderId="106" xfId="4" applyNumberFormat="1" applyFont="1" applyFill="1" applyBorder="1" applyAlignment="1">
      <alignment horizontal="center" vertical="center"/>
    </xf>
    <xf numFmtId="0" fontId="10" fillId="5" borderId="37" xfId="1" quotePrefix="1" applyFont="1" applyFill="1" applyBorder="1" applyAlignment="1">
      <alignment horizontal="center" vertical="center"/>
    </xf>
    <xf numFmtId="191" fontId="10" fillId="0" borderId="111" xfId="4" applyNumberFormat="1" applyFont="1" applyFill="1" applyBorder="1" applyAlignment="1"/>
    <xf numFmtId="191" fontId="10" fillId="0" borderId="108" xfId="4" applyNumberFormat="1" applyFont="1" applyFill="1" applyBorder="1" applyAlignment="1"/>
    <xf numFmtId="0" fontId="10" fillId="0" borderId="110" xfId="4" applyNumberFormat="1" applyFont="1" applyFill="1" applyBorder="1" applyAlignment="1">
      <alignment horizontal="center" vertical="center"/>
    </xf>
    <xf numFmtId="0" fontId="10" fillId="5" borderId="37" xfId="1" applyFont="1" applyFill="1" applyBorder="1" applyAlignment="1">
      <alignment horizontal="center" vertical="center"/>
    </xf>
    <xf numFmtId="191" fontId="10" fillId="0" borderId="117" xfId="1" applyNumberFormat="1" applyFont="1" applyFill="1" applyBorder="1" applyAlignment="1">
      <alignment vertical="center"/>
    </xf>
    <xf numFmtId="191" fontId="10" fillId="0" borderId="118" xfId="4" applyNumberFormat="1" applyFont="1" applyBorder="1" applyAlignment="1"/>
    <xf numFmtId="191" fontId="10" fillId="0" borderId="119" xfId="4" applyNumberFormat="1" applyFont="1" applyFill="1" applyBorder="1" applyAlignment="1"/>
    <xf numFmtId="191" fontId="10" fillId="0" borderId="116" xfId="4" applyNumberFormat="1" applyFont="1" applyFill="1" applyBorder="1" applyAlignment="1"/>
    <xf numFmtId="0" fontId="10" fillId="0" borderId="118" xfId="4" applyNumberFormat="1" applyFont="1" applyFill="1" applyBorder="1" applyAlignment="1">
      <alignment horizontal="center" vertical="center"/>
    </xf>
    <xf numFmtId="0" fontId="10" fillId="0" borderId="120" xfId="1" applyFont="1" applyFill="1" applyBorder="1" applyAlignment="1">
      <alignment horizontal="center" vertical="center"/>
    </xf>
    <xf numFmtId="0" fontId="10" fillId="0" borderId="121" xfId="1" applyFont="1" applyFill="1" applyBorder="1" applyAlignment="1">
      <alignment horizontal="center" vertical="center"/>
    </xf>
    <xf numFmtId="0" fontId="10" fillId="0" borderId="122" xfId="1" applyFont="1" applyFill="1" applyBorder="1" applyAlignment="1">
      <alignment vertical="center"/>
    </xf>
    <xf numFmtId="0" fontId="10" fillId="0" borderId="121" xfId="1" applyFont="1" applyFill="1" applyBorder="1" applyAlignment="1">
      <alignment vertical="center"/>
    </xf>
    <xf numFmtId="191" fontId="10" fillId="0" borderId="123" xfId="4" applyNumberFormat="1" applyFont="1" applyFill="1" applyBorder="1" applyAlignment="1">
      <alignment horizontal="center" vertical="center" wrapText="1" shrinkToFit="1"/>
    </xf>
    <xf numFmtId="191" fontId="10" fillId="0" borderId="126" xfId="4" applyNumberFormat="1" applyFont="1" applyFill="1" applyBorder="1" applyAlignment="1">
      <alignment horizontal="center"/>
    </xf>
    <xf numFmtId="0" fontId="33" fillId="0" borderId="7" xfId="4" applyFont="1" applyBorder="1" applyAlignment="1">
      <alignment horizontal="center" vertical="center" wrapText="1"/>
    </xf>
    <xf numFmtId="0" fontId="33" fillId="0" borderId="20" xfId="4" applyFont="1" applyBorder="1" applyAlignment="1">
      <alignment horizontal="center" vertical="center" wrapText="1"/>
    </xf>
    <xf numFmtId="191" fontId="34" fillId="0" borderId="20" xfId="3" applyNumberFormat="1" applyFont="1" applyFill="1" applyBorder="1" applyAlignment="1">
      <alignment horizontal="center" vertical="center" wrapText="1"/>
    </xf>
    <xf numFmtId="0" fontId="33" fillId="0" borderId="33" xfId="4" applyFont="1" applyBorder="1" applyAlignment="1">
      <alignment horizontal="center" vertical="center" wrapText="1"/>
    </xf>
    <xf numFmtId="0" fontId="10" fillId="0" borderId="0" xfId="116" applyFont="1" applyAlignment="1">
      <alignment horizontal="right" vertical="center"/>
    </xf>
    <xf numFmtId="0" fontId="10" fillId="0" borderId="0" xfId="116" applyFont="1" applyAlignment="1">
      <alignment vertical="center"/>
    </xf>
    <xf numFmtId="0" fontId="32" fillId="0" borderId="0" xfId="116" applyFont="1" applyFill="1" applyAlignment="1">
      <alignment vertical="center"/>
    </xf>
    <xf numFmtId="0" fontId="69" fillId="0" borderId="0" xfId="116" applyFont="1" applyFill="1" applyAlignment="1">
      <alignment vertical="center"/>
    </xf>
    <xf numFmtId="0" fontId="71" fillId="0" borderId="0" xfId="116" applyFont="1" applyFill="1" applyAlignment="1">
      <alignment vertical="center"/>
    </xf>
    <xf numFmtId="0" fontId="72" fillId="0" borderId="0" xfId="116" applyFont="1" applyFill="1" applyAlignment="1">
      <alignment horizontal="right" vertical="center"/>
    </xf>
    <xf numFmtId="197" fontId="13" fillId="0" borderId="0" xfId="116" applyNumberFormat="1" applyFont="1" applyBorder="1" applyAlignment="1">
      <alignment vertical="center"/>
    </xf>
    <xf numFmtId="0" fontId="10" fillId="0" borderId="0" xfId="116" applyFont="1" applyAlignment="1">
      <alignment horizontal="center" vertical="center"/>
    </xf>
    <xf numFmtId="0" fontId="73" fillId="0" borderId="0" xfId="116" applyFont="1" applyAlignment="1">
      <alignment vertical="center" wrapText="1"/>
    </xf>
    <xf numFmtId="0" fontId="10" fillId="0" borderId="0" xfId="116" applyFont="1" applyAlignment="1">
      <alignment horizontal="right"/>
    </xf>
    <xf numFmtId="0" fontId="73" fillId="0" borderId="0" xfId="116" applyFont="1" applyAlignment="1">
      <alignment vertical="center"/>
    </xf>
    <xf numFmtId="0" fontId="18" fillId="3" borderId="1" xfId="116" applyFont="1" applyFill="1" applyBorder="1" applyAlignment="1">
      <alignment horizontal="center" vertical="center" shrinkToFit="1"/>
    </xf>
    <xf numFmtId="0" fontId="18" fillId="3" borderId="3" xfId="116" applyFont="1" applyFill="1" applyBorder="1" applyAlignment="1">
      <alignment horizontal="center" vertical="center"/>
    </xf>
    <xf numFmtId="0" fontId="18" fillId="3" borderId="139" xfId="116" applyFont="1" applyFill="1" applyBorder="1" applyAlignment="1">
      <alignment horizontal="center" vertical="center" shrinkToFit="1"/>
    </xf>
    <xf numFmtId="0" fontId="18" fillId="3" borderId="140" xfId="116" applyFont="1" applyFill="1" applyBorder="1" applyAlignment="1">
      <alignment horizontal="center" vertical="center"/>
    </xf>
    <xf numFmtId="0" fontId="68" fillId="0" borderId="3" xfId="109" applyFont="1" applyBorder="1" applyAlignment="1">
      <alignment horizontal="left" vertical="center" wrapText="1"/>
    </xf>
    <xf numFmtId="0" fontId="68" fillId="0" borderId="141" xfId="109" applyFont="1" applyBorder="1" applyAlignment="1">
      <alignment horizontal="left" vertical="center" wrapText="1"/>
    </xf>
    <xf numFmtId="0" fontId="10" fillId="0" borderId="142" xfId="116" applyFont="1" applyBorder="1" applyAlignment="1">
      <alignment horizontal="center" vertical="center"/>
    </xf>
    <xf numFmtId="0" fontId="10" fillId="0" borderId="105" xfId="116" applyFont="1" applyBorder="1" applyAlignment="1">
      <alignment horizontal="left" vertical="center" indent="1"/>
    </xf>
    <xf numFmtId="49" fontId="9" fillId="0" borderId="37" xfId="116" quotePrefix="1" applyNumberFormat="1" applyFont="1" applyFill="1" applyBorder="1" applyAlignment="1">
      <alignment horizontal="center" vertical="center" shrinkToFit="1"/>
    </xf>
    <xf numFmtId="0" fontId="30" fillId="0" borderId="38" xfId="116" applyFont="1" applyFill="1" applyBorder="1" applyAlignment="1">
      <alignment vertical="center" shrinkToFit="1"/>
    </xf>
    <xf numFmtId="178" fontId="10" fillId="5" borderId="7" xfId="116" applyNumberFormat="1" applyFont="1" applyFill="1" applyBorder="1" applyAlignment="1">
      <alignment vertical="center"/>
    </xf>
    <xf numFmtId="0" fontId="10" fillId="0" borderId="144" xfId="116" applyFont="1" applyBorder="1" applyAlignment="1">
      <alignment horizontal="center" vertical="center"/>
    </xf>
    <xf numFmtId="0" fontId="10" fillId="0" borderId="109" xfId="116" applyFont="1" applyBorder="1" applyAlignment="1">
      <alignment horizontal="left" vertical="center" indent="1"/>
    </xf>
    <xf numFmtId="49" fontId="9" fillId="0" borderId="37" xfId="116" applyNumberFormat="1" applyFont="1" applyFill="1" applyBorder="1" applyAlignment="1">
      <alignment horizontal="center" vertical="center" shrinkToFit="1"/>
    </xf>
    <xf numFmtId="49" fontId="9" fillId="0" borderId="28" xfId="116" applyNumberFormat="1" applyFont="1" applyFill="1" applyBorder="1" applyAlignment="1">
      <alignment horizontal="center" vertical="center" shrinkToFit="1"/>
    </xf>
    <xf numFmtId="0" fontId="30" fillId="0" borderId="29" xfId="116" applyFont="1" applyFill="1" applyBorder="1" applyAlignment="1">
      <alignment vertical="center" shrinkToFit="1"/>
    </xf>
    <xf numFmtId="0" fontId="10" fillId="0" borderId="0" xfId="116" applyFont="1" applyBorder="1" applyAlignment="1">
      <alignment horizontal="right" vertical="center"/>
    </xf>
    <xf numFmtId="0" fontId="10" fillId="40" borderId="37" xfId="1" applyFont="1" applyFill="1" applyBorder="1" applyAlignment="1">
      <alignment horizontal="center" vertical="center"/>
    </xf>
    <xf numFmtId="0" fontId="10" fillId="40" borderId="38" xfId="1" applyFont="1" applyFill="1" applyBorder="1" applyAlignment="1">
      <alignment vertical="center"/>
    </xf>
    <xf numFmtId="191" fontId="10" fillId="40" borderId="38" xfId="1" applyNumberFormat="1" applyFont="1" applyFill="1" applyBorder="1" applyAlignment="1">
      <alignment vertical="center"/>
    </xf>
    <xf numFmtId="191" fontId="10" fillId="40" borderId="36" xfId="4" applyNumberFormat="1" applyFont="1" applyFill="1" applyBorder="1" applyAlignment="1"/>
    <xf numFmtId="191" fontId="10" fillId="40" borderId="37" xfId="4" applyNumberFormat="1" applyFont="1" applyFill="1" applyBorder="1" applyAlignment="1"/>
    <xf numFmtId="0" fontId="10" fillId="0" borderId="0" xfId="116" applyFont="1" applyAlignment="1">
      <alignment horizontal="right"/>
    </xf>
    <xf numFmtId="0" fontId="29" fillId="3" borderId="4" xfId="116" applyFont="1" applyFill="1" applyBorder="1" applyAlignment="1">
      <alignment horizontal="center" vertical="center" wrapText="1"/>
    </xf>
    <xf numFmtId="0" fontId="29" fillId="3" borderId="90" xfId="116" applyFont="1" applyFill="1" applyBorder="1" applyAlignment="1">
      <alignment horizontal="center" vertical="center" wrapText="1"/>
    </xf>
    <xf numFmtId="176" fontId="10" fillId="5" borderId="149" xfId="116" applyNumberFormat="1" applyFont="1" applyFill="1" applyBorder="1" applyAlignment="1">
      <alignment vertical="center"/>
    </xf>
    <xf numFmtId="176" fontId="10" fillId="5" borderId="150" xfId="116" applyNumberFormat="1" applyFont="1" applyFill="1" applyBorder="1" applyAlignment="1">
      <alignment vertical="center"/>
    </xf>
    <xf numFmtId="176" fontId="10" fillId="42" borderId="143" xfId="116" applyNumberFormat="1" applyFont="1" applyFill="1" applyBorder="1" applyAlignment="1">
      <alignment vertical="center"/>
    </xf>
    <xf numFmtId="176" fontId="10" fillId="42" borderId="145" xfId="116" applyNumberFormat="1" applyFont="1" applyFill="1" applyBorder="1" applyAlignment="1">
      <alignment vertical="center"/>
    </xf>
    <xf numFmtId="0" fontId="10" fillId="0" borderId="0" xfId="116" applyFont="1" applyAlignment="1">
      <alignment vertical="center"/>
    </xf>
    <xf numFmtId="0" fontId="10" fillId="0" borderId="146" xfId="116" applyFont="1" applyBorder="1" applyAlignment="1">
      <alignment horizontal="center" vertical="center"/>
    </xf>
    <xf numFmtId="176" fontId="10" fillId="5" borderId="150" xfId="116" applyNumberFormat="1" applyFont="1" applyFill="1" applyBorder="1" applyAlignment="1">
      <alignment vertical="center"/>
    </xf>
    <xf numFmtId="176" fontId="10" fillId="42" borderId="145" xfId="116" applyNumberFormat="1" applyFont="1" applyFill="1" applyBorder="1" applyAlignment="1">
      <alignment vertical="center"/>
    </xf>
    <xf numFmtId="0" fontId="10" fillId="0" borderId="153" xfId="116" applyFont="1" applyBorder="1" applyAlignment="1">
      <alignment horizontal="center" vertical="center"/>
    </xf>
    <xf numFmtId="0" fontId="10" fillId="0" borderId="151" xfId="116" applyFont="1" applyBorder="1" applyAlignment="1">
      <alignment horizontal="center" vertical="center"/>
    </xf>
    <xf numFmtId="0" fontId="10" fillId="0" borderId="147" xfId="116" applyFont="1" applyBorder="1" applyAlignment="1">
      <alignment horizontal="center" vertical="center"/>
    </xf>
    <xf numFmtId="176" fontId="10" fillId="5" borderId="148" xfId="116" applyNumberFormat="1" applyFont="1" applyFill="1" applyBorder="1" applyAlignment="1">
      <alignment vertical="center"/>
    </xf>
    <xf numFmtId="176" fontId="10" fillId="42" borderId="140" xfId="116" applyNumberFormat="1" applyFont="1" applyFill="1" applyBorder="1" applyAlignment="1">
      <alignment vertical="center"/>
    </xf>
    <xf numFmtId="0" fontId="68" fillId="0" borderId="3" xfId="108" applyFont="1" applyBorder="1" applyAlignment="1">
      <alignment horizontal="left" vertical="center" wrapText="1"/>
    </xf>
    <xf numFmtId="0" fontId="68" fillId="0" borderId="141" xfId="108" applyFont="1" applyBorder="1" applyAlignment="1">
      <alignment horizontal="left" vertical="center" wrapText="1"/>
    </xf>
    <xf numFmtId="178" fontId="10" fillId="5" borderId="7" xfId="116" applyNumberFormat="1" applyFont="1" applyFill="1" applyBorder="1" applyAlignment="1">
      <alignment vertical="center"/>
    </xf>
    <xf numFmtId="178" fontId="10" fillId="44" borderId="7" xfId="116" applyNumberFormat="1" applyFont="1" applyFill="1" applyBorder="1" applyAlignment="1">
      <alignment vertical="center"/>
    </xf>
    <xf numFmtId="0" fontId="10" fillId="0" borderId="0" xfId="116" applyFont="1" applyAlignment="1">
      <alignment vertical="center"/>
    </xf>
    <xf numFmtId="0" fontId="29" fillId="3" borderId="90" xfId="116" applyFont="1" applyFill="1" applyBorder="1" applyAlignment="1">
      <alignment horizontal="center" vertical="center" wrapText="1"/>
    </xf>
    <xf numFmtId="176" fontId="10" fillId="41" borderId="149" xfId="116" applyNumberFormat="1" applyFont="1" applyFill="1" applyBorder="1" applyAlignment="1">
      <alignment vertical="center"/>
    </xf>
    <xf numFmtId="176" fontId="10" fillId="41" borderId="150" xfId="116" applyNumberFormat="1" applyFont="1" applyFill="1" applyBorder="1" applyAlignment="1">
      <alignment vertical="center"/>
    </xf>
    <xf numFmtId="176" fontId="10" fillId="43" borderId="143" xfId="116" applyNumberFormat="1" applyFont="1" applyFill="1" applyBorder="1" applyAlignment="1">
      <alignment vertical="center"/>
    </xf>
    <xf numFmtId="176" fontId="10" fillId="43" borderId="145" xfId="116" applyNumberFormat="1" applyFont="1" applyFill="1" applyBorder="1" applyAlignment="1">
      <alignment vertical="center"/>
    </xf>
    <xf numFmtId="191" fontId="10" fillId="0" borderId="108" xfId="4" applyNumberFormat="1" applyFont="1" applyBorder="1" applyAlignment="1"/>
    <xf numFmtId="0" fontId="10" fillId="0" borderId="0" xfId="116" applyFont="1" applyAlignment="1">
      <alignment horizontal="right"/>
    </xf>
    <xf numFmtId="0" fontId="29" fillId="3" borderId="4" xfId="116" applyFont="1" applyFill="1" applyBorder="1" applyAlignment="1">
      <alignment horizontal="center" vertical="center" wrapText="1"/>
    </xf>
    <xf numFmtId="178" fontId="10" fillId="5" borderId="7" xfId="116" applyNumberFormat="1" applyFont="1" applyFill="1" applyBorder="1" applyAlignment="1">
      <alignment vertical="center"/>
    </xf>
    <xf numFmtId="0" fontId="10" fillId="0" borderId="146" xfId="116" applyFont="1" applyBorder="1" applyAlignment="1">
      <alignment horizontal="center" vertical="center"/>
    </xf>
    <xf numFmtId="0" fontId="29" fillId="3" borderId="90" xfId="116" applyFont="1" applyFill="1" applyBorder="1" applyAlignment="1">
      <alignment horizontal="center" vertical="center" wrapText="1"/>
    </xf>
    <xf numFmtId="176" fontId="10" fillId="5" borderId="149" xfId="116" applyNumberFormat="1" applyFont="1" applyFill="1" applyBorder="1" applyAlignment="1">
      <alignment vertical="center"/>
    </xf>
    <xf numFmtId="176" fontId="10" fillId="5" borderId="150" xfId="116" applyNumberFormat="1" applyFont="1" applyFill="1" applyBorder="1" applyAlignment="1">
      <alignment vertical="center"/>
    </xf>
    <xf numFmtId="176" fontId="10" fillId="41" borderId="150" xfId="116" applyNumberFormat="1" applyFont="1" applyFill="1" applyBorder="1" applyAlignment="1">
      <alignment vertical="center"/>
    </xf>
    <xf numFmtId="176" fontId="10" fillId="42" borderId="143" xfId="116" applyNumberFormat="1" applyFont="1" applyFill="1" applyBorder="1" applyAlignment="1">
      <alignment vertical="center"/>
    </xf>
    <xf numFmtId="176" fontId="10" fillId="42" borderId="145" xfId="116" applyNumberFormat="1" applyFont="1" applyFill="1" applyBorder="1" applyAlignment="1">
      <alignment vertical="center"/>
    </xf>
    <xf numFmtId="176" fontId="10" fillId="43" borderId="145" xfId="116" applyNumberFormat="1" applyFont="1" applyFill="1" applyBorder="1" applyAlignment="1">
      <alignment vertical="center"/>
    </xf>
    <xf numFmtId="178" fontId="10" fillId="44" borderId="7" xfId="116" applyNumberFormat="1" applyFont="1" applyFill="1" applyBorder="1" applyAlignment="1">
      <alignment vertical="center"/>
    </xf>
    <xf numFmtId="0" fontId="10" fillId="0" borderId="153" xfId="116" applyFont="1" applyBorder="1" applyAlignment="1">
      <alignment horizontal="center" vertical="center"/>
    </xf>
    <xf numFmtId="0" fontId="10" fillId="0" borderId="151" xfId="116" applyFont="1" applyBorder="1" applyAlignment="1">
      <alignment horizontal="center" vertical="center"/>
    </xf>
    <xf numFmtId="0" fontId="10" fillId="0" borderId="147" xfId="116" applyFont="1" applyBorder="1" applyAlignment="1">
      <alignment horizontal="center" vertical="center"/>
    </xf>
    <xf numFmtId="176" fontId="10" fillId="41" borderId="148" xfId="116" applyNumberFormat="1" applyFont="1" applyFill="1" applyBorder="1" applyAlignment="1">
      <alignment vertical="center"/>
    </xf>
    <xf numFmtId="176" fontId="10" fillId="43" borderId="140" xfId="116" applyNumberFormat="1" applyFont="1" applyFill="1" applyBorder="1" applyAlignment="1">
      <alignment vertical="center"/>
    </xf>
    <xf numFmtId="176" fontId="10" fillId="5" borderId="148" xfId="116" applyNumberFormat="1" applyFont="1" applyFill="1" applyBorder="1" applyAlignment="1">
      <alignment vertical="center"/>
    </xf>
    <xf numFmtId="176" fontId="10" fillId="42" borderId="140" xfId="116" applyNumberFormat="1" applyFont="1" applyFill="1" applyBorder="1" applyAlignment="1">
      <alignment vertical="center"/>
    </xf>
    <xf numFmtId="0" fontId="10" fillId="40" borderId="36" xfId="4" applyNumberFormat="1" applyFont="1" applyFill="1" applyBorder="1" applyAlignment="1">
      <alignment horizontal="center" vertical="center"/>
    </xf>
    <xf numFmtId="191" fontId="10" fillId="40" borderId="0" xfId="4" applyNumberFormat="1" applyFont="1" applyFill="1" applyBorder="1" applyAlignment="1"/>
    <xf numFmtId="0" fontId="0" fillId="0" borderId="0" xfId="0">
      <alignment vertical="center"/>
    </xf>
    <xf numFmtId="0" fontId="10" fillId="0" borderId="0" xfId="4" applyFont="1"/>
    <xf numFmtId="0" fontId="70" fillId="0" borderId="0" xfId="116" applyFont="1" applyBorder="1" applyAlignment="1">
      <alignment vertical="center"/>
    </xf>
    <xf numFmtId="191" fontId="10" fillId="0" borderId="106" xfId="4" applyNumberFormat="1" applyFont="1" applyBorder="1" applyAlignment="1"/>
    <xf numFmtId="191" fontId="10" fillId="0" borderId="110" xfId="4" applyNumberFormat="1" applyFont="1" applyBorder="1" applyAlignment="1"/>
    <xf numFmtId="191" fontId="10" fillId="0" borderId="114" xfId="4" applyNumberFormat="1" applyFont="1" applyBorder="1" applyAlignment="1"/>
    <xf numFmtId="191" fontId="10" fillId="40" borderId="20" xfId="4" applyNumberFormat="1" applyFont="1" applyFill="1" applyBorder="1" applyAlignment="1"/>
    <xf numFmtId="5" fontId="10" fillId="3" borderId="27" xfId="1" applyNumberFormat="1" applyFont="1" applyFill="1" applyBorder="1" applyAlignment="1">
      <alignment horizontal="center" vertical="center"/>
    </xf>
    <xf numFmtId="5" fontId="10" fillId="3" borderId="20" xfId="1" applyNumberFormat="1" applyFont="1" applyFill="1" applyBorder="1" applyAlignment="1">
      <alignment horizontal="center" vertical="center" wrapText="1"/>
    </xf>
    <xf numFmtId="0" fontId="10" fillId="0" borderId="0" xfId="1" applyFont="1" applyFill="1" applyBorder="1" applyAlignment="1">
      <alignment horizontal="center" vertical="center" wrapText="1"/>
    </xf>
    <xf numFmtId="188" fontId="10" fillId="0" borderId="0" xfId="1" applyNumberFormat="1" applyFont="1" applyBorder="1" applyAlignment="1">
      <alignment vertical="center"/>
    </xf>
    <xf numFmtId="0" fontId="78" fillId="0" borderId="0" xfId="1" applyFont="1" applyAlignment="1">
      <alignment vertical="center"/>
    </xf>
    <xf numFmtId="0" fontId="7" fillId="3" borderId="2" xfId="1" applyFont="1" applyFill="1" applyBorder="1" applyAlignment="1">
      <alignment horizontal="center" vertical="center"/>
    </xf>
    <xf numFmtId="0" fontId="1" fillId="0" borderId="3" xfId="1" applyBorder="1" applyAlignment="1">
      <alignment horizontal="center" vertical="center"/>
    </xf>
    <xf numFmtId="0" fontId="9" fillId="0" borderId="9" xfId="1" applyFont="1" applyBorder="1" applyAlignment="1">
      <alignment horizontal="center" vertical="center" wrapText="1"/>
    </xf>
    <xf numFmtId="0" fontId="9" fillId="0" borderId="11" xfId="1" applyFont="1" applyBorder="1" applyAlignment="1">
      <alignment horizontal="center" vertical="center" wrapText="1"/>
    </xf>
    <xf numFmtId="0" fontId="1" fillId="0" borderId="11" xfId="1" applyBorder="1" applyAlignment="1">
      <alignment horizontal="center" vertical="center" wrapText="1"/>
    </xf>
    <xf numFmtId="0" fontId="1" fillId="0" borderId="10" xfId="1" applyBorder="1" applyAlignment="1">
      <alignment horizontal="center" vertical="center" wrapText="1"/>
    </xf>
    <xf numFmtId="0" fontId="9" fillId="0" borderId="10" xfId="1" applyFont="1" applyBorder="1" applyAlignment="1">
      <alignment horizontal="center" vertical="center"/>
    </xf>
    <xf numFmtId="176" fontId="10" fillId="0" borderId="12" xfId="116" applyNumberFormat="1" applyFont="1" applyFill="1" applyBorder="1" applyAlignment="1">
      <alignment horizontal="right" vertical="center"/>
    </xf>
    <xf numFmtId="176" fontId="10" fillId="0" borderId="152" xfId="116" applyNumberFormat="1" applyFont="1" applyFill="1" applyBorder="1" applyAlignment="1">
      <alignment horizontal="right" vertical="center"/>
    </xf>
    <xf numFmtId="0" fontId="70" fillId="0" borderId="136" xfId="116" applyFont="1" applyBorder="1" applyAlignment="1">
      <alignment horizontal="center" vertical="center"/>
    </xf>
    <xf numFmtId="0" fontId="70" fillId="0" borderId="137" xfId="116" applyFont="1" applyBorder="1" applyAlignment="1">
      <alignment horizontal="center" vertical="center"/>
    </xf>
    <xf numFmtId="0" fontId="70" fillId="0" borderId="138" xfId="116" applyFont="1" applyBorder="1" applyAlignment="1">
      <alignment horizontal="center" vertical="center"/>
    </xf>
    <xf numFmtId="0" fontId="14" fillId="3" borderId="30" xfId="1" applyFont="1" applyFill="1" applyBorder="1" applyAlignment="1">
      <alignment horizontal="center" vertical="center" wrapText="1"/>
    </xf>
    <xf numFmtId="0" fontId="1" fillId="0" borderId="31" xfId="1" applyBorder="1" applyAlignment="1">
      <alignment horizontal="center" vertical="center"/>
    </xf>
    <xf numFmtId="0" fontId="1" fillId="0" borderId="32" xfId="1" applyBorder="1" applyAlignment="1">
      <alignment horizontal="center" vertical="center"/>
    </xf>
    <xf numFmtId="0" fontId="1" fillId="0" borderId="33" xfId="1" applyBorder="1" applyAlignment="1">
      <alignment horizontal="center" vertical="center"/>
    </xf>
    <xf numFmtId="0" fontId="1" fillId="0" borderId="34" xfId="1" applyBorder="1" applyAlignment="1">
      <alignment horizontal="center" vertical="center"/>
    </xf>
    <xf numFmtId="0" fontId="1" fillId="0" borderId="35" xfId="1" applyBorder="1" applyAlignment="1">
      <alignment horizontal="center" vertical="center"/>
    </xf>
    <xf numFmtId="179" fontId="10" fillId="0" borderId="30" xfId="0" applyNumberFormat="1" applyFont="1" applyFill="1" applyBorder="1" applyAlignment="1">
      <alignment horizontal="center" vertical="center"/>
    </xf>
    <xf numFmtId="0" fontId="9" fillId="0" borderId="31" xfId="0" applyFont="1" applyBorder="1" applyAlignment="1"/>
    <xf numFmtId="0" fontId="9" fillId="0" borderId="32" xfId="0" applyFont="1" applyBorder="1" applyAlignment="1"/>
    <xf numFmtId="0" fontId="9" fillId="0" borderId="33" xfId="0" applyFont="1" applyBorder="1" applyAlignment="1"/>
    <xf numFmtId="0" fontId="9" fillId="0" borderId="34" xfId="0" applyFont="1" applyBorder="1" applyAlignment="1"/>
    <xf numFmtId="0" fontId="9" fillId="0" borderId="35" xfId="0" applyFont="1" applyBorder="1" applyAlignment="1"/>
    <xf numFmtId="0" fontId="29" fillId="3" borderId="0" xfId="1" applyFont="1" applyFill="1" applyBorder="1" applyAlignment="1">
      <alignment horizontal="left" vertical="center" wrapText="1"/>
    </xf>
    <xf numFmtId="0" fontId="14" fillId="3" borderId="0" xfId="1" applyFont="1" applyFill="1" applyBorder="1" applyAlignment="1">
      <alignment horizontal="left" vertical="center"/>
    </xf>
    <xf numFmtId="0" fontId="1" fillId="0" borderId="0" xfId="1" applyBorder="1" applyAlignment="1">
      <alignment horizontal="left" vertical="center"/>
    </xf>
    <xf numFmtId="179" fontId="14" fillId="41" borderId="0" xfId="1" applyNumberFormat="1" applyFont="1" applyFill="1" applyBorder="1" applyAlignment="1">
      <alignment horizontal="center" vertical="center"/>
    </xf>
    <xf numFmtId="0" fontId="14" fillId="0" borderId="16" xfId="1" applyFont="1" applyFill="1" applyBorder="1" applyAlignment="1">
      <alignment horizontal="center" vertical="center"/>
    </xf>
    <xf numFmtId="0" fontId="1" fillId="0" borderId="17" xfId="1" applyFont="1" applyBorder="1" applyAlignment="1">
      <alignment vertical="center"/>
    </xf>
    <xf numFmtId="0" fontId="1" fillId="0" borderId="18" xfId="1" applyFont="1" applyBorder="1" applyAlignment="1">
      <alignment vertical="center"/>
    </xf>
    <xf numFmtId="179" fontId="10" fillId="0" borderId="30" xfId="1" applyNumberFormat="1" applyFont="1" applyFill="1" applyBorder="1" applyAlignment="1">
      <alignment horizontal="center" vertical="center"/>
    </xf>
    <xf numFmtId="0" fontId="9" fillId="0" borderId="31" xfId="1" applyFont="1" applyBorder="1" applyAlignment="1"/>
    <xf numFmtId="0" fontId="9" fillId="0" borderId="32" xfId="1" applyFont="1" applyBorder="1" applyAlignment="1"/>
    <xf numFmtId="0" fontId="9" fillId="0" borderId="33" xfId="1" applyFont="1" applyBorder="1" applyAlignment="1"/>
    <xf numFmtId="0" fontId="9" fillId="0" borderId="34" xfId="1" applyFont="1" applyBorder="1" applyAlignment="1"/>
    <xf numFmtId="0" fontId="9" fillId="0" borderId="35" xfId="1" applyFont="1" applyBorder="1" applyAlignment="1"/>
    <xf numFmtId="0" fontId="13" fillId="0" borderId="28" xfId="1" applyFont="1" applyFill="1" applyBorder="1" applyAlignment="1">
      <alignment horizontal="center" vertical="center" shrinkToFit="1"/>
    </xf>
    <xf numFmtId="0" fontId="12" fillId="0" borderId="29" xfId="1" applyFont="1" applyBorder="1" applyAlignment="1">
      <alignment horizontal="center" vertical="center" shrinkToFit="1"/>
    </xf>
    <xf numFmtId="179" fontId="14" fillId="0" borderId="30" xfId="1" applyNumberFormat="1" applyFont="1" applyFill="1" applyBorder="1" applyAlignment="1">
      <alignment horizontal="center" vertical="center"/>
    </xf>
    <xf numFmtId="0" fontId="1" fillId="0" borderId="31" xfId="1" applyBorder="1" applyAlignment="1"/>
    <xf numFmtId="0" fontId="1" fillId="0" borderId="32" xfId="1" applyBorder="1" applyAlignment="1"/>
    <xf numFmtId="0" fontId="1" fillId="0" borderId="33" xfId="1" applyBorder="1" applyAlignment="1"/>
    <xf numFmtId="0" fontId="1" fillId="0" borderId="34" xfId="1" applyBorder="1" applyAlignment="1"/>
    <xf numFmtId="0" fontId="1" fillId="0" borderId="35" xfId="1" applyBorder="1" applyAlignment="1"/>
    <xf numFmtId="0" fontId="13" fillId="0" borderId="0" xfId="1" applyFont="1" applyFill="1" applyBorder="1" applyAlignment="1">
      <alignment horizontal="center" vertical="center"/>
    </xf>
    <xf numFmtId="182" fontId="22" fillId="2" borderId="0" xfId="1" applyNumberFormat="1" applyFont="1" applyFill="1" applyBorder="1" applyAlignment="1">
      <alignment horizontal="left" vertical="center"/>
    </xf>
    <xf numFmtId="0" fontId="22" fillId="2" borderId="0" xfId="1" applyFont="1" applyFill="1" applyBorder="1" applyAlignment="1">
      <alignment vertical="center"/>
    </xf>
    <xf numFmtId="0" fontId="22" fillId="0" borderId="34" xfId="1" applyFont="1" applyBorder="1" applyAlignment="1">
      <alignment vertical="center"/>
    </xf>
    <xf numFmtId="182" fontId="22" fillId="0" borderId="0" xfId="1" applyNumberFormat="1" applyFont="1" applyFill="1" applyBorder="1" applyAlignment="1">
      <alignment horizontal="left" vertical="center"/>
    </xf>
    <xf numFmtId="0" fontId="22" fillId="0" borderId="0" xfId="1" applyFont="1" applyFill="1" applyBorder="1" applyAlignment="1">
      <alignment vertical="center"/>
    </xf>
    <xf numFmtId="182" fontId="22" fillId="2" borderId="34" xfId="1" applyNumberFormat="1" applyFont="1" applyFill="1" applyBorder="1" applyAlignment="1">
      <alignment horizontal="left" vertical="center"/>
    </xf>
    <xf numFmtId="0" fontId="22" fillId="2" borderId="34" xfId="1" applyFont="1" applyFill="1" applyBorder="1" applyAlignment="1">
      <alignment vertical="center"/>
    </xf>
    <xf numFmtId="0" fontId="10" fillId="0" borderId="27" xfId="1" applyFont="1" applyBorder="1" applyAlignment="1">
      <alignment horizontal="center" vertical="center" wrapText="1"/>
    </xf>
    <xf numFmtId="0" fontId="1" fillId="0" borderId="36" xfId="1" applyBorder="1" applyAlignment="1">
      <alignment horizontal="center" vertical="center" wrapText="1"/>
    </xf>
    <xf numFmtId="0" fontId="1" fillId="0" borderId="20" xfId="1" applyBorder="1" applyAlignment="1">
      <alignment horizontal="center" vertical="center" wrapText="1"/>
    </xf>
    <xf numFmtId="0" fontId="10" fillId="0" borderId="0" xfId="1" applyFont="1" applyFill="1" applyBorder="1" applyAlignment="1">
      <alignment horizontal="center" vertical="center" wrapText="1"/>
    </xf>
    <xf numFmtId="0" fontId="1" fillId="0" borderId="0" xfId="1" applyFill="1" applyBorder="1" applyAlignment="1">
      <alignment horizontal="center" vertical="center" wrapText="1"/>
    </xf>
    <xf numFmtId="182" fontId="22" fillId="2" borderId="31" xfId="1" applyNumberFormat="1" applyFont="1" applyFill="1" applyBorder="1" applyAlignment="1">
      <alignment horizontal="left" vertical="center"/>
    </xf>
    <xf numFmtId="0" fontId="22" fillId="2" borderId="32" xfId="1" applyFont="1" applyFill="1" applyBorder="1" applyAlignment="1">
      <alignment vertical="center"/>
    </xf>
    <xf numFmtId="0" fontId="22" fillId="0" borderId="35" xfId="1" applyFont="1" applyBorder="1" applyAlignment="1">
      <alignment vertical="center"/>
    </xf>
    <xf numFmtId="182" fontId="22" fillId="2" borderId="40" xfId="1" applyNumberFormat="1" applyFont="1" applyFill="1" applyBorder="1" applyAlignment="1">
      <alignment horizontal="left" vertical="center"/>
    </xf>
    <xf numFmtId="182" fontId="22" fillId="2" borderId="41" xfId="1" applyNumberFormat="1" applyFont="1" applyFill="1" applyBorder="1" applyAlignment="1">
      <alignment horizontal="left" vertical="center"/>
    </xf>
    <xf numFmtId="0" fontId="22" fillId="0" borderId="34" xfId="1" applyFont="1" applyBorder="1" applyAlignment="1">
      <alignment horizontal="left" vertical="center"/>
    </xf>
    <xf numFmtId="0" fontId="22" fillId="0" borderId="46" xfId="1" applyFont="1" applyBorder="1" applyAlignment="1">
      <alignment horizontal="left" vertical="center"/>
    </xf>
    <xf numFmtId="182" fontId="22" fillId="2" borderId="43" xfId="1" applyNumberFormat="1" applyFont="1" applyFill="1" applyBorder="1" applyAlignment="1">
      <alignment horizontal="left" vertical="center"/>
    </xf>
    <xf numFmtId="0" fontId="22" fillId="2" borderId="44" xfId="1" applyFont="1" applyFill="1" applyBorder="1" applyAlignment="1">
      <alignment vertical="center"/>
    </xf>
    <xf numFmtId="0" fontId="22" fillId="0" borderId="48" xfId="1" applyFont="1" applyBorder="1" applyAlignment="1">
      <alignment vertical="center"/>
    </xf>
    <xf numFmtId="182" fontId="22" fillId="2" borderId="0" xfId="1" applyNumberFormat="1" applyFont="1" applyFill="1" applyBorder="1" applyAlignment="1">
      <alignment horizontal="left"/>
    </xf>
    <xf numFmtId="0" fontId="22" fillId="2" borderId="0" xfId="1" applyFont="1" applyFill="1" applyBorder="1" applyAlignment="1"/>
    <xf numFmtId="182" fontId="22" fillId="2" borderId="34" xfId="1" applyNumberFormat="1" applyFont="1" applyFill="1" applyBorder="1" applyAlignment="1">
      <alignment horizontal="left"/>
    </xf>
    <xf numFmtId="0" fontId="22" fillId="2" borderId="34" xfId="1" applyFont="1" applyFill="1" applyBorder="1" applyAlignment="1"/>
    <xf numFmtId="0" fontId="10" fillId="0" borderId="7" xfId="1" applyFont="1" applyBorder="1" applyAlignment="1">
      <alignment horizontal="center" vertical="center" wrapText="1"/>
    </xf>
    <xf numFmtId="0" fontId="1" fillId="0" borderId="7" xfId="1" applyBorder="1" applyAlignment="1">
      <alignment horizontal="center" vertical="center" wrapText="1"/>
    </xf>
    <xf numFmtId="0" fontId="10" fillId="0" borderId="49" xfId="1" applyFont="1" applyBorder="1" applyAlignment="1">
      <alignment vertical="center" wrapText="1"/>
    </xf>
    <xf numFmtId="0" fontId="1" fillId="0" borderId="53" xfId="1" applyBorder="1" applyAlignment="1">
      <alignment vertical="center" wrapText="1"/>
    </xf>
    <xf numFmtId="0" fontId="1" fillId="0" borderId="57" xfId="1" applyBorder="1" applyAlignment="1">
      <alignment vertical="center" wrapText="1"/>
    </xf>
    <xf numFmtId="0" fontId="10" fillId="0" borderId="51" xfId="1" applyFont="1" applyBorder="1" applyAlignment="1">
      <alignment horizontal="center" vertical="center" wrapText="1"/>
    </xf>
    <xf numFmtId="0" fontId="1" fillId="0" borderId="55" xfId="1" applyBorder="1" applyAlignment="1">
      <alignment horizontal="center" vertical="center" wrapText="1"/>
    </xf>
    <xf numFmtId="0" fontId="1" fillId="0" borderId="58" xfId="1" applyBorder="1" applyAlignment="1">
      <alignment horizontal="center" vertical="center" wrapText="1"/>
    </xf>
    <xf numFmtId="0" fontId="10" fillId="0" borderId="49" xfId="1" applyFont="1" applyBorder="1" applyAlignment="1">
      <alignment horizontal="center" vertical="center" wrapText="1"/>
    </xf>
    <xf numFmtId="0" fontId="1" fillId="0" borderId="53" xfId="1" applyBorder="1" applyAlignment="1">
      <alignment horizontal="center" vertical="center" wrapText="1"/>
    </xf>
    <xf numFmtId="0" fontId="1" fillId="0" borderId="57" xfId="1" applyBorder="1" applyAlignment="1">
      <alignment horizontal="center" vertical="center" wrapText="1"/>
    </xf>
    <xf numFmtId="188" fontId="10" fillId="0" borderId="0" xfId="1" applyNumberFormat="1" applyFont="1" applyBorder="1" applyAlignment="1">
      <alignment vertical="center"/>
    </xf>
    <xf numFmtId="0" fontId="1" fillId="0" borderId="0" xfId="1" applyBorder="1" applyAlignment="1">
      <alignment vertical="center"/>
    </xf>
    <xf numFmtId="182" fontId="22" fillId="2" borderId="40" xfId="1" applyNumberFormat="1" applyFont="1" applyFill="1" applyBorder="1" applyAlignment="1">
      <alignment horizontal="left" vertical="center" wrapText="1"/>
    </xf>
    <xf numFmtId="0" fontId="22" fillId="2" borderId="41" xfId="1" applyFont="1" applyFill="1" applyBorder="1" applyAlignment="1">
      <alignment vertical="center"/>
    </xf>
    <xf numFmtId="0" fontId="22" fillId="0" borderId="46" xfId="1" applyFont="1" applyBorder="1" applyAlignment="1">
      <alignment vertical="center"/>
    </xf>
    <xf numFmtId="182" fontId="22" fillId="0" borderId="0" xfId="1" applyNumberFormat="1" applyFont="1" applyFill="1" applyBorder="1" applyAlignment="1">
      <alignment horizontal="left"/>
    </xf>
    <xf numFmtId="0" fontId="22" fillId="0" borderId="0" xfId="1" applyFont="1" applyFill="1" applyBorder="1" applyAlignment="1"/>
    <xf numFmtId="0" fontId="10" fillId="0" borderId="36" xfId="1" applyFont="1" applyBorder="1" applyAlignment="1">
      <alignment horizontal="center" vertical="center" wrapText="1"/>
    </xf>
    <xf numFmtId="0" fontId="10" fillId="0" borderId="20" xfId="1" applyFont="1" applyBorder="1" applyAlignment="1">
      <alignment horizontal="center" vertical="center" wrapText="1"/>
    </xf>
    <xf numFmtId="0" fontId="22" fillId="0" borderId="0" xfId="1" applyFont="1" applyFill="1" applyBorder="1" applyAlignment="1">
      <alignment horizontal="left" vertical="center"/>
    </xf>
    <xf numFmtId="0" fontId="22" fillId="2" borderId="0" xfId="1" applyFont="1" applyFill="1" applyAlignment="1">
      <alignment vertical="center"/>
    </xf>
    <xf numFmtId="0" fontId="22" fillId="0" borderId="0" xfId="1" applyFont="1" applyAlignment="1">
      <alignment vertical="center"/>
    </xf>
    <xf numFmtId="182" fontId="26" fillId="0" borderId="0" xfId="1" applyNumberFormat="1" applyFont="1" applyFill="1" applyBorder="1" applyAlignment="1">
      <alignment horizontal="left"/>
    </xf>
    <xf numFmtId="0" fontId="26" fillId="0" borderId="0" xfId="1" applyFont="1" applyFill="1" applyBorder="1" applyAlignment="1"/>
    <xf numFmtId="0" fontId="1" fillId="0" borderId="41" xfId="1" applyBorder="1" applyAlignment="1">
      <alignment vertical="center"/>
    </xf>
    <xf numFmtId="0" fontId="1" fillId="0" borderId="34" xfId="1" applyBorder="1" applyAlignment="1">
      <alignment vertical="center"/>
    </xf>
    <xf numFmtId="0" fontId="1" fillId="0" borderId="46" xfId="1" applyBorder="1" applyAlignment="1">
      <alignment vertical="center"/>
    </xf>
    <xf numFmtId="182" fontId="22" fillId="2" borderId="31" xfId="1" applyNumberFormat="1" applyFont="1" applyFill="1" applyBorder="1" applyAlignment="1">
      <alignment horizontal="left" vertical="center" wrapText="1"/>
    </xf>
    <xf numFmtId="0" fontId="1" fillId="0" borderId="32" xfId="1" applyBorder="1" applyAlignment="1">
      <alignment horizontal="left" vertical="center"/>
    </xf>
    <xf numFmtId="0" fontId="1" fillId="0" borderId="34" xfId="1" applyBorder="1" applyAlignment="1">
      <alignment horizontal="left" vertical="center"/>
    </xf>
    <xf numFmtId="0" fontId="1" fillId="0" borderId="35" xfId="1" applyBorder="1" applyAlignment="1">
      <alignment horizontal="left" vertical="center"/>
    </xf>
    <xf numFmtId="0" fontId="12" fillId="0" borderId="0" xfId="1" applyFont="1"/>
    <xf numFmtId="0" fontId="12" fillId="0" borderId="34" xfId="1" applyFont="1" applyBorder="1"/>
    <xf numFmtId="0" fontId="10" fillId="0" borderId="27" xfId="1" applyFont="1" applyBorder="1" applyAlignment="1">
      <alignment vertical="center" wrapText="1"/>
    </xf>
    <xf numFmtId="0" fontId="1" fillId="0" borderId="36" xfId="1" applyBorder="1" applyAlignment="1">
      <alignment vertical="center" wrapText="1"/>
    </xf>
    <xf numFmtId="0" fontId="1" fillId="0" borderId="20" xfId="1" applyBorder="1" applyAlignment="1">
      <alignment vertical="center" wrapText="1"/>
    </xf>
    <xf numFmtId="0" fontId="1" fillId="0" borderId="32" xfId="1" applyBorder="1" applyAlignment="1">
      <alignment vertical="center"/>
    </xf>
    <xf numFmtId="0" fontId="1" fillId="0" borderId="35" xfId="1" applyBorder="1" applyAlignment="1">
      <alignment vertical="center"/>
    </xf>
    <xf numFmtId="0" fontId="12" fillId="0" borderId="30" xfId="1" applyFont="1" applyBorder="1" applyAlignment="1">
      <alignment horizontal="center" vertical="center"/>
    </xf>
    <xf numFmtId="0" fontId="12" fillId="0" borderId="31" xfId="1" applyFont="1" applyBorder="1" applyAlignment="1"/>
    <xf numFmtId="0" fontId="12" fillId="0" borderId="32" xfId="1" applyFont="1" applyBorder="1" applyAlignment="1"/>
    <xf numFmtId="0" fontId="12" fillId="0" borderId="37" xfId="1" applyFont="1" applyBorder="1" applyAlignment="1"/>
    <xf numFmtId="0" fontId="12" fillId="0" borderId="0" xfId="1" applyFont="1" applyAlignment="1"/>
    <xf numFmtId="0" fontId="12" fillId="0" borderId="38" xfId="1" applyFont="1" applyBorder="1" applyAlignment="1"/>
    <xf numFmtId="0" fontId="12" fillId="0" borderId="70" xfId="1" applyFont="1" applyBorder="1" applyAlignment="1"/>
    <xf numFmtId="0" fontId="12" fillId="0" borderId="71" xfId="1" applyFont="1" applyBorder="1" applyAlignment="1"/>
    <xf numFmtId="0" fontId="12" fillId="0" borderId="72" xfId="1" applyFont="1" applyBorder="1" applyAlignment="1"/>
    <xf numFmtId="0" fontId="12" fillId="0" borderId="37" xfId="1" applyFont="1" applyBorder="1" applyAlignment="1">
      <alignment horizontal="center" vertical="center" wrapText="1"/>
    </xf>
    <xf numFmtId="0" fontId="12" fillId="0" borderId="38" xfId="1" applyFont="1" applyBorder="1" applyAlignment="1">
      <alignment horizontal="center" vertical="center" wrapText="1"/>
    </xf>
    <xf numFmtId="0" fontId="12" fillId="0" borderId="33" xfId="1" applyFont="1" applyBorder="1" applyAlignment="1">
      <alignment horizontal="center" vertical="center" wrapText="1"/>
    </xf>
    <xf numFmtId="0" fontId="12" fillId="0" borderId="35" xfId="1" applyFont="1" applyBorder="1" applyAlignment="1">
      <alignment horizontal="center" vertical="center" wrapText="1"/>
    </xf>
    <xf numFmtId="0" fontId="1" fillId="3" borderId="73" xfId="1" applyFont="1" applyFill="1" applyBorder="1" applyAlignment="1"/>
    <xf numFmtId="0" fontId="1" fillId="0" borderId="74" xfId="1" applyFont="1" applyBorder="1" applyAlignment="1"/>
    <xf numFmtId="0" fontId="1" fillId="0" borderId="78" xfId="1" applyFont="1" applyBorder="1" applyAlignment="1"/>
    <xf numFmtId="0" fontId="1" fillId="0" borderId="79" xfId="1" applyFont="1" applyBorder="1" applyAlignment="1"/>
    <xf numFmtId="182" fontId="14" fillId="3" borderId="75" xfId="1" applyNumberFormat="1" applyFont="1" applyFill="1" applyBorder="1" applyAlignment="1">
      <alignment horizontal="center" vertical="center" shrinkToFit="1"/>
    </xf>
    <xf numFmtId="0" fontId="1" fillId="0" borderId="37" xfId="1" applyFont="1" applyBorder="1" applyAlignment="1">
      <alignment vertical="center"/>
    </xf>
    <xf numFmtId="182" fontId="14" fillId="3" borderId="19" xfId="1" applyNumberFormat="1" applyFont="1" applyFill="1" applyBorder="1" applyAlignment="1">
      <alignment horizontal="center" vertical="center" shrinkToFit="1"/>
    </xf>
    <xf numFmtId="0" fontId="1" fillId="0" borderId="80" xfId="1" applyFont="1" applyBorder="1" applyAlignment="1">
      <alignment vertical="center"/>
    </xf>
    <xf numFmtId="0" fontId="14" fillId="3" borderId="30" xfId="1" applyFont="1" applyFill="1" applyBorder="1" applyAlignment="1">
      <alignment horizontal="center" vertical="center" wrapText="1" shrinkToFit="1"/>
    </xf>
    <xf numFmtId="0" fontId="29" fillId="7" borderId="82" xfId="1" applyFont="1" applyFill="1" applyBorder="1" applyAlignment="1">
      <alignment horizontal="left" vertical="center"/>
    </xf>
    <xf numFmtId="0" fontId="7" fillId="0" borderId="32" xfId="1" applyFont="1" applyBorder="1" applyAlignment="1">
      <alignment vertical="center"/>
    </xf>
    <xf numFmtId="0" fontId="14" fillId="7" borderId="11" xfId="1" applyFont="1" applyFill="1" applyBorder="1" applyAlignment="1">
      <alignment vertical="center" wrapText="1"/>
    </xf>
    <xf numFmtId="0" fontId="1" fillId="7" borderId="11" xfId="1" applyFont="1" applyFill="1" applyBorder="1" applyAlignment="1">
      <alignment vertical="center" wrapText="1"/>
    </xf>
    <xf numFmtId="0" fontId="1" fillId="7" borderId="24" xfId="1" applyFont="1" applyFill="1" applyBorder="1" applyAlignment="1">
      <alignment vertical="center" wrapText="1"/>
    </xf>
    <xf numFmtId="0" fontId="12" fillId="0" borderId="30" xfId="1" applyFont="1" applyBorder="1" applyAlignment="1">
      <alignment horizontal="center" vertical="center" wrapText="1"/>
    </xf>
    <xf numFmtId="0" fontId="12" fillId="0" borderId="83" xfId="1" applyFont="1" applyBorder="1" applyAlignment="1">
      <alignment horizontal="center" vertical="center" wrapText="1"/>
    </xf>
    <xf numFmtId="0" fontId="12" fillId="0" borderId="84" xfId="1" applyFont="1" applyBorder="1" applyAlignment="1">
      <alignment horizontal="center" vertical="center" wrapText="1"/>
    </xf>
    <xf numFmtId="0" fontId="12" fillId="0" borderId="85" xfId="1" applyFont="1" applyBorder="1" applyAlignment="1">
      <alignment horizontal="center" vertical="center" wrapText="1"/>
    </xf>
    <xf numFmtId="0" fontId="12" fillId="0" borderId="32" xfId="1" applyFont="1" applyBorder="1" applyAlignment="1">
      <alignment horizontal="center" vertical="center" wrapText="1"/>
    </xf>
    <xf numFmtId="0" fontId="12" fillId="0" borderId="0" xfId="1" applyFont="1" applyBorder="1" applyAlignment="1"/>
    <xf numFmtId="0" fontId="12" fillId="0" borderId="0" xfId="1" applyFont="1" applyBorder="1" applyAlignment="1">
      <alignment horizontal="center" vertical="center" wrapText="1"/>
    </xf>
    <xf numFmtId="0" fontId="12" fillId="0" borderId="34" xfId="1" applyFont="1" applyBorder="1" applyAlignment="1">
      <alignment horizontal="center" vertical="center" wrapText="1"/>
    </xf>
    <xf numFmtId="0" fontId="1" fillId="0" borderId="30" xfId="1" applyFont="1" applyFill="1" applyBorder="1" applyAlignment="1"/>
    <xf numFmtId="0" fontId="1" fillId="0" borderId="31" xfId="1" applyFont="1" applyFill="1" applyBorder="1" applyAlignment="1"/>
    <xf numFmtId="0" fontId="1" fillId="0" borderId="37" xfId="1" applyFont="1" applyFill="1" applyBorder="1" applyAlignment="1"/>
    <xf numFmtId="0" fontId="1" fillId="0" borderId="0" xfId="1" applyFont="1" applyFill="1" applyBorder="1" applyAlignment="1"/>
    <xf numFmtId="182" fontId="14" fillId="0" borderId="31" xfId="1" applyNumberFormat="1" applyFont="1" applyFill="1" applyBorder="1" applyAlignment="1">
      <alignment horizontal="center" vertical="center" shrinkToFit="1"/>
    </xf>
    <xf numFmtId="0" fontId="1" fillId="0" borderId="0" xfId="1" applyFont="1" applyFill="1" applyBorder="1" applyAlignment="1">
      <alignment vertical="center"/>
    </xf>
    <xf numFmtId="182" fontId="14" fillId="0" borderId="32" xfId="1" applyNumberFormat="1" applyFont="1" applyFill="1" applyBorder="1" applyAlignment="1">
      <alignment horizontal="center" vertical="center" shrinkToFit="1"/>
    </xf>
    <xf numFmtId="0" fontId="1" fillId="0" borderId="38" xfId="1" applyFont="1" applyFill="1" applyBorder="1" applyAlignment="1">
      <alignment vertical="center"/>
    </xf>
    <xf numFmtId="0" fontId="14" fillId="0" borderId="0" xfId="1" applyFont="1" applyFill="1" applyBorder="1" applyAlignment="1">
      <alignment horizontal="center" vertical="center" wrapText="1" shrinkToFit="1"/>
    </xf>
    <xf numFmtId="0" fontId="29" fillId="0" borderId="30" xfId="1" applyFont="1" applyFill="1" applyBorder="1" applyAlignment="1">
      <alignment horizontal="left" vertical="center"/>
    </xf>
    <xf numFmtId="0" fontId="7" fillId="0" borderId="31" xfId="1" applyFont="1" applyFill="1" applyBorder="1" applyAlignment="1">
      <alignment vertical="center"/>
    </xf>
    <xf numFmtId="0" fontId="14" fillId="0" borderId="37" xfId="1" applyFont="1" applyFill="1" applyBorder="1" applyAlignment="1">
      <alignment vertical="center" wrapText="1"/>
    </xf>
    <xf numFmtId="0" fontId="1" fillId="0" borderId="37" xfId="1" applyFont="1" applyFill="1" applyBorder="1" applyAlignment="1">
      <alignment vertical="center" wrapText="1"/>
    </xf>
    <xf numFmtId="182" fontId="14" fillId="0" borderId="38" xfId="1" applyNumberFormat="1" applyFont="1" applyFill="1" applyBorder="1" applyAlignment="1">
      <alignment horizontal="center" vertical="center" shrinkToFit="1"/>
    </xf>
    <xf numFmtId="182" fontId="14" fillId="0" borderId="0" xfId="1" applyNumberFormat="1" applyFont="1" applyFill="1" applyBorder="1" applyAlignment="1">
      <alignment horizontal="center" vertical="center" shrinkToFit="1"/>
    </xf>
    <xf numFmtId="0" fontId="29" fillId="0" borderId="31" xfId="1" applyFont="1" applyFill="1" applyBorder="1" applyAlignment="1">
      <alignment horizontal="left" vertical="center"/>
    </xf>
    <xf numFmtId="0" fontId="14" fillId="0" borderId="0" xfId="1" applyFont="1" applyFill="1" applyBorder="1" applyAlignment="1">
      <alignment vertical="center" wrapText="1"/>
    </xf>
    <xf numFmtId="0" fontId="1" fillId="0" borderId="0" xfId="1" applyFont="1" applyFill="1" applyBorder="1" applyAlignment="1">
      <alignment vertical="center" wrapText="1"/>
    </xf>
    <xf numFmtId="0" fontId="12" fillId="0" borderId="31" xfId="1" applyFont="1" applyBorder="1" applyAlignment="1">
      <alignment horizontal="center" vertical="center" wrapText="1"/>
    </xf>
    <xf numFmtId="0" fontId="29" fillId="0" borderId="37" xfId="1" applyFont="1" applyFill="1" applyBorder="1" applyAlignment="1">
      <alignment horizontal="left" vertical="center"/>
    </xf>
    <xf numFmtId="0" fontId="7" fillId="0" borderId="0" xfId="1" applyFont="1" applyFill="1" applyBorder="1" applyAlignment="1">
      <alignment vertical="center"/>
    </xf>
    <xf numFmtId="0" fontId="29" fillId="0" borderId="0" xfId="1" applyFont="1" applyFill="1" applyBorder="1" applyAlignment="1">
      <alignment horizontal="left" vertical="center"/>
    </xf>
    <xf numFmtId="0" fontId="14" fillId="0" borderId="33" xfId="1" applyFont="1" applyFill="1" applyBorder="1" applyAlignment="1">
      <alignment vertical="center" wrapText="1"/>
    </xf>
    <xf numFmtId="0" fontId="1" fillId="0" borderId="123" xfId="1" applyBorder="1" applyAlignment="1">
      <alignment horizontal="center" vertical="center"/>
    </xf>
    <xf numFmtId="0" fontId="1" fillId="0" borderId="124" xfId="1" applyBorder="1" applyAlignment="1">
      <alignment horizontal="center" vertical="center"/>
    </xf>
    <xf numFmtId="191" fontId="10" fillId="0" borderId="125" xfId="4" applyNumberFormat="1" applyFont="1" applyFill="1" applyBorder="1" applyAlignment="1">
      <alignment horizontal="center" vertical="center"/>
    </xf>
    <xf numFmtId="0" fontId="10" fillId="0" borderId="33" xfId="4" applyFont="1" applyBorder="1" applyAlignment="1">
      <alignment vertical="center" wrapText="1"/>
    </xf>
  </cellXfs>
  <cellStyles count="144">
    <cellStyle name="1黄緑" xfId="6"/>
    <cellStyle name="20% - アクセント 1 2" xfId="7"/>
    <cellStyle name="20% - アクセント 2 2" xfId="8"/>
    <cellStyle name="20% - アクセント 3 2" xfId="9"/>
    <cellStyle name="20% - アクセント 4 2" xfId="10"/>
    <cellStyle name="20% - アクセント 5 2" xfId="11"/>
    <cellStyle name="20% - アクセント 6 2" xfId="12"/>
    <cellStyle name="2水色" xfId="13"/>
    <cellStyle name="3オレンジ"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5 黒" xfId="21"/>
    <cellStyle name="6 赤" xfId="22"/>
    <cellStyle name="60% - アクセント 1 2" xfId="23"/>
    <cellStyle name="60% - アクセント 2 2" xfId="24"/>
    <cellStyle name="60% - アクセント 3 2" xfId="25"/>
    <cellStyle name="60% - アクセント 4 2" xfId="26"/>
    <cellStyle name="60% - アクセント 5 2" xfId="27"/>
    <cellStyle name="60% - アクセント 6 2" xfId="28"/>
    <cellStyle name="7 青" xfId="29"/>
    <cellStyle name="8 緑" xfId="30"/>
    <cellStyle name="アクセント 1 2" xfId="31"/>
    <cellStyle name="アクセント 2 2" xfId="32"/>
    <cellStyle name="アクセント 3 2" xfId="33"/>
    <cellStyle name="アクセント 4 2" xfId="34"/>
    <cellStyle name="アクセント 5 2" xfId="35"/>
    <cellStyle name="アクセント 6 2" xfId="36"/>
    <cellStyle name="きんき｜近畿" xfId="37"/>
    <cellStyle name="けいざ｜経済センサス組替集計" xfId="38"/>
    <cellStyle name="ぜんこ｜全国" xfId="39"/>
    <cellStyle name="タイトル 2" xfId="40"/>
    <cellStyle name="たいむず" xfId="41"/>
    <cellStyle name="チェック セル 2" xfId="42"/>
    <cellStyle name="チェック セル 2 2" xfId="131"/>
    <cellStyle name="どちらでもない 2" xfId="43"/>
    <cellStyle name="パーセント 2" xfId="44"/>
    <cellStyle name="パーセント 3" xfId="45"/>
    <cellStyle name="パーセント 4" xfId="117"/>
    <cellStyle name="メモ 2" xfId="46"/>
    <cellStyle name="メモ 3" xfId="47"/>
    <cellStyle name="リンク セル 2" xfId="48"/>
    <cellStyle name="悪い 2" xfId="49"/>
    <cellStyle name="計算 2" xfId="50"/>
    <cellStyle name="警告文 2" xfId="51"/>
    <cellStyle name="桁区切り 2" xfId="3"/>
    <cellStyle name="桁区切り 2 2" xfId="52"/>
    <cellStyle name="桁区切り 2 2 2" xfId="118"/>
    <cellStyle name="桁区切り 2 3" xfId="53"/>
    <cellStyle name="桁区切り 2 4" xfId="119"/>
    <cellStyle name="桁区切り 3" xfId="54"/>
    <cellStyle name="桁区切り 4" xfId="55"/>
    <cellStyle name="桁区切り 4 2" xfId="132"/>
    <cellStyle name="桁区切り 5" xfId="56"/>
    <cellStyle name="桁区切り 5 2" xfId="120"/>
    <cellStyle name="桁区切り 5 3" xfId="133"/>
    <cellStyle name="桁区切り 6" xfId="57"/>
    <cellStyle name="桁区切り 6 2" xfId="58"/>
    <cellStyle name="桁区切り 6 3" xfId="142"/>
    <cellStyle name="桁区切り 7" xfId="59"/>
    <cellStyle name="桁区切り 8" xfId="60"/>
    <cellStyle name="見出し 1 2" xfId="61"/>
    <cellStyle name="見出し 2 2" xfId="62"/>
    <cellStyle name="見出し 3 2" xfId="63"/>
    <cellStyle name="見出し 4 2" xfId="64"/>
    <cellStyle name="集計 2" xfId="65"/>
    <cellStyle name="出力 2" xfId="66"/>
    <cellStyle name="説明文 2" xfId="67"/>
    <cellStyle name="通貨 2" xfId="68"/>
    <cellStyle name="通貨 2 2" xfId="121"/>
    <cellStyle name="入力 2" xfId="69"/>
    <cellStyle name="標準" xfId="0" builtinId="0"/>
    <cellStyle name="標準 10" xfId="70"/>
    <cellStyle name="標準 10 2" xfId="71"/>
    <cellStyle name="標準 10 2 2" xfId="72"/>
    <cellStyle name="標準 10 3" xfId="73"/>
    <cellStyle name="標準 10 4" xfId="134"/>
    <cellStyle name="標準 11" xfId="74"/>
    <cellStyle name="標準 11 2" xfId="75"/>
    <cellStyle name="標準 11 2 2" xfId="122"/>
    <cellStyle name="標準 11 3" xfId="76"/>
    <cellStyle name="標準 11 4" xfId="135"/>
    <cellStyle name="標準 12" xfId="77"/>
    <cellStyle name="標準 12 2" xfId="78"/>
    <cellStyle name="標準 12 2 2" xfId="79"/>
    <cellStyle name="標準 12 3" xfId="80"/>
    <cellStyle name="標準 12 4" xfId="130"/>
    <cellStyle name="標準 13" xfId="81"/>
    <cellStyle name="標準 13 2" xfId="82"/>
    <cellStyle name="標準 14" xfId="83"/>
    <cellStyle name="標準 14 2" xfId="84"/>
    <cellStyle name="標準 15" xfId="85"/>
    <cellStyle name="標準 15 2" xfId="136"/>
    <cellStyle name="標準 16" xfId="86"/>
    <cellStyle name="標準 17" xfId="87"/>
    <cellStyle name="標準 18" xfId="88"/>
    <cellStyle name="標準 19" xfId="89"/>
    <cellStyle name="標準 2" xfId="1"/>
    <cellStyle name="標準 2 15" xfId="90"/>
    <cellStyle name="標準 2 2" xfId="91"/>
    <cellStyle name="標準 2 2 2" xfId="92"/>
    <cellStyle name="標準 2 2 3" xfId="93"/>
    <cellStyle name="標準 2 2 4" xfId="143"/>
    <cellStyle name="標準 2 3" xfId="94"/>
    <cellStyle name="標準 2 3 2" xfId="116"/>
    <cellStyle name="標準 2 4" xfId="95"/>
    <cellStyle name="標準 2 5" xfId="96"/>
    <cellStyle name="標準 2 5 2" xfId="123"/>
    <cellStyle name="標準 2 5 3" xfId="124"/>
    <cellStyle name="標準 2 6" xfId="125"/>
    <cellStyle name="標準 20" xfId="5"/>
    <cellStyle name="標準 3" xfId="97"/>
    <cellStyle name="標準 3 2" xfId="98"/>
    <cellStyle name="標準 3 2 2" xfId="99"/>
    <cellStyle name="標準 3 2 2 2" xfId="100"/>
    <cellStyle name="標準 3 2 3" xfId="129"/>
    <cellStyle name="標準 3 3" xfId="101"/>
    <cellStyle name="標準 3 3 2" xfId="102"/>
    <cellStyle name="標準 3 4" xfId="103"/>
    <cellStyle name="標準 3 5" xfId="104"/>
    <cellStyle name="標準 3 6" xfId="137"/>
    <cellStyle name="標準 4" xfId="105"/>
    <cellStyle name="標準 4 2" xfId="138"/>
    <cellStyle name="標準 5" xfId="106"/>
    <cellStyle name="標準 5 2" xfId="139"/>
    <cellStyle name="標準 6" xfId="107"/>
    <cellStyle name="標準 6 2" xfId="108"/>
    <cellStyle name="標準 6 2 2" xfId="109"/>
    <cellStyle name="標準 6 2 3" xfId="126"/>
    <cellStyle name="標準 6 3" xfId="110"/>
    <cellStyle name="標準 6 4" xfId="141"/>
    <cellStyle name="標準 7" xfId="111"/>
    <cellStyle name="標準 7 2" xfId="127"/>
    <cellStyle name="標準 8" xfId="112"/>
    <cellStyle name="標準 8 2" xfId="128"/>
    <cellStyle name="標準 9" xfId="113"/>
    <cellStyle name="標準 9 2" xfId="140"/>
    <cellStyle name="標準_01_全国表・県表・県外表" xfId="2"/>
    <cellStyle name="標準_計算_係数" xfId="4"/>
    <cellStyle name="未定義" xfId="114"/>
    <cellStyle name="良い 2" xfId="11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98047708953404"/>
          <c:y val="3.9426869528967103E-2"/>
        </c:manualLayout>
      </c:layout>
      <c:overlay val="0"/>
      <c:spPr>
        <a:noFill/>
        <a:ln w="25400">
          <a:noFill/>
        </a:ln>
      </c:spPr>
    </c:title>
    <c:autoTitleDeleted val="0"/>
    <c:plotArea>
      <c:layout>
        <c:manualLayout>
          <c:layoutTarget val="inner"/>
          <c:xMode val="edge"/>
          <c:yMode val="edge"/>
          <c:x val="0.12254905016258344"/>
          <c:y val="0.14336993620862584"/>
          <c:w val="0.83006556643456519"/>
          <c:h val="0.69534419061183528"/>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効果内訳!$G$16:$G$28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1265664"/>
        <c:axId val="131267200"/>
      </c:barChart>
      <c:catAx>
        <c:axId val="131265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1267200"/>
        <c:crosses val="autoZero"/>
        <c:auto val="1"/>
        <c:lblAlgn val="ctr"/>
        <c:lblOffset val="100"/>
        <c:tickLblSkip val="1"/>
        <c:tickMarkSkip val="1"/>
        <c:noMultiLvlLbl val="0"/>
      </c:catAx>
      <c:valAx>
        <c:axId val="131267200"/>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1265664"/>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71898684008898"/>
          <c:y val="0.21138221871338819"/>
          <c:w val="0.64542499752293936"/>
          <c:h val="0.4878051201078187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効果内訳!$M$35</c:f>
              <c:numCache>
                <c:formatCode>#,##0.0;"△ "#,##0.0</c:formatCode>
                <c:ptCount val="1"/>
                <c:pt idx="0">
                  <c:v>0</c:v>
                </c:pt>
              </c:numCache>
            </c:numRef>
          </c:val>
        </c:ser>
        <c:dLbls>
          <c:showLegendKey val="0"/>
          <c:showVal val="0"/>
          <c:showCatName val="0"/>
          <c:showSerName val="0"/>
          <c:showPercent val="0"/>
          <c:showBubbleSize val="0"/>
        </c:dLbls>
        <c:gapWidth val="150"/>
        <c:overlap val="100"/>
        <c:axId val="134181248"/>
        <c:axId val="134182784"/>
      </c:barChart>
      <c:catAx>
        <c:axId val="1341812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82784"/>
        <c:crosses val="autoZero"/>
        <c:auto val="1"/>
        <c:lblAlgn val="ctr"/>
        <c:lblOffset val="100"/>
        <c:tickLblSkip val="1"/>
        <c:tickMarkSkip val="1"/>
        <c:noMultiLvlLbl val="0"/>
      </c:catAx>
      <c:valAx>
        <c:axId val="1341827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81248"/>
        <c:crosses val="autoZero"/>
        <c:crossBetween val="between"/>
      </c:valAx>
      <c:spPr>
        <a:noFill/>
        <a:ln w="25400">
          <a:noFill/>
        </a:ln>
      </c:spPr>
    </c:plotArea>
    <c:legend>
      <c:legendPos val="r"/>
      <c:layout>
        <c:manualLayout>
          <c:xMode val="edge"/>
          <c:yMode val="edge"/>
          <c:x val="0.83496865261286735"/>
          <c:y val="0.21848739495798319"/>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71880375300971"/>
          <c:y val="4.1958204002562866E-2"/>
        </c:manualLayout>
      </c:layout>
      <c:overlay val="0"/>
      <c:spPr>
        <a:noFill/>
        <a:ln w="25400">
          <a:noFill/>
        </a:ln>
      </c:spPr>
    </c:title>
    <c:autoTitleDeleted val="0"/>
    <c:plotArea>
      <c:layout>
        <c:manualLayout>
          <c:layoutTarget val="inner"/>
          <c:xMode val="edge"/>
          <c:yMode val="edge"/>
          <c:x val="0.12929630994569191"/>
          <c:y val="0.15384620309454744"/>
          <c:w val="0.82324106205927894"/>
          <c:h val="0.68881140930967832"/>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効果内訳!$S$37:$S$49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215168"/>
        <c:axId val="134216704"/>
      </c:barChart>
      <c:catAx>
        <c:axId val="134215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16704"/>
        <c:crosses val="autoZero"/>
        <c:auto val="1"/>
        <c:lblAlgn val="ctr"/>
        <c:lblOffset val="100"/>
        <c:tickLblSkip val="1"/>
        <c:tickMarkSkip val="1"/>
        <c:noMultiLvlLbl val="0"/>
      </c:catAx>
      <c:valAx>
        <c:axId val="134216704"/>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1516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5101216908677"/>
          <c:y val="0.18699196270799723"/>
          <c:w val="0.64869297219394173"/>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効果内訳!$S$35</c:f>
              <c:numCache>
                <c:formatCode>#,##0.0;"△ "#,##0.0</c:formatCode>
                <c:ptCount val="1"/>
                <c:pt idx="0">
                  <c:v>0</c:v>
                </c:pt>
              </c:numCache>
            </c:numRef>
          </c:val>
        </c:ser>
        <c:dLbls>
          <c:showLegendKey val="0"/>
          <c:showVal val="0"/>
          <c:showCatName val="0"/>
          <c:showSerName val="0"/>
          <c:showPercent val="0"/>
          <c:showBubbleSize val="0"/>
        </c:dLbls>
        <c:gapWidth val="150"/>
        <c:overlap val="100"/>
        <c:axId val="134246784"/>
        <c:axId val="134248320"/>
      </c:barChart>
      <c:catAx>
        <c:axId val="134246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48320"/>
        <c:crosses val="autoZero"/>
        <c:auto val="1"/>
        <c:lblAlgn val="ctr"/>
        <c:lblOffset val="100"/>
        <c:tickLblSkip val="1"/>
        <c:tickMarkSkip val="1"/>
        <c:noMultiLvlLbl val="0"/>
      </c:catAx>
      <c:valAx>
        <c:axId val="1342483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46784"/>
        <c:crosses val="autoZero"/>
        <c:crossBetween val="between"/>
      </c:valAx>
      <c:spPr>
        <a:noFill/>
        <a:ln w="25400">
          <a:noFill/>
        </a:ln>
      </c:spPr>
    </c:plotArea>
    <c:legend>
      <c:legendPos val="r"/>
      <c:layout>
        <c:manualLayout>
          <c:xMode val="edge"/>
          <c:yMode val="edge"/>
          <c:x val="0.83170067354197552"/>
          <c:y val="0.14285714285714285"/>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6585240058737"/>
          <c:y val="3.8732473516008989E-2"/>
        </c:manualLayout>
      </c:layout>
      <c:overlay val="0"/>
      <c:spPr>
        <a:noFill/>
        <a:ln w="25400">
          <a:noFill/>
        </a:ln>
      </c:spPr>
    </c:title>
    <c:autoTitleDeleted val="0"/>
    <c:plotArea>
      <c:layout>
        <c:manualLayout>
          <c:layoutTarget val="inner"/>
          <c:xMode val="edge"/>
          <c:yMode val="edge"/>
          <c:x val="0.11842123689442403"/>
          <c:y val="0.1549298438356965"/>
          <c:w val="0.83717235526752531"/>
          <c:h val="0.6866208988172912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効果内訳!$G$58:$G$70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272512"/>
        <c:axId val="134274048"/>
      </c:barChart>
      <c:catAx>
        <c:axId val="1342725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74048"/>
        <c:crosses val="autoZero"/>
        <c:auto val="1"/>
        <c:lblAlgn val="ctr"/>
        <c:lblOffset val="100"/>
        <c:tickLblSkip val="1"/>
        <c:tickMarkSkip val="1"/>
        <c:noMultiLvlLbl val="0"/>
      </c:catAx>
      <c:valAx>
        <c:axId val="134274048"/>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27251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6666683288445383"/>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効果内訳!$G$56</c:f>
              <c:numCache>
                <c:formatCode>#,##0.0;"△ "#,##0.0</c:formatCode>
                <c:ptCount val="1"/>
                <c:pt idx="0">
                  <c:v>0</c:v>
                </c:pt>
              </c:numCache>
            </c:numRef>
          </c:val>
        </c:ser>
        <c:dLbls>
          <c:showLegendKey val="0"/>
          <c:showVal val="0"/>
          <c:showCatName val="0"/>
          <c:showSerName val="0"/>
          <c:showPercent val="0"/>
          <c:showBubbleSize val="0"/>
        </c:dLbls>
        <c:gapWidth val="150"/>
        <c:overlap val="100"/>
        <c:axId val="134369664"/>
        <c:axId val="134371200"/>
      </c:barChart>
      <c:catAx>
        <c:axId val="134369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371200"/>
        <c:crosses val="autoZero"/>
        <c:auto val="1"/>
        <c:lblAlgn val="ctr"/>
        <c:lblOffset val="100"/>
        <c:tickLblSkip val="1"/>
        <c:tickMarkSkip val="1"/>
        <c:noMultiLvlLbl val="0"/>
      </c:catAx>
      <c:valAx>
        <c:axId val="134371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369664"/>
        <c:crosses val="autoZero"/>
        <c:crossBetween val="between"/>
      </c:valAx>
      <c:spPr>
        <a:noFill/>
        <a:ln w="25400">
          <a:noFill/>
        </a:ln>
      </c:spPr>
    </c:plotArea>
    <c:legend>
      <c:legendPos val="r"/>
      <c:layout>
        <c:manualLayout>
          <c:xMode val="edge"/>
          <c:yMode val="edge"/>
          <c:x val="0.82679870493563767"/>
          <c:y val="0.23529411764705882"/>
          <c:w val="0.12254921515844433"/>
          <c:h val="0.42016806722689076"/>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6585240058737"/>
          <c:y val="3.8732473516008989E-2"/>
        </c:manualLayout>
      </c:layout>
      <c:overlay val="0"/>
      <c:spPr>
        <a:noFill/>
        <a:ln w="25400">
          <a:noFill/>
        </a:ln>
      </c:spPr>
    </c:title>
    <c:autoTitleDeleted val="0"/>
    <c:plotArea>
      <c:layout>
        <c:manualLayout>
          <c:layoutTarget val="inner"/>
          <c:xMode val="edge"/>
          <c:yMode val="edge"/>
          <c:x val="0.12171071569704693"/>
          <c:y val="0.16549324227903947"/>
          <c:w val="0.83388287646490256"/>
          <c:h val="0.67605750037394841"/>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効果内訳!$M$58:$M$70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383104"/>
        <c:axId val="134384640"/>
      </c:barChart>
      <c:catAx>
        <c:axId val="1343831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384640"/>
        <c:crosses val="autoZero"/>
        <c:auto val="1"/>
        <c:lblAlgn val="ctr"/>
        <c:lblOffset val="100"/>
        <c:tickLblSkip val="1"/>
        <c:tickMarkSkip val="1"/>
        <c:noMultiLvlLbl val="0"/>
      </c:catAx>
      <c:valAx>
        <c:axId val="134384640"/>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38310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8938402600144"/>
          <c:y val="0.20325213337825787"/>
          <c:w val="0.66273280975971027"/>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効果内訳!$M$56</c:f>
              <c:numCache>
                <c:formatCode>#,##0.0;"△ "#,##0.0</c:formatCode>
                <c:ptCount val="1"/>
                <c:pt idx="0">
                  <c:v>0</c:v>
                </c:pt>
              </c:numCache>
            </c:numRef>
          </c:val>
        </c:ser>
        <c:dLbls>
          <c:showLegendKey val="0"/>
          <c:showVal val="0"/>
          <c:showCatName val="0"/>
          <c:showSerName val="0"/>
          <c:showPercent val="0"/>
          <c:showBubbleSize val="0"/>
        </c:dLbls>
        <c:gapWidth val="150"/>
        <c:overlap val="100"/>
        <c:axId val="3363200"/>
        <c:axId val="3364736"/>
      </c:barChart>
      <c:catAx>
        <c:axId val="33632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36"/>
        <c:crosses val="autoZero"/>
        <c:auto val="1"/>
        <c:lblAlgn val="ctr"/>
        <c:lblOffset val="100"/>
        <c:tickLblSkip val="1"/>
        <c:tickMarkSkip val="1"/>
        <c:noMultiLvlLbl val="0"/>
      </c:catAx>
      <c:valAx>
        <c:axId val="33647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200"/>
        <c:crosses val="autoZero"/>
        <c:crossBetween val="between"/>
      </c:valAx>
      <c:spPr>
        <a:noFill/>
        <a:ln w="25400">
          <a:noFill/>
        </a:ln>
      </c:spPr>
    </c:plotArea>
    <c:legend>
      <c:legendPos val="r"/>
      <c:layout>
        <c:manualLayout>
          <c:xMode val="edge"/>
          <c:yMode val="edge"/>
          <c:x val="0.83473861720067455"/>
          <c:y val="0.20168067226890757"/>
          <c:w val="0.14671163575042159"/>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6585240058737"/>
          <c:y val="3.9285792901324834E-2"/>
        </c:manualLayout>
      </c:layout>
      <c:overlay val="0"/>
      <c:spPr>
        <a:noFill/>
        <a:ln w="25400">
          <a:noFill/>
        </a:ln>
      </c:spPr>
    </c:title>
    <c:autoTitleDeleted val="0"/>
    <c:plotArea>
      <c:layout>
        <c:manualLayout>
          <c:layoutTarget val="inner"/>
          <c:xMode val="edge"/>
          <c:yMode val="edge"/>
          <c:x val="0.12171071569704693"/>
          <c:y val="0.15357213156885702"/>
          <c:w val="0.83388287646490256"/>
          <c:h val="0.68571742467954766"/>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効果内訳!$S$58:$S$70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3401216"/>
        <c:axId val="3402752"/>
      </c:barChart>
      <c:catAx>
        <c:axId val="3401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402752"/>
        <c:crosses val="autoZero"/>
        <c:auto val="1"/>
        <c:lblAlgn val="ctr"/>
        <c:lblOffset val="100"/>
        <c:tickLblSkip val="1"/>
        <c:tickMarkSkip val="1"/>
        <c:noMultiLvlLbl val="0"/>
      </c:catAx>
      <c:valAx>
        <c:axId val="3402752"/>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4012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1404958677687"/>
          <c:y val="0.21138221871338819"/>
          <c:w val="0.65289256198347101"/>
          <c:h val="0.504065290778079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効果内訳!$S$56</c:f>
              <c:numCache>
                <c:formatCode>#,##0.0;"△ "#,##0.0</c:formatCode>
                <c:ptCount val="1"/>
                <c:pt idx="0">
                  <c:v>0</c:v>
                </c:pt>
              </c:numCache>
            </c:numRef>
          </c:val>
        </c:ser>
        <c:dLbls>
          <c:showLegendKey val="0"/>
          <c:showVal val="0"/>
          <c:showCatName val="0"/>
          <c:showSerName val="0"/>
          <c:showPercent val="0"/>
          <c:showBubbleSize val="0"/>
        </c:dLbls>
        <c:gapWidth val="150"/>
        <c:overlap val="100"/>
        <c:axId val="133836800"/>
        <c:axId val="133838336"/>
      </c:barChart>
      <c:catAx>
        <c:axId val="1338368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838336"/>
        <c:crosses val="autoZero"/>
        <c:auto val="1"/>
        <c:lblAlgn val="ctr"/>
        <c:lblOffset val="100"/>
        <c:tickLblSkip val="1"/>
        <c:tickMarkSkip val="1"/>
        <c:noMultiLvlLbl val="0"/>
      </c:catAx>
      <c:valAx>
        <c:axId val="1338383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836800"/>
        <c:crosses val="autoZero"/>
        <c:crossBetween val="between"/>
      </c:valAx>
      <c:spPr>
        <a:noFill/>
        <a:ln w="25400">
          <a:noFill/>
        </a:ln>
      </c:spPr>
    </c:plotArea>
    <c:legend>
      <c:legendPos val="r"/>
      <c:layout>
        <c:manualLayout>
          <c:xMode val="edge"/>
          <c:yMode val="edge"/>
          <c:x val="0.84628099173553717"/>
          <c:y val="0.20168067226890757"/>
          <c:w val="0.123966942148760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98047708953404"/>
          <c:y val="3.9426869528967103E-2"/>
        </c:manualLayout>
      </c:layout>
      <c:overlay val="0"/>
      <c:spPr>
        <a:noFill/>
        <a:ln w="25400">
          <a:noFill/>
        </a:ln>
      </c:spPr>
    </c:title>
    <c:autoTitleDeleted val="0"/>
    <c:plotArea>
      <c:layout>
        <c:manualLayout>
          <c:layoutTarget val="inner"/>
          <c:xMode val="edge"/>
          <c:yMode val="edge"/>
          <c:x val="0.12091506282708234"/>
          <c:y val="0.14336993620862584"/>
          <c:w val="0.83169955377006621"/>
          <c:h val="0.69534419061183528"/>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効果内訳!$H$16:$H$28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2482944"/>
        <c:axId val="132484480"/>
      </c:barChart>
      <c:catAx>
        <c:axId val="132482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2484480"/>
        <c:crosses val="autoZero"/>
        <c:auto val="1"/>
        <c:lblAlgn val="ctr"/>
        <c:lblOffset val="100"/>
        <c:tickLblSkip val="1"/>
        <c:tickMarkSkip val="1"/>
        <c:noMultiLvlLbl val="0"/>
      </c:catAx>
      <c:valAx>
        <c:axId val="13248448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32482944"/>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71071569704693"/>
          <c:y val="0.17886187737286691"/>
          <c:w val="0.66611945753113522"/>
          <c:h val="0.52032546144834013"/>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ser>
        <c:dLbls>
          <c:showLegendKey val="0"/>
          <c:showVal val="0"/>
          <c:showCatName val="0"/>
          <c:showSerName val="0"/>
          <c:showPercent val="0"/>
          <c:showBubbleSize val="0"/>
        </c:dLbls>
        <c:gapWidth val="150"/>
        <c:overlap val="100"/>
        <c:axId val="131313664"/>
        <c:axId val="131315200"/>
      </c:barChart>
      <c:catAx>
        <c:axId val="1313136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1315200"/>
        <c:crosses val="autoZero"/>
        <c:auto val="1"/>
        <c:lblAlgn val="ctr"/>
        <c:lblOffset val="100"/>
        <c:tickLblSkip val="1"/>
        <c:tickMarkSkip val="1"/>
        <c:noMultiLvlLbl val="0"/>
      </c:catAx>
      <c:valAx>
        <c:axId val="131315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1313664"/>
        <c:crosses val="autoZero"/>
        <c:crossBetween val="between"/>
      </c:valAx>
      <c:spPr>
        <a:noFill/>
        <a:ln w="25400">
          <a:noFill/>
        </a:ln>
      </c:spPr>
    </c:plotArea>
    <c:legend>
      <c:legendPos val="r"/>
      <c:layout>
        <c:manualLayout>
          <c:xMode val="edge"/>
          <c:yMode val="edge"/>
          <c:x val="0.83059210526315785"/>
          <c:y val="0.15966386554621848"/>
          <c:w val="0.12335526315789473"/>
          <c:h val="0.5378151260504201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71071569704693"/>
          <c:y val="0.17886187737286691"/>
          <c:w val="0.67434315453769245"/>
          <c:h val="0.52032546144834013"/>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ser>
        <c:dLbls>
          <c:showLegendKey val="0"/>
          <c:showVal val="0"/>
          <c:showCatName val="0"/>
          <c:showSerName val="0"/>
          <c:showPercent val="0"/>
          <c:showBubbleSize val="0"/>
        </c:dLbls>
        <c:gapWidth val="150"/>
        <c:overlap val="100"/>
        <c:axId val="134689920"/>
        <c:axId val="134691456"/>
      </c:barChart>
      <c:catAx>
        <c:axId val="1346899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691456"/>
        <c:crosses val="autoZero"/>
        <c:auto val="1"/>
        <c:lblAlgn val="ctr"/>
        <c:lblOffset val="100"/>
        <c:tickLblSkip val="1"/>
        <c:tickMarkSkip val="1"/>
        <c:noMultiLvlLbl val="0"/>
      </c:catAx>
      <c:valAx>
        <c:axId val="1346914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689920"/>
        <c:crosses val="autoZero"/>
        <c:crossBetween val="between"/>
      </c:valAx>
      <c:spPr>
        <a:noFill/>
        <a:ln w="25400">
          <a:noFill/>
        </a:ln>
      </c:spPr>
    </c:plotArea>
    <c:legend>
      <c:legendPos val="r"/>
      <c:layout>
        <c:manualLayout>
          <c:xMode val="edge"/>
          <c:yMode val="edge"/>
          <c:x val="0.84703947368421051"/>
          <c:y val="0.15126050420168066"/>
          <c:w val="0.12335526315789473"/>
          <c:h val="0.5378151260504201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40110090405366"/>
          <c:y val="3.8732350543562805E-2"/>
        </c:manualLayout>
      </c:layout>
      <c:overlay val="0"/>
      <c:spPr>
        <a:noFill/>
        <a:ln w="25400">
          <a:noFill/>
        </a:ln>
      </c:spPr>
    </c:title>
    <c:autoTitleDeleted val="0"/>
    <c:plotArea>
      <c:layout>
        <c:manualLayout>
          <c:layoutTarget val="inner"/>
          <c:xMode val="edge"/>
          <c:yMode val="edge"/>
          <c:x val="0.1235587173010384"/>
          <c:y val="0.1549298438356965"/>
          <c:w val="0.83196202982699197"/>
          <c:h val="0.6866208988172912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効果内訳!$N$16:$N$28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699264"/>
        <c:axId val="134717440"/>
      </c:barChart>
      <c:catAx>
        <c:axId val="1346992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717440"/>
        <c:crosses val="autoZero"/>
        <c:auto val="1"/>
        <c:lblAlgn val="ctr"/>
        <c:lblOffset val="100"/>
        <c:tickLblSkip val="1"/>
        <c:tickMarkSkip val="1"/>
        <c:noMultiLvlLbl val="0"/>
      </c:catAx>
      <c:valAx>
        <c:axId val="13471744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69926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7810474423296174"/>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ser>
        <c:dLbls>
          <c:showLegendKey val="0"/>
          <c:showVal val="0"/>
          <c:showCatName val="0"/>
          <c:showSerName val="0"/>
          <c:showPercent val="0"/>
          <c:showBubbleSize val="0"/>
        </c:dLbls>
        <c:gapWidth val="150"/>
        <c:overlap val="100"/>
        <c:axId val="132658304"/>
        <c:axId val="132659840"/>
      </c:barChart>
      <c:catAx>
        <c:axId val="132658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2659840"/>
        <c:crosses val="autoZero"/>
        <c:auto val="1"/>
        <c:lblAlgn val="ctr"/>
        <c:lblOffset val="100"/>
        <c:tickLblSkip val="1"/>
        <c:tickMarkSkip val="1"/>
        <c:noMultiLvlLbl val="0"/>
      </c:catAx>
      <c:valAx>
        <c:axId val="1326598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2658304"/>
        <c:crosses val="autoZero"/>
        <c:crossBetween val="between"/>
      </c:valAx>
      <c:spPr>
        <a:noFill/>
        <a:ln w="25400">
          <a:noFill/>
        </a:ln>
      </c:spPr>
    </c:plotArea>
    <c:legend>
      <c:legendPos val="r"/>
      <c:layout>
        <c:manualLayout>
          <c:xMode val="edge"/>
          <c:yMode val="edge"/>
          <c:x val="0.84477258982554293"/>
          <c:y val="0.20168067226890757"/>
          <c:w val="0.12254921515844433"/>
          <c:h val="0.48739495798319327"/>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71880375300971"/>
          <c:y val="3.8732350543562805E-2"/>
        </c:manualLayout>
      </c:layout>
      <c:overlay val="0"/>
      <c:spPr>
        <a:noFill/>
        <a:ln w="25400">
          <a:noFill/>
        </a:ln>
      </c:spPr>
    </c:title>
    <c:autoTitleDeleted val="0"/>
    <c:plotArea>
      <c:layout>
        <c:manualLayout>
          <c:layoutTarget val="inner"/>
          <c:xMode val="edge"/>
          <c:yMode val="edge"/>
          <c:x val="0.12929630994569191"/>
          <c:y val="0.15140871102124887"/>
          <c:w val="0.82815104851291288"/>
          <c:h val="0.69014203163173893"/>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効果内訳!$T$16:$T$28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2675840"/>
        <c:axId val="132702208"/>
      </c:barChart>
      <c:catAx>
        <c:axId val="1326758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2702208"/>
        <c:crosses val="autoZero"/>
        <c:auto val="1"/>
        <c:lblAlgn val="ctr"/>
        <c:lblOffset val="100"/>
        <c:tickLblSkip val="1"/>
        <c:tickMarkSkip val="1"/>
        <c:noMultiLvlLbl val="0"/>
      </c:catAx>
      <c:valAx>
        <c:axId val="13270220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267584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71898684008898"/>
          <c:y val="0.17073179203773658"/>
          <c:w val="0.64379101018743834"/>
          <c:h val="0.5528458027888614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ser>
        <c:dLbls>
          <c:showLegendKey val="0"/>
          <c:showVal val="0"/>
          <c:showCatName val="0"/>
          <c:showSerName val="0"/>
          <c:showPercent val="0"/>
          <c:showBubbleSize val="0"/>
        </c:dLbls>
        <c:gapWidth val="150"/>
        <c:overlap val="100"/>
        <c:axId val="134771456"/>
        <c:axId val="134772992"/>
      </c:barChart>
      <c:catAx>
        <c:axId val="134771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772992"/>
        <c:crosses val="autoZero"/>
        <c:auto val="1"/>
        <c:lblAlgn val="ctr"/>
        <c:lblOffset val="100"/>
        <c:tickLblSkip val="1"/>
        <c:tickMarkSkip val="1"/>
        <c:noMultiLvlLbl val="0"/>
      </c:catAx>
      <c:valAx>
        <c:axId val="1347729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771456"/>
        <c:crosses val="autoZero"/>
        <c:crossBetween val="between"/>
      </c:valAx>
      <c:spPr>
        <a:noFill/>
        <a:ln w="25400">
          <a:noFill/>
        </a:ln>
      </c:spPr>
    </c:plotArea>
    <c:legend>
      <c:legendPos val="r"/>
      <c:layout>
        <c:manualLayout>
          <c:xMode val="edge"/>
          <c:yMode val="edge"/>
          <c:x val="0.83333466307742143"/>
          <c:y val="0.15966386554621848"/>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5605162544708"/>
          <c:y val="3.8869252453344452E-2"/>
        </c:manualLayout>
      </c:layout>
      <c:overlay val="0"/>
      <c:spPr>
        <a:noFill/>
        <a:ln w="25400">
          <a:noFill/>
        </a:ln>
      </c:spPr>
    </c:title>
    <c:autoTitleDeleted val="0"/>
    <c:plotArea>
      <c:layout>
        <c:manualLayout>
          <c:layoutTarget val="inner"/>
          <c:xMode val="edge"/>
          <c:yMode val="edge"/>
          <c:x val="0.11986878427515965"/>
          <c:y val="0.15194383156024516"/>
          <c:w val="0.8308712992223396"/>
          <c:h val="0.68904760823832101"/>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効果内訳!$H$37:$H$49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788992"/>
        <c:axId val="134790528"/>
      </c:barChart>
      <c:catAx>
        <c:axId val="1347889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790528"/>
        <c:crosses val="autoZero"/>
        <c:auto val="1"/>
        <c:lblAlgn val="ctr"/>
        <c:lblOffset val="100"/>
        <c:tickLblSkip val="1"/>
        <c:tickMarkSkip val="1"/>
        <c:noMultiLvlLbl val="0"/>
      </c:catAx>
      <c:valAx>
        <c:axId val="13479052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78899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18699196270799723"/>
          <c:w val="0.67156879489095722"/>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効果内訳!$H$35</c:f>
              <c:numCache>
                <c:formatCode>#,##0.0;"△ "#,##0.0</c:formatCode>
                <c:ptCount val="1"/>
                <c:pt idx="0">
                  <c:v>0</c:v>
                </c:pt>
              </c:numCache>
            </c:numRef>
          </c:val>
        </c:ser>
        <c:dLbls>
          <c:showLegendKey val="0"/>
          <c:showVal val="0"/>
          <c:showCatName val="0"/>
          <c:showSerName val="0"/>
          <c:showPercent val="0"/>
          <c:showBubbleSize val="0"/>
        </c:dLbls>
        <c:gapWidth val="150"/>
        <c:overlap val="100"/>
        <c:axId val="135287552"/>
        <c:axId val="135289088"/>
      </c:barChart>
      <c:catAx>
        <c:axId val="135287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289088"/>
        <c:crosses val="autoZero"/>
        <c:auto val="1"/>
        <c:lblAlgn val="ctr"/>
        <c:lblOffset val="100"/>
        <c:tickLblSkip val="1"/>
        <c:tickMarkSkip val="1"/>
        <c:noMultiLvlLbl val="0"/>
      </c:catAx>
      <c:valAx>
        <c:axId val="1352890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287552"/>
        <c:crosses val="autoZero"/>
        <c:crossBetween val="between"/>
      </c:valAx>
      <c:spPr>
        <a:noFill/>
        <a:ln w="25400">
          <a:noFill/>
        </a:ln>
      </c:spPr>
    </c:plotArea>
    <c:legend>
      <c:legendPos val="r"/>
      <c:layout>
        <c:manualLayout>
          <c:xMode val="edge"/>
          <c:yMode val="edge"/>
          <c:x val="0.83987062121920508"/>
          <c:y val="0.19327731092436976"/>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82002834165125"/>
          <c:y val="4.1379467949975345E-2"/>
        </c:manualLayout>
      </c:layout>
      <c:overlay val="0"/>
      <c:spPr>
        <a:noFill/>
        <a:ln w="25400">
          <a:noFill/>
        </a:ln>
      </c:spPr>
    </c:title>
    <c:autoTitleDeleted val="0"/>
    <c:plotArea>
      <c:layout>
        <c:manualLayout>
          <c:layoutTarget val="inner"/>
          <c:xMode val="edge"/>
          <c:yMode val="edge"/>
          <c:x val="0.12950831334596929"/>
          <c:y val="0.16206943453131836"/>
          <c:w val="0.82131221501684337"/>
          <c:h val="0.68276059653619225"/>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効果内訳!$N$37:$N$49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321472"/>
        <c:axId val="135323008"/>
      </c:barChart>
      <c:catAx>
        <c:axId val="1353214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23008"/>
        <c:crosses val="autoZero"/>
        <c:auto val="1"/>
        <c:lblAlgn val="ctr"/>
        <c:lblOffset val="100"/>
        <c:tickLblSkip val="1"/>
        <c:tickMarkSkip val="1"/>
        <c:noMultiLvlLbl val="0"/>
      </c:catAx>
      <c:valAx>
        <c:axId val="13532300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21472"/>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5101216908677"/>
          <c:y val="0.21138221871338819"/>
          <c:w val="0.6470589848584406"/>
          <c:h val="0.4878051201078187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効果内訳!$N$35</c:f>
              <c:numCache>
                <c:formatCode>#,##0.0;"△ "#,##0.0</c:formatCode>
                <c:ptCount val="1"/>
                <c:pt idx="0">
                  <c:v>0</c:v>
                </c:pt>
              </c:numCache>
            </c:numRef>
          </c:val>
        </c:ser>
        <c:dLbls>
          <c:showLegendKey val="0"/>
          <c:showVal val="0"/>
          <c:showCatName val="0"/>
          <c:showSerName val="0"/>
          <c:showPercent val="0"/>
          <c:showBubbleSize val="0"/>
        </c:dLbls>
        <c:gapWidth val="150"/>
        <c:overlap val="100"/>
        <c:axId val="135365376"/>
        <c:axId val="135366912"/>
      </c:barChart>
      <c:catAx>
        <c:axId val="135365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66912"/>
        <c:crosses val="autoZero"/>
        <c:auto val="1"/>
        <c:lblAlgn val="ctr"/>
        <c:lblOffset val="100"/>
        <c:tickLblSkip val="1"/>
        <c:tickMarkSkip val="1"/>
        <c:noMultiLvlLbl val="0"/>
      </c:catAx>
      <c:valAx>
        <c:axId val="1353669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65376"/>
        <c:crosses val="autoZero"/>
        <c:crossBetween val="between"/>
      </c:valAx>
      <c:spPr>
        <a:noFill/>
        <a:ln w="25400">
          <a:noFill/>
        </a:ln>
      </c:spPr>
    </c:plotArea>
    <c:legend>
      <c:legendPos val="r"/>
      <c:layout>
        <c:manualLayout>
          <c:xMode val="edge"/>
          <c:yMode val="edge"/>
          <c:x val="0.83170067354197552"/>
          <c:y val="0.21848739495798319"/>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71880375300971"/>
          <c:y val="4.1958204002562866E-2"/>
        </c:manualLayout>
      </c:layout>
      <c:overlay val="0"/>
      <c:spPr>
        <a:noFill/>
        <a:ln w="25400">
          <a:noFill/>
        </a:ln>
      </c:spPr>
    </c:title>
    <c:autoTitleDeleted val="0"/>
    <c:plotArea>
      <c:layout>
        <c:manualLayout>
          <c:layoutTarget val="inner"/>
          <c:xMode val="edge"/>
          <c:yMode val="edge"/>
          <c:x val="0.12765964779448061"/>
          <c:y val="0.15384620309454744"/>
          <c:w val="0.82978771066412405"/>
          <c:h val="0.68881140930967832"/>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効果内訳!$T$37:$T$49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382912"/>
        <c:axId val="135384448"/>
      </c:barChart>
      <c:catAx>
        <c:axId val="1353829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84448"/>
        <c:crosses val="autoZero"/>
        <c:auto val="1"/>
        <c:lblAlgn val="ctr"/>
        <c:lblOffset val="100"/>
        <c:tickLblSkip val="1"/>
        <c:tickMarkSkip val="1"/>
        <c:noMultiLvlLbl val="0"/>
      </c:catAx>
      <c:valAx>
        <c:axId val="13538444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38291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40110090405366"/>
          <c:y val="3.8732350543562805E-2"/>
        </c:manualLayout>
      </c:layout>
      <c:overlay val="0"/>
      <c:spPr>
        <a:noFill/>
        <a:ln w="25400">
          <a:noFill/>
        </a:ln>
      </c:spPr>
    </c:title>
    <c:autoTitleDeleted val="0"/>
    <c:plotArea>
      <c:layout>
        <c:manualLayout>
          <c:layoutTarget val="inner"/>
          <c:xMode val="edge"/>
          <c:yMode val="edge"/>
          <c:x val="0.12685361642906609"/>
          <c:y val="0.1549298438356965"/>
          <c:w val="0.82866713069896425"/>
          <c:h val="0.6866208988172912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効果内訳!$M$16:$M$28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3899392"/>
        <c:axId val="133900928"/>
      </c:barChart>
      <c:catAx>
        <c:axId val="133899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00928"/>
        <c:crosses val="autoZero"/>
        <c:auto val="1"/>
        <c:lblAlgn val="ctr"/>
        <c:lblOffset val="100"/>
        <c:tickLblSkip val="1"/>
        <c:tickMarkSkip val="1"/>
        <c:noMultiLvlLbl val="0"/>
      </c:catAx>
      <c:valAx>
        <c:axId val="133900928"/>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89939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5101216908677"/>
          <c:y val="0.18699196270799723"/>
          <c:w val="0.64869297219394173"/>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効果内訳!$T$35</c:f>
              <c:numCache>
                <c:formatCode>#,##0.0;"△ "#,##0.0</c:formatCode>
                <c:ptCount val="1"/>
                <c:pt idx="0">
                  <c:v>0</c:v>
                </c:pt>
              </c:numCache>
            </c:numRef>
          </c:val>
        </c:ser>
        <c:dLbls>
          <c:showLegendKey val="0"/>
          <c:showVal val="0"/>
          <c:showCatName val="0"/>
          <c:showSerName val="0"/>
          <c:showPercent val="0"/>
          <c:showBubbleSize val="0"/>
        </c:dLbls>
        <c:gapWidth val="150"/>
        <c:overlap val="100"/>
        <c:axId val="135426816"/>
        <c:axId val="135428352"/>
      </c:barChart>
      <c:catAx>
        <c:axId val="135426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428352"/>
        <c:crosses val="autoZero"/>
        <c:auto val="1"/>
        <c:lblAlgn val="ctr"/>
        <c:lblOffset val="100"/>
        <c:tickLblSkip val="1"/>
        <c:tickMarkSkip val="1"/>
        <c:noMultiLvlLbl val="0"/>
      </c:catAx>
      <c:valAx>
        <c:axId val="1354283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426816"/>
        <c:crosses val="autoZero"/>
        <c:crossBetween val="between"/>
      </c:valAx>
      <c:spPr>
        <a:noFill/>
        <a:ln w="25400">
          <a:noFill/>
        </a:ln>
      </c:spPr>
    </c:plotArea>
    <c:legend>
      <c:legendPos val="r"/>
      <c:layout>
        <c:manualLayout>
          <c:xMode val="edge"/>
          <c:yMode val="edge"/>
          <c:x val="0.8284326944710837"/>
          <c:y val="0.14285714285714285"/>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1677649749311257"/>
          <c:y val="0.1522496815706324"/>
          <c:w val="0.83881709466883692"/>
          <c:h val="0.6920440071392381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効果内訳!$H$58:$H$70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440256"/>
        <c:axId val="135441792"/>
      </c:barChart>
      <c:catAx>
        <c:axId val="1354402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441792"/>
        <c:crosses val="autoZero"/>
        <c:auto val="1"/>
        <c:lblAlgn val="ctr"/>
        <c:lblOffset val="100"/>
        <c:tickLblSkip val="1"/>
        <c:tickMarkSkip val="1"/>
        <c:noMultiLvlLbl val="0"/>
      </c:catAx>
      <c:valAx>
        <c:axId val="13544179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44025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6830082021995507"/>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効果内訳!$H$56</c:f>
              <c:numCache>
                <c:formatCode>#,##0.0;"△ "#,##0.0</c:formatCode>
                <c:ptCount val="1"/>
                <c:pt idx="0">
                  <c:v>0</c:v>
                </c:pt>
              </c:numCache>
            </c:numRef>
          </c:val>
        </c:ser>
        <c:dLbls>
          <c:showLegendKey val="0"/>
          <c:showVal val="0"/>
          <c:showCatName val="0"/>
          <c:showSerName val="0"/>
          <c:showPercent val="0"/>
          <c:showBubbleSize val="0"/>
        </c:dLbls>
        <c:gapWidth val="150"/>
        <c:overlap val="100"/>
        <c:axId val="135561984"/>
        <c:axId val="135563520"/>
      </c:barChart>
      <c:catAx>
        <c:axId val="135561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563520"/>
        <c:crosses val="autoZero"/>
        <c:auto val="1"/>
        <c:lblAlgn val="ctr"/>
        <c:lblOffset val="100"/>
        <c:tickLblSkip val="1"/>
        <c:tickMarkSkip val="1"/>
        <c:noMultiLvlLbl val="0"/>
      </c:catAx>
      <c:valAx>
        <c:axId val="135563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561984"/>
        <c:crosses val="autoZero"/>
        <c:crossBetween val="between"/>
      </c:valAx>
      <c:spPr>
        <a:noFill/>
        <a:ln w="25400">
          <a:noFill/>
        </a:ln>
      </c:spPr>
    </c:plotArea>
    <c:legend>
      <c:legendPos val="r"/>
      <c:layout>
        <c:manualLayout>
          <c:xMode val="edge"/>
          <c:yMode val="edge"/>
          <c:x val="0.83496865261286735"/>
          <c:y val="0.23529411764705882"/>
          <c:w val="0.12254921515844433"/>
          <c:h val="0.42016806722689076"/>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2171071569704693"/>
          <c:y val="0.16263034167772097"/>
          <c:w val="0.83388287646490256"/>
          <c:h val="0.6816633470321495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効果内訳!$N$58:$N$70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145344"/>
        <c:axId val="135146880"/>
      </c:barChart>
      <c:catAx>
        <c:axId val="1351453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46880"/>
        <c:crosses val="autoZero"/>
        <c:auto val="1"/>
        <c:lblAlgn val="ctr"/>
        <c:lblOffset val="100"/>
        <c:tickLblSkip val="1"/>
        <c:tickMarkSkip val="1"/>
        <c:noMultiLvlLbl val="0"/>
      </c:catAx>
      <c:valAx>
        <c:axId val="13514688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453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8938402600144"/>
          <c:y val="0.20325213337825787"/>
          <c:w val="0.6745372109513591"/>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効果内訳!$N$56</c:f>
              <c:numCache>
                <c:formatCode>#,##0.0;"△ "#,##0.0</c:formatCode>
                <c:ptCount val="1"/>
                <c:pt idx="0">
                  <c:v>0</c:v>
                </c:pt>
              </c:numCache>
            </c:numRef>
          </c:val>
        </c:ser>
        <c:dLbls>
          <c:showLegendKey val="0"/>
          <c:showVal val="0"/>
          <c:showCatName val="0"/>
          <c:showSerName val="0"/>
          <c:showPercent val="0"/>
          <c:showBubbleSize val="0"/>
        </c:dLbls>
        <c:gapWidth val="150"/>
        <c:overlap val="100"/>
        <c:axId val="135172864"/>
        <c:axId val="135174400"/>
      </c:barChart>
      <c:catAx>
        <c:axId val="1351728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74400"/>
        <c:crosses val="autoZero"/>
        <c:auto val="1"/>
        <c:lblAlgn val="ctr"/>
        <c:lblOffset val="100"/>
        <c:tickLblSkip val="1"/>
        <c:tickMarkSkip val="1"/>
        <c:noMultiLvlLbl val="0"/>
      </c:catAx>
      <c:valAx>
        <c:axId val="1351744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72864"/>
        <c:crosses val="autoZero"/>
        <c:crossBetween val="between"/>
      </c:valAx>
      <c:spPr>
        <a:noFill/>
        <a:ln w="25400">
          <a:noFill/>
        </a:ln>
      </c:spPr>
    </c:plotArea>
    <c:legend>
      <c:legendPos val="r"/>
      <c:layout>
        <c:manualLayout>
          <c:xMode val="edge"/>
          <c:yMode val="edge"/>
          <c:x val="0.84654300168634067"/>
          <c:y val="0.20168067226890757"/>
          <c:w val="0.14671163575042159"/>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3.9285792901324834E-2"/>
        </c:manualLayout>
      </c:layout>
      <c:overlay val="0"/>
      <c:spPr>
        <a:noFill/>
        <a:ln w="25400">
          <a:noFill/>
        </a:ln>
      </c:spPr>
    </c:title>
    <c:autoTitleDeleted val="0"/>
    <c:plotArea>
      <c:layout>
        <c:manualLayout>
          <c:layoutTarget val="inner"/>
          <c:xMode val="edge"/>
          <c:yMode val="edge"/>
          <c:x val="0.12171071569704693"/>
          <c:y val="0.15357213156885702"/>
          <c:w val="0.83388287646490256"/>
          <c:h val="0.68571742467954766"/>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効果内訳!$T$58:$T$70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088000"/>
        <c:axId val="135089536"/>
      </c:barChart>
      <c:catAx>
        <c:axId val="1350880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089536"/>
        <c:crosses val="autoZero"/>
        <c:auto val="1"/>
        <c:lblAlgn val="ctr"/>
        <c:lblOffset val="100"/>
        <c:tickLblSkip val="1"/>
        <c:tickMarkSkip val="1"/>
        <c:noMultiLvlLbl val="0"/>
      </c:catAx>
      <c:valAx>
        <c:axId val="135089536"/>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088000"/>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1404958677687"/>
          <c:y val="0.21138221871338819"/>
          <c:w val="0.66776859504132235"/>
          <c:h val="0.504065290778079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効果内訳!$T$56</c:f>
              <c:numCache>
                <c:formatCode>#,##0.0;"△ "#,##0.0</c:formatCode>
                <c:ptCount val="1"/>
                <c:pt idx="0">
                  <c:v>0</c:v>
                </c:pt>
              </c:numCache>
            </c:numRef>
          </c:val>
        </c:ser>
        <c:dLbls>
          <c:showLegendKey val="0"/>
          <c:showVal val="0"/>
          <c:showCatName val="0"/>
          <c:showSerName val="0"/>
          <c:showPercent val="0"/>
          <c:showBubbleSize val="0"/>
        </c:dLbls>
        <c:gapWidth val="150"/>
        <c:overlap val="100"/>
        <c:axId val="135123712"/>
        <c:axId val="135125248"/>
      </c:barChart>
      <c:catAx>
        <c:axId val="135123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25248"/>
        <c:crosses val="autoZero"/>
        <c:auto val="1"/>
        <c:lblAlgn val="ctr"/>
        <c:lblOffset val="100"/>
        <c:tickLblSkip val="1"/>
        <c:tickMarkSkip val="1"/>
        <c:noMultiLvlLbl val="0"/>
      </c:catAx>
      <c:valAx>
        <c:axId val="135125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123712"/>
        <c:crosses val="autoZero"/>
        <c:crossBetween val="between"/>
      </c:valAx>
      <c:spPr>
        <a:noFill/>
        <a:ln w="25400">
          <a:noFill/>
        </a:ln>
      </c:spPr>
    </c:plotArea>
    <c:legend>
      <c:legendPos val="r"/>
      <c:layout>
        <c:manualLayout>
          <c:xMode val="edge"/>
          <c:yMode val="edge"/>
          <c:x val="0.85619834710743803"/>
          <c:y val="0.23529411764705882"/>
          <c:w val="0.123966942148760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73610456112123"/>
          <c:y val="3.9426869528967103E-2"/>
        </c:manualLayout>
      </c:layout>
      <c:overlay val="0"/>
      <c:spPr>
        <a:noFill/>
        <a:ln w="25400">
          <a:noFill/>
        </a:ln>
      </c:spPr>
    </c:title>
    <c:autoTitleDeleted val="0"/>
    <c:plotArea>
      <c:layout>
        <c:manualLayout>
          <c:layoutTarget val="inner"/>
          <c:xMode val="edge"/>
          <c:yMode val="edge"/>
          <c:x val="0.13064814258594648"/>
          <c:y val="0.14337020019236785"/>
          <c:w val="0.82145019650913864"/>
          <c:h val="0.69534547093298404"/>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効果内訳!$I$16:$I$28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5944832"/>
        <c:axId val="135967104"/>
      </c:barChart>
      <c:catAx>
        <c:axId val="13594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967104"/>
        <c:crosses val="autoZero"/>
        <c:auto val="1"/>
        <c:lblAlgn val="ctr"/>
        <c:lblOffset val="100"/>
        <c:tickLblSkip val="1"/>
        <c:tickMarkSkip val="1"/>
        <c:noMultiLvlLbl val="0"/>
      </c:catAx>
      <c:valAx>
        <c:axId val="135967104"/>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35944832"/>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71071569704693"/>
          <c:y val="0.17886187737286691"/>
          <c:w val="0.67269841513638096"/>
          <c:h val="0.52032546144834013"/>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ser>
        <c:dLbls>
          <c:showLegendKey val="0"/>
          <c:showVal val="0"/>
          <c:showCatName val="0"/>
          <c:showSerName val="0"/>
          <c:showPercent val="0"/>
          <c:showBubbleSize val="0"/>
        </c:dLbls>
        <c:gapWidth val="150"/>
        <c:overlap val="100"/>
        <c:axId val="134559232"/>
        <c:axId val="134560768"/>
      </c:barChart>
      <c:catAx>
        <c:axId val="134559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560768"/>
        <c:crosses val="autoZero"/>
        <c:auto val="1"/>
        <c:lblAlgn val="ctr"/>
        <c:lblOffset val="100"/>
        <c:tickLblSkip val="1"/>
        <c:tickMarkSkip val="1"/>
        <c:noMultiLvlLbl val="0"/>
      </c:catAx>
      <c:valAx>
        <c:axId val="1345607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559232"/>
        <c:crosses val="autoZero"/>
        <c:crossBetween val="between"/>
      </c:valAx>
      <c:spPr>
        <a:noFill/>
        <a:ln w="25400">
          <a:noFill/>
        </a:ln>
      </c:spPr>
    </c:plotArea>
    <c:legend>
      <c:legendPos val="r"/>
      <c:layout>
        <c:manualLayout>
          <c:xMode val="edge"/>
          <c:yMode val="edge"/>
          <c:x val="0.84046052631578949"/>
          <c:y val="0.15966386554621848"/>
          <c:w val="0.12335526315789473"/>
          <c:h val="0.5378151260504201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40110090405366"/>
          <c:y val="3.8732350543562805E-2"/>
        </c:manualLayout>
      </c:layout>
      <c:overlay val="0"/>
      <c:spPr>
        <a:noFill/>
        <a:ln w="25400">
          <a:noFill/>
        </a:ln>
      </c:spPr>
    </c:title>
    <c:autoTitleDeleted val="0"/>
    <c:plotArea>
      <c:layout>
        <c:manualLayout>
          <c:layoutTarget val="inner"/>
          <c:xMode val="edge"/>
          <c:yMode val="edge"/>
          <c:x val="0.1350908642491353"/>
          <c:y val="0.1549298438356965"/>
          <c:w val="0.81878243331488121"/>
          <c:h val="0.6866208988172912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効果内訳!$O$16:$O$28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576768"/>
        <c:axId val="134607232"/>
      </c:barChart>
      <c:catAx>
        <c:axId val="1345767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607232"/>
        <c:crosses val="autoZero"/>
        <c:auto val="1"/>
        <c:lblAlgn val="ctr"/>
        <c:lblOffset val="100"/>
        <c:tickLblSkip val="1"/>
        <c:tickMarkSkip val="1"/>
        <c:noMultiLvlLbl val="0"/>
      </c:catAx>
      <c:valAx>
        <c:axId val="13460723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57676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5849689620694829"/>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ser>
        <c:dLbls>
          <c:showLegendKey val="0"/>
          <c:showVal val="0"/>
          <c:showCatName val="0"/>
          <c:showSerName val="0"/>
          <c:showPercent val="0"/>
          <c:showBubbleSize val="0"/>
        </c:dLbls>
        <c:gapWidth val="150"/>
        <c:overlap val="100"/>
        <c:axId val="133935104"/>
        <c:axId val="133936640"/>
      </c:barChart>
      <c:catAx>
        <c:axId val="133935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36640"/>
        <c:crosses val="autoZero"/>
        <c:auto val="1"/>
        <c:lblAlgn val="ctr"/>
        <c:lblOffset val="100"/>
        <c:tickLblSkip val="1"/>
        <c:tickMarkSkip val="1"/>
        <c:noMultiLvlLbl val="0"/>
      </c:catAx>
      <c:valAx>
        <c:axId val="1339366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35104"/>
        <c:crosses val="autoZero"/>
        <c:crossBetween val="between"/>
      </c:valAx>
      <c:spPr>
        <a:noFill/>
        <a:ln w="25400">
          <a:noFill/>
        </a:ln>
      </c:spPr>
    </c:plotArea>
    <c:legend>
      <c:legendPos val="r"/>
      <c:layout>
        <c:manualLayout>
          <c:xMode val="edge"/>
          <c:yMode val="edge"/>
          <c:x val="0.83006668400652961"/>
          <c:y val="0.18487394957983194"/>
          <c:w val="0.12254921515844433"/>
          <c:h val="0.48739495798319327"/>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2094884659234"/>
          <c:y val="0.20325213337825787"/>
          <c:w val="0.65196094686494388"/>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ser>
        <c:dLbls>
          <c:showLegendKey val="0"/>
          <c:showVal val="0"/>
          <c:showCatName val="0"/>
          <c:showSerName val="0"/>
          <c:showPercent val="0"/>
          <c:showBubbleSize val="0"/>
        </c:dLbls>
        <c:gapWidth val="150"/>
        <c:overlap val="100"/>
        <c:axId val="134436352"/>
        <c:axId val="134437888"/>
      </c:barChart>
      <c:catAx>
        <c:axId val="134436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437888"/>
        <c:crosses val="autoZero"/>
        <c:auto val="1"/>
        <c:lblAlgn val="ctr"/>
        <c:lblOffset val="100"/>
        <c:tickLblSkip val="1"/>
        <c:tickMarkSkip val="1"/>
        <c:noMultiLvlLbl val="0"/>
      </c:catAx>
      <c:valAx>
        <c:axId val="134437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436352"/>
        <c:crosses val="autoZero"/>
        <c:crossBetween val="between"/>
      </c:valAx>
      <c:spPr>
        <a:noFill/>
        <a:ln w="25400">
          <a:noFill/>
        </a:ln>
      </c:spPr>
    </c:plotArea>
    <c:legend>
      <c:legendPos val="r"/>
      <c:layout>
        <c:manualLayout>
          <c:xMode val="edge"/>
          <c:yMode val="edge"/>
          <c:x val="0.83823663168375917"/>
          <c:y val="0.16806722689075632"/>
          <c:w val="0.12254921515844433"/>
          <c:h val="0.48739495798319327"/>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71880375300971"/>
          <c:y val="3.8732350543562805E-2"/>
        </c:manualLayout>
      </c:layout>
      <c:overlay val="0"/>
      <c:spPr>
        <a:noFill/>
        <a:ln w="25400">
          <a:noFill/>
        </a:ln>
      </c:spPr>
    </c:title>
    <c:autoTitleDeleted val="0"/>
    <c:plotArea>
      <c:layout>
        <c:manualLayout>
          <c:layoutTarget val="inner"/>
          <c:xMode val="edge"/>
          <c:yMode val="edge"/>
          <c:x val="0.1358429585505371"/>
          <c:y val="0.15140871102124887"/>
          <c:w val="0.82160439990806766"/>
          <c:h val="0.69014203163173893"/>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効果内訳!$U$16:$U$28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470272"/>
        <c:axId val="134472064"/>
      </c:barChart>
      <c:catAx>
        <c:axId val="1344702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472064"/>
        <c:crosses val="autoZero"/>
        <c:auto val="1"/>
        <c:lblAlgn val="ctr"/>
        <c:lblOffset val="100"/>
        <c:tickLblSkip val="1"/>
        <c:tickMarkSkip val="1"/>
        <c:noMultiLvlLbl val="0"/>
      </c:catAx>
      <c:valAx>
        <c:axId val="134472064"/>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47027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88892351759458"/>
          <c:y val="0.17073179203773658"/>
          <c:w val="0.64052303551643608"/>
          <c:h val="0.5528458027888614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ser>
        <c:dLbls>
          <c:showLegendKey val="0"/>
          <c:showVal val="0"/>
          <c:showCatName val="0"/>
          <c:showSerName val="0"/>
          <c:showPercent val="0"/>
          <c:showBubbleSize val="0"/>
        </c:dLbls>
        <c:gapWidth val="150"/>
        <c:overlap val="100"/>
        <c:axId val="136463872"/>
        <c:axId val="136465408"/>
      </c:barChart>
      <c:catAx>
        <c:axId val="1364638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465408"/>
        <c:crosses val="autoZero"/>
        <c:auto val="1"/>
        <c:lblAlgn val="ctr"/>
        <c:lblOffset val="100"/>
        <c:tickLblSkip val="1"/>
        <c:tickMarkSkip val="1"/>
        <c:noMultiLvlLbl val="0"/>
      </c:catAx>
      <c:valAx>
        <c:axId val="1364654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463872"/>
        <c:crosses val="autoZero"/>
        <c:crossBetween val="between"/>
      </c:valAx>
      <c:spPr>
        <a:noFill/>
        <a:ln w="25400">
          <a:noFill/>
        </a:ln>
      </c:spPr>
    </c:plotArea>
    <c:legend>
      <c:legendPos val="r"/>
      <c:layout>
        <c:manualLayout>
          <c:xMode val="edge"/>
          <c:yMode val="edge"/>
          <c:x val="0.8284326944710837"/>
          <c:y val="0.16806722689075632"/>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5605162544708"/>
          <c:y val="3.8869252453344452E-2"/>
        </c:manualLayout>
      </c:layout>
      <c:overlay val="0"/>
      <c:spPr>
        <a:noFill/>
        <a:ln w="25400">
          <a:noFill/>
        </a:ln>
      </c:spPr>
    </c:title>
    <c:autoTitleDeleted val="0"/>
    <c:plotArea>
      <c:layout>
        <c:manualLayout>
          <c:layoutTarget val="inner"/>
          <c:xMode val="edge"/>
          <c:yMode val="edge"/>
          <c:x val="0.12807897497893769"/>
          <c:y val="0.15194383156024516"/>
          <c:w val="0.82430314665931703"/>
          <c:h val="0.68904760823832101"/>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効果内訳!$I$37:$I$49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6501888"/>
        <c:axId val="136511872"/>
      </c:barChart>
      <c:catAx>
        <c:axId val="1365018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11872"/>
        <c:crosses val="autoZero"/>
        <c:auto val="1"/>
        <c:lblAlgn val="ctr"/>
        <c:lblOffset val="100"/>
        <c:tickLblSkip val="1"/>
        <c:tickMarkSkip val="1"/>
        <c:noMultiLvlLbl val="0"/>
      </c:catAx>
      <c:valAx>
        <c:axId val="13651187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0188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08499950458791"/>
          <c:y val="0.18699196270799723"/>
          <c:w val="0.66176487087795066"/>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効果内訳!$I$35</c:f>
              <c:numCache>
                <c:formatCode>#,##0.0;"△ "#,##0.0</c:formatCode>
                <c:ptCount val="1"/>
                <c:pt idx="0">
                  <c:v>0</c:v>
                </c:pt>
              </c:numCache>
            </c:numRef>
          </c:val>
        </c:ser>
        <c:dLbls>
          <c:showLegendKey val="0"/>
          <c:showVal val="0"/>
          <c:showCatName val="0"/>
          <c:showSerName val="0"/>
          <c:showPercent val="0"/>
          <c:showBubbleSize val="0"/>
        </c:dLbls>
        <c:gapWidth val="150"/>
        <c:overlap val="100"/>
        <c:axId val="136553984"/>
        <c:axId val="136555520"/>
      </c:barChart>
      <c:catAx>
        <c:axId val="136553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55520"/>
        <c:crosses val="autoZero"/>
        <c:auto val="1"/>
        <c:lblAlgn val="ctr"/>
        <c:lblOffset val="100"/>
        <c:tickLblSkip val="1"/>
        <c:tickMarkSkip val="1"/>
        <c:noMultiLvlLbl val="0"/>
      </c:catAx>
      <c:valAx>
        <c:axId val="1365555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53984"/>
        <c:crosses val="autoZero"/>
        <c:crossBetween val="between"/>
      </c:valAx>
      <c:spPr>
        <a:noFill/>
        <a:ln w="25400">
          <a:noFill/>
        </a:ln>
      </c:spPr>
    </c:plotArea>
    <c:legend>
      <c:legendPos val="r"/>
      <c:layout>
        <c:manualLayout>
          <c:xMode val="edge"/>
          <c:yMode val="edge"/>
          <c:x val="0.82189673632929994"/>
          <c:y val="0.18487394957983194"/>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82002834165125"/>
          <c:y val="4.1379467949975345E-2"/>
        </c:manualLayout>
      </c:layout>
      <c:overlay val="0"/>
      <c:spPr>
        <a:noFill/>
        <a:ln w="25400">
          <a:noFill/>
        </a:ln>
      </c:spPr>
    </c:title>
    <c:autoTitleDeleted val="0"/>
    <c:plotArea>
      <c:layout>
        <c:manualLayout>
          <c:layoutTarget val="inner"/>
          <c:xMode val="edge"/>
          <c:yMode val="edge"/>
          <c:x val="0.13114765908452586"/>
          <c:y val="0.16206943453131836"/>
          <c:w val="0.82131221501684337"/>
          <c:h val="0.68276059653619225"/>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効果内訳!$O$37:$O$49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6575616"/>
        <c:axId val="136581504"/>
      </c:barChart>
      <c:catAx>
        <c:axId val="136575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81504"/>
        <c:crosses val="autoZero"/>
        <c:auto val="1"/>
        <c:lblAlgn val="ctr"/>
        <c:lblOffset val="100"/>
        <c:tickLblSkip val="1"/>
        <c:tickMarkSkip val="1"/>
        <c:noMultiLvlLbl val="0"/>
      </c:catAx>
      <c:valAx>
        <c:axId val="136581504"/>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5756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2094884659234"/>
          <c:y val="0.21138221871338819"/>
          <c:w val="0.6470589848584406"/>
          <c:h val="0.4878051201078187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効果内訳!$O$35</c:f>
              <c:numCache>
                <c:formatCode>#,##0.0;"△ "#,##0.0</c:formatCode>
                <c:ptCount val="1"/>
                <c:pt idx="0">
                  <c:v>0</c:v>
                </c:pt>
              </c:numCache>
            </c:numRef>
          </c:val>
        </c:ser>
        <c:dLbls>
          <c:showLegendKey val="0"/>
          <c:showVal val="0"/>
          <c:showCatName val="0"/>
          <c:showSerName val="0"/>
          <c:showPercent val="0"/>
          <c:showBubbleSize val="0"/>
        </c:dLbls>
        <c:gapWidth val="150"/>
        <c:overlap val="100"/>
        <c:axId val="136619520"/>
        <c:axId val="136621056"/>
      </c:barChart>
      <c:catAx>
        <c:axId val="136619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621056"/>
        <c:crosses val="autoZero"/>
        <c:auto val="1"/>
        <c:lblAlgn val="ctr"/>
        <c:lblOffset val="100"/>
        <c:tickLblSkip val="1"/>
        <c:tickMarkSkip val="1"/>
        <c:noMultiLvlLbl val="0"/>
      </c:catAx>
      <c:valAx>
        <c:axId val="1366210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619520"/>
        <c:crosses val="autoZero"/>
        <c:crossBetween val="between"/>
      </c:valAx>
      <c:spPr>
        <a:noFill/>
        <a:ln w="25400">
          <a:noFill/>
        </a:ln>
      </c:spPr>
    </c:plotArea>
    <c:legend>
      <c:legendPos val="r"/>
      <c:layout>
        <c:manualLayout>
          <c:xMode val="edge"/>
          <c:yMode val="edge"/>
          <c:x val="0.83170067354197552"/>
          <c:y val="0.20168067226890757"/>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171988841699978"/>
          <c:y val="4.2007252178299002E-2"/>
        </c:manualLayout>
      </c:layout>
      <c:overlay val="0"/>
      <c:spPr>
        <a:noFill/>
        <a:ln w="25400">
          <a:noFill/>
        </a:ln>
      </c:spPr>
    </c:title>
    <c:autoTitleDeleted val="0"/>
    <c:plotArea>
      <c:layout>
        <c:manualLayout>
          <c:layoutTarget val="inner"/>
          <c:xMode val="edge"/>
          <c:yMode val="edge"/>
          <c:x val="0.13256996863222789"/>
          <c:y val="0.15402603294410569"/>
          <c:w val="0.8216064722639308"/>
          <c:h val="0.68961655659065502"/>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効果内訳!$U$37:$U$49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6632960"/>
        <c:axId val="136253824"/>
      </c:barChart>
      <c:catAx>
        <c:axId val="1366329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253824"/>
        <c:crosses val="autoZero"/>
        <c:auto val="1"/>
        <c:lblAlgn val="ctr"/>
        <c:lblOffset val="100"/>
        <c:tickLblSkip val="1"/>
        <c:tickMarkSkip val="1"/>
        <c:noMultiLvlLbl val="0"/>
      </c:catAx>
      <c:valAx>
        <c:axId val="136253824"/>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63296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35297417559011"/>
          <c:y val="0.18699196270799723"/>
          <c:w val="0.65032695952944275"/>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効果内訳!$U$35</c:f>
              <c:numCache>
                <c:formatCode>#,##0.0;"△ "#,##0.0</c:formatCode>
                <c:ptCount val="1"/>
                <c:pt idx="0">
                  <c:v>0</c:v>
                </c:pt>
              </c:numCache>
            </c:numRef>
          </c:val>
        </c:ser>
        <c:dLbls>
          <c:showLegendKey val="0"/>
          <c:showVal val="0"/>
          <c:showCatName val="0"/>
          <c:showSerName val="0"/>
          <c:showPercent val="0"/>
          <c:showBubbleSize val="0"/>
        </c:dLbls>
        <c:gapWidth val="150"/>
        <c:overlap val="100"/>
        <c:axId val="136291840"/>
        <c:axId val="136293376"/>
      </c:barChart>
      <c:catAx>
        <c:axId val="1362918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293376"/>
        <c:crosses val="autoZero"/>
        <c:auto val="1"/>
        <c:lblAlgn val="ctr"/>
        <c:lblOffset val="100"/>
        <c:tickLblSkip val="1"/>
        <c:tickMarkSkip val="1"/>
        <c:noMultiLvlLbl val="0"/>
      </c:catAx>
      <c:valAx>
        <c:axId val="1362933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291840"/>
        <c:crosses val="autoZero"/>
        <c:crossBetween val="between"/>
      </c:valAx>
      <c:spPr>
        <a:noFill/>
        <a:ln w="25400">
          <a:noFill/>
        </a:ln>
      </c:spPr>
    </c:plotArea>
    <c:legend>
      <c:legendPos val="r"/>
      <c:layout>
        <c:manualLayout>
          <c:xMode val="edge"/>
          <c:yMode val="edge"/>
          <c:x val="0.83006668400652961"/>
          <c:y val="0.17647058823529413"/>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1677649749311257"/>
          <c:y val="0.1522496815706324"/>
          <c:w val="0.83717235526752531"/>
          <c:h val="0.6920440071392381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効果内訳!$I$58:$I$70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6329856"/>
        <c:axId val="136331648"/>
      </c:barChart>
      <c:catAx>
        <c:axId val="1363298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331648"/>
        <c:crosses val="autoZero"/>
        <c:auto val="1"/>
        <c:lblAlgn val="ctr"/>
        <c:lblOffset val="100"/>
        <c:tickLblSkip val="1"/>
        <c:tickMarkSkip val="1"/>
        <c:noMultiLvlLbl val="0"/>
      </c:catAx>
      <c:valAx>
        <c:axId val="13633164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32985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71880375300971"/>
          <c:y val="3.8732350543562805E-2"/>
        </c:manualLayout>
      </c:layout>
      <c:overlay val="0"/>
      <c:spPr>
        <a:noFill/>
        <a:ln w="25400">
          <a:noFill/>
        </a:ln>
      </c:spPr>
    </c:title>
    <c:autoTitleDeleted val="0"/>
    <c:plotArea>
      <c:layout>
        <c:manualLayout>
          <c:layoutTarget val="inner"/>
          <c:xMode val="edge"/>
          <c:yMode val="edge"/>
          <c:x val="0.12929630994569191"/>
          <c:y val="0.15140871102124887"/>
          <c:w val="0.82815104851291288"/>
          <c:h val="0.69014203163173893"/>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効果内訳!$S$16:$S$28</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3960832"/>
        <c:axId val="133962368"/>
      </c:barChart>
      <c:catAx>
        <c:axId val="133960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62368"/>
        <c:crosses val="autoZero"/>
        <c:auto val="1"/>
        <c:lblAlgn val="ctr"/>
        <c:lblOffset val="100"/>
        <c:tickLblSkip val="1"/>
        <c:tickMarkSkip val="1"/>
        <c:noMultiLvlLbl val="0"/>
      </c:catAx>
      <c:valAx>
        <c:axId val="133962368"/>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60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7483676956195959"/>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効果内訳!$I$56</c:f>
              <c:numCache>
                <c:formatCode>#,##0.0;"△ "#,##0.0</c:formatCode>
                <c:ptCount val="1"/>
                <c:pt idx="0">
                  <c:v>0</c:v>
                </c:pt>
              </c:numCache>
            </c:numRef>
          </c:val>
        </c:ser>
        <c:dLbls>
          <c:showLegendKey val="0"/>
          <c:showVal val="0"/>
          <c:showCatName val="0"/>
          <c:showSerName val="0"/>
          <c:showPercent val="0"/>
          <c:showBubbleSize val="0"/>
        </c:dLbls>
        <c:gapWidth val="150"/>
        <c:overlap val="100"/>
        <c:axId val="136353280"/>
        <c:axId val="136354816"/>
      </c:barChart>
      <c:catAx>
        <c:axId val="1363532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354816"/>
        <c:crosses val="autoZero"/>
        <c:auto val="1"/>
        <c:lblAlgn val="ctr"/>
        <c:lblOffset val="100"/>
        <c:tickLblSkip val="1"/>
        <c:tickMarkSkip val="1"/>
        <c:noMultiLvlLbl val="0"/>
      </c:catAx>
      <c:valAx>
        <c:axId val="13635481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353280"/>
        <c:crosses val="autoZero"/>
        <c:crossBetween val="between"/>
      </c:valAx>
      <c:spPr>
        <a:noFill/>
        <a:ln w="25400">
          <a:noFill/>
        </a:ln>
      </c:spPr>
    </c:plotArea>
    <c:legend>
      <c:legendPos val="r"/>
      <c:layout>
        <c:manualLayout>
          <c:xMode val="edge"/>
          <c:yMode val="edge"/>
          <c:x val="0.83006668400652961"/>
          <c:y val="0.21848739495798319"/>
          <c:w val="0.12254921515844433"/>
          <c:h val="0.42016806722689076"/>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2828967330229268"/>
          <c:y val="0.16263034167772097"/>
          <c:w val="0.82565917945834533"/>
          <c:h val="0.6816633470321495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効果内訳!$O$58:$O$70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6981120"/>
        <c:axId val="136982912"/>
      </c:barChart>
      <c:catAx>
        <c:axId val="136981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982912"/>
        <c:crosses val="autoZero"/>
        <c:auto val="1"/>
        <c:lblAlgn val="ctr"/>
        <c:lblOffset val="100"/>
        <c:tickLblSkip val="1"/>
        <c:tickMarkSkip val="1"/>
        <c:noMultiLvlLbl val="0"/>
      </c:catAx>
      <c:valAx>
        <c:axId val="13698291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698112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8938402600144"/>
          <c:y val="0.20325213337825787"/>
          <c:w val="0.66273280975971027"/>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効果内訳!$O$56</c:f>
              <c:numCache>
                <c:formatCode>#,##0.0;"△ "#,##0.0</c:formatCode>
                <c:ptCount val="1"/>
                <c:pt idx="0">
                  <c:v>0</c:v>
                </c:pt>
              </c:numCache>
            </c:numRef>
          </c:val>
        </c:ser>
        <c:dLbls>
          <c:showLegendKey val="0"/>
          <c:showVal val="0"/>
          <c:showCatName val="0"/>
          <c:showSerName val="0"/>
          <c:showPercent val="0"/>
          <c:showBubbleSize val="0"/>
        </c:dLbls>
        <c:gapWidth val="150"/>
        <c:overlap val="100"/>
        <c:axId val="137016832"/>
        <c:axId val="137018368"/>
      </c:barChart>
      <c:catAx>
        <c:axId val="137016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18368"/>
        <c:crosses val="autoZero"/>
        <c:auto val="1"/>
        <c:lblAlgn val="ctr"/>
        <c:lblOffset val="100"/>
        <c:tickLblSkip val="1"/>
        <c:tickMarkSkip val="1"/>
        <c:noMultiLvlLbl val="0"/>
      </c:catAx>
      <c:valAx>
        <c:axId val="1370183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16832"/>
        <c:crosses val="autoZero"/>
        <c:crossBetween val="between"/>
      </c:valAx>
      <c:spPr>
        <a:noFill/>
        <a:ln w="25400">
          <a:noFill/>
        </a:ln>
      </c:spPr>
    </c:plotArea>
    <c:legend>
      <c:legendPos val="r"/>
      <c:layout>
        <c:manualLayout>
          <c:xMode val="edge"/>
          <c:yMode val="edge"/>
          <c:x val="0.82124789207419902"/>
          <c:y val="0.19327731092436976"/>
          <c:w val="0.14671163575042159"/>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3.9285792901324834E-2"/>
        </c:manualLayout>
      </c:layout>
      <c:overlay val="0"/>
      <c:spPr>
        <a:noFill/>
        <a:ln w="25400">
          <a:noFill/>
        </a:ln>
      </c:spPr>
    </c:title>
    <c:autoTitleDeleted val="0"/>
    <c:plotArea>
      <c:layout>
        <c:manualLayout>
          <c:layoutTarget val="inner"/>
          <c:xMode val="edge"/>
          <c:yMode val="edge"/>
          <c:x val="0.12828967330229268"/>
          <c:y val="0.15357213156885702"/>
          <c:w val="0.82565917945834533"/>
          <c:h val="0.68571742467954766"/>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効果内訳!$U$58:$U$70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7046656"/>
        <c:axId val="137048448"/>
      </c:barChart>
      <c:catAx>
        <c:axId val="137046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48448"/>
        <c:crosses val="autoZero"/>
        <c:auto val="1"/>
        <c:lblAlgn val="ctr"/>
        <c:lblOffset val="100"/>
        <c:tickLblSkip val="1"/>
        <c:tickMarkSkip val="1"/>
        <c:noMultiLvlLbl val="0"/>
      </c:catAx>
      <c:valAx>
        <c:axId val="137048448"/>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4665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2561983471074"/>
          <c:y val="0.21138221871338819"/>
          <c:w val="0.64628099173553721"/>
          <c:h val="0.504065290778079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効果内訳!$U$54</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効果内訳!$U$55</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効果内訳!$U$56</c:f>
              <c:numCache>
                <c:formatCode>#,##0.0;"△ "#,##0.0</c:formatCode>
                <c:ptCount val="1"/>
                <c:pt idx="0">
                  <c:v>0</c:v>
                </c:pt>
              </c:numCache>
            </c:numRef>
          </c:val>
        </c:ser>
        <c:dLbls>
          <c:showLegendKey val="0"/>
          <c:showVal val="0"/>
          <c:showCatName val="0"/>
          <c:showSerName val="0"/>
          <c:showPercent val="0"/>
          <c:showBubbleSize val="0"/>
        </c:dLbls>
        <c:gapWidth val="150"/>
        <c:overlap val="100"/>
        <c:axId val="137086464"/>
        <c:axId val="137088000"/>
      </c:barChart>
      <c:catAx>
        <c:axId val="137086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88000"/>
        <c:crosses val="autoZero"/>
        <c:auto val="1"/>
        <c:lblAlgn val="ctr"/>
        <c:lblOffset val="100"/>
        <c:tickLblSkip val="1"/>
        <c:tickMarkSkip val="1"/>
        <c:noMultiLvlLbl val="0"/>
      </c:catAx>
      <c:valAx>
        <c:axId val="1370880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086464"/>
        <c:crosses val="autoZero"/>
        <c:crossBetween val="between"/>
      </c:valAx>
      <c:spPr>
        <a:noFill/>
        <a:ln w="25400">
          <a:noFill/>
        </a:ln>
      </c:spPr>
    </c:plotArea>
    <c:legend>
      <c:legendPos val="r"/>
      <c:layout>
        <c:manualLayout>
          <c:xMode val="edge"/>
          <c:yMode val="edge"/>
          <c:x val="0.83966942148760326"/>
          <c:y val="0.18487394957983194"/>
          <c:w val="0.123966942148760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73610456112123"/>
          <c:y val="3.9426869528967103E-2"/>
        </c:manualLayout>
      </c:layout>
      <c:overlay val="0"/>
      <c:spPr>
        <a:noFill/>
        <a:ln w="25400">
          <a:noFill/>
        </a:ln>
      </c:spPr>
    </c:title>
    <c:autoTitleDeleted val="0"/>
    <c:plotArea>
      <c:layout>
        <c:manualLayout>
          <c:layoutTarget val="inner"/>
          <c:xMode val="edge"/>
          <c:yMode val="edge"/>
          <c:x val="0.12084953189200053"/>
          <c:y val="0.14337020019236785"/>
          <c:w val="0.83124880720308458"/>
          <c:h val="0.69534547093298404"/>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効果内訳!$J$16:$J$28</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7100672"/>
        <c:axId val="135615616"/>
      </c:barChart>
      <c:catAx>
        <c:axId val="1371006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5615616"/>
        <c:crosses val="autoZero"/>
        <c:auto val="1"/>
        <c:lblAlgn val="ctr"/>
        <c:lblOffset val="100"/>
        <c:tickLblSkip val="1"/>
        <c:tickMarkSkip val="1"/>
        <c:noMultiLvlLbl val="0"/>
      </c:catAx>
      <c:valAx>
        <c:axId val="135615616"/>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100672"/>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5545509835835"/>
          <c:y val="0.17886187737286691"/>
          <c:w val="0.6562510211232665"/>
          <c:h val="0.52032546144834013"/>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ser>
        <c:dLbls>
          <c:showLegendKey val="0"/>
          <c:showVal val="0"/>
          <c:showCatName val="0"/>
          <c:showSerName val="0"/>
          <c:showPercent val="0"/>
          <c:showBubbleSize val="0"/>
        </c:dLbls>
        <c:gapWidth val="150"/>
        <c:overlap val="100"/>
        <c:axId val="137115904"/>
        <c:axId val="137138176"/>
      </c:barChart>
      <c:catAx>
        <c:axId val="137115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138176"/>
        <c:crosses val="autoZero"/>
        <c:auto val="1"/>
        <c:lblAlgn val="ctr"/>
        <c:lblOffset val="100"/>
        <c:tickLblSkip val="1"/>
        <c:tickMarkSkip val="1"/>
        <c:noMultiLvlLbl val="0"/>
      </c:catAx>
      <c:valAx>
        <c:axId val="137138176"/>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7115904"/>
        <c:crosses val="autoZero"/>
        <c:crossBetween val="between"/>
      </c:valAx>
      <c:spPr>
        <a:noFill/>
        <a:ln w="25400">
          <a:noFill/>
        </a:ln>
      </c:spPr>
    </c:plotArea>
    <c:legend>
      <c:legendPos val="r"/>
      <c:layout>
        <c:manualLayout>
          <c:xMode val="edge"/>
          <c:yMode val="edge"/>
          <c:x val="0.85855263157894735"/>
          <c:y val="0.15126050420168066"/>
          <c:w val="0.12335526315789473"/>
          <c:h val="0.5378151260504201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40110090405366"/>
          <c:y val="3.8732350543562805E-2"/>
        </c:manualLayout>
      </c:layout>
      <c:overlay val="0"/>
      <c:spPr>
        <a:noFill/>
        <a:ln w="25400">
          <a:noFill/>
        </a:ln>
      </c:spPr>
    </c:title>
    <c:autoTitleDeleted val="0"/>
    <c:plotArea>
      <c:layout>
        <c:manualLayout>
          <c:layoutTarget val="inner"/>
          <c:xMode val="edge"/>
          <c:yMode val="edge"/>
          <c:x val="0.11861636860899688"/>
          <c:y val="0.15140871102124887"/>
          <c:w val="0.83690437851903354"/>
          <c:h val="0.693663164446186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効果内訳!$P$16:$P$28</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419584"/>
        <c:axId val="138421376"/>
      </c:barChart>
      <c:catAx>
        <c:axId val="1384195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421376"/>
        <c:crosses val="autoZero"/>
        <c:auto val="1"/>
        <c:lblAlgn val="ctr"/>
        <c:lblOffset val="100"/>
        <c:tickLblSkip val="1"/>
        <c:tickMarkSkip val="1"/>
        <c:noMultiLvlLbl val="0"/>
      </c:catAx>
      <c:valAx>
        <c:axId val="138421376"/>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419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5849689620694829"/>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ser>
        <c:dLbls>
          <c:showLegendKey val="0"/>
          <c:showVal val="0"/>
          <c:showCatName val="0"/>
          <c:showSerName val="0"/>
          <c:showPercent val="0"/>
          <c:showBubbleSize val="0"/>
        </c:dLbls>
        <c:gapWidth val="150"/>
        <c:overlap val="100"/>
        <c:axId val="138463488"/>
        <c:axId val="138465280"/>
      </c:barChart>
      <c:catAx>
        <c:axId val="138463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465280"/>
        <c:crosses val="autoZero"/>
        <c:auto val="1"/>
        <c:lblAlgn val="ctr"/>
        <c:lblOffset val="100"/>
        <c:tickLblSkip val="1"/>
        <c:tickMarkSkip val="1"/>
        <c:noMultiLvlLbl val="0"/>
      </c:catAx>
      <c:valAx>
        <c:axId val="1384652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463488"/>
        <c:crosses val="autoZero"/>
        <c:crossBetween val="between"/>
      </c:valAx>
      <c:spPr>
        <a:noFill/>
        <a:ln w="25400">
          <a:noFill/>
        </a:ln>
      </c:spPr>
    </c:plotArea>
    <c:legend>
      <c:legendPos val="r"/>
      <c:layout>
        <c:manualLayout>
          <c:xMode val="edge"/>
          <c:yMode val="edge"/>
          <c:x val="0.84477258982554293"/>
          <c:y val="0.18487394957983194"/>
          <c:w val="0.12254921515844433"/>
          <c:h val="0.48739495798319327"/>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71880375300971"/>
          <c:y val="3.8732350543562805E-2"/>
        </c:manualLayout>
      </c:layout>
      <c:overlay val="0"/>
      <c:spPr>
        <a:noFill/>
        <a:ln w="25400">
          <a:noFill/>
        </a:ln>
      </c:spPr>
    </c:title>
    <c:autoTitleDeleted val="0"/>
    <c:plotArea>
      <c:layout>
        <c:manualLayout>
          <c:layoutTarget val="inner"/>
          <c:xMode val="edge"/>
          <c:yMode val="edge"/>
          <c:x val="0.12929630994569191"/>
          <c:y val="0.14788757820680121"/>
          <c:w val="0.82815104851291288"/>
          <c:h val="0.6936631644461867"/>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効果内訳!$V$16:$V$28</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476928"/>
        <c:axId val="138761344"/>
      </c:barChart>
      <c:catAx>
        <c:axId val="1384769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761344"/>
        <c:crosses val="autoZero"/>
        <c:auto val="1"/>
        <c:lblAlgn val="ctr"/>
        <c:lblOffset val="100"/>
        <c:tickLblSkip val="1"/>
        <c:tickMarkSkip val="1"/>
        <c:noMultiLvlLbl val="0"/>
      </c:catAx>
      <c:valAx>
        <c:axId val="138761344"/>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47692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35297417559011"/>
          <c:y val="0.17073179203773658"/>
          <c:w val="0.63725506084543382"/>
          <c:h val="0.5528458027888614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ser>
        <c:dLbls>
          <c:showLegendKey val="0"/>
          <c:showVal val="0"/>
          <c:showCatName val="0"/>
          <c:showSerName val="0"/>
          <c:showPercent val="0"/>
          <c:showBubbleSize val="0"/>
        </c:dLbls>
        <c:gapWidth val="150"/>
        <c:overlap val="100"/>
        <c:axId val="133988352"/>
        <c:axId val="133989888"/>
      </c:barChart>
      <c:catAx>
        <c:axId val="133988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89888"/>
        <c:crosses val="autoZero"/>
        <c:auto val="1"/>
        <c:lblAlgn val="ctr"/>
        <c:lblOffset val="100"/>
        <c:tickLblSkip val="1"/>
        <c:tickMarkSkip val="1"/>
        <c:noMultiLvlLbl val="0"/>
      </c:catAx>
      <c:valAx>
        <c:axId val="1339898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3988352"/>
        <c:crosses val="autoZero"/>
        <c:crossBetween val="between"/>
      </c:valAx>
      <c:spPr>
        <a:noFill/>
        <a:ln w="25400">
          <a:noFill/>
        </a:ln>
      </c:spPr>
    </c:plotArea>
    <c:legend>
      <c:legendPos val="r"/>
      <c:layout>
        <c:manualLayout>
          <c:xMode val="edge"/>
          <c:yMode val="edge"/>
          <c:x val="0.83660264214831326"/>
          <c:y val="0.15966386554621848"/>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2094884659234"/>
          <c:y val="0.17073179203773658"/>
          <c:w val="0.62908512416792828"/>
          <c:h val="0.5528458027888614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ser>
        <c:dLbls>
          <c:showLegendKey val="0"/>
          <c:showVal val="0"/>
          <c:showCatName val="0"/>
          <c:showSerName val="0"/>
          <c:showPercent val="0"/>
          <c:showBubbleSize val="0"/>
        </c:dLbls>
        <c:gapWidth val="150"/>
        <c:overlap val="100"/>
        <c:axId val="138799360"/>
        <c:axId val="138809344"/>
      </c:barChart>
      <c:catAx>
        <c:axId val="138799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09344"/>
        <c:crosses val="autoZero"/>
        <c:auto val="1"/>
        <c:lblAlgn val="ctr"/>
        <c:lblOffset val="100"/>
        <c:tickLblSkip val="1"/>
        <c:tickMarkSkip val="1"/>
        <c:noMultiLvlLbl val="0"/>
      </c:catAx>
      <c:valAx>
        <c:axId val="1388093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799360"/>
        <c:crosses val="autoZero"/>
        <c:crossBetween val="between"/>
      </c:valAx>
      <c:spPr>
        <a:noFill/>
        <a:ln w="25400">
          <a:noFill/>
        </a:ln>
      </c:spPr>
    </c:plotArea>
    <c:legend>
      <c:legendPos val="r"/>
      <c:layout>
        <c:manualLayout>
          <c:xMode val="edge"/>
          <c:yMode val="edge"/>
          <c:x val="0.84313860029009702"/>
          <c:y val="0.16806722689075632"/>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5605162544708"/>
          <c:y val="3.8869252453344452E-2"/>
        </c:manualLayout>
      </c:layout>
      <c:overlay val="0"/>
      <c:spPr>
        <a:noFill/>
        <a:ln w="25400">
          <a:noFill/>
        </a:ln>
      </c:spPr>
    </c:title>
    <c:autoTitleDeleted val="0"/>
    <c:plotArea>
      <c:layout>
        <c:manualLayout>
          <c:layoutTarget val="inner"/>
          <c:xMode val="edge"/>
          <c:yMode val="edge"/>
          <c:x val="0.12315286055667088"/>
          <c:y val="0.15194383156024516"/>
          <c:w val="0.82758722294082832"/>
          <c:h val="0.68904760823832101"/>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効果内訳!$J$37:$J$49</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825088"/>
        <c:axId val="138826880"/>
      </c:barChart>
      <c:catAx>
        <c:axId val="1388250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26880"/>
        <c:crosses val="autoZero"/>
        <c:auto val="1"/>
        <c:lblAlgn val="ctr"/>
        <c:lblOffset val="100"/>
        <c:tickLblSkip val="1"/>
        <c:tickMarkSkip val="1"/>
        <c:noMultiLvlLbl val="0"/>
      </c:catAx>
      <c:valAx>
        <c:axId val="13882688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2508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18699196270799723"/>
          <c:w val="0.66339885821345168"/>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効果内訳!$J$33</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効果内訳!$J$34</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効果内訳!$J$35</c:f>
              <c:numCache>
                <c:formatCode>#,##0;"△ "#,##0</c:formatCode>
                <c:ptCount val="1"/>
                <c:pt idx="0">
                  <c:v>0</c:v>
                </c:pt>
              </c:numCache>
            </c:numRef>
          </c:val>
        </c:ser>
        <c:dLbls>
          <c:showLegendKey val="0"/>
          <c:showVal val="0"/>
          <c:showCatName val="0"/>
          <c:showSerName val="0"/>
          <c:showPercent val="0"/>
          <c:showBubbleSize val="0"/>
        </c:dLbls>
        <c:gapWidth val="150"/>
        <c:overlap val="100"/>
        <c:axId val="138864896"/>
        <c:axId val="138543104"/>
      </c:barChart>
      <c:catAx>
        <c:axId val="1388648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543104"/>
        <c:crosses val="autoZero"/>
        <c:auto val="1"/>
        <c:lblAlgn val="ctr"/>
        <c:lblOffset val="100"/>
        <c:tickLblSkip val="1"/>
        <c:tickMarkSkip val="1"/>
        <c:noMultiLvlLbl val="0"/>
      </c:catAx>
      <c:valAx>
        <c:axId val="1385431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64896"/>
        <c:crosses val="autoZero"/>
        <c:crossBetween val="between"/>
      </c:valAx>
      <c:spPr>
        <a:noFill/>
        <a:ln w="25400">
          <a:noFill/>
        </a:ln>
      </c:spPr>
    </c:plotArea>
    <c:legend>
      <c:legendPos val="r"/>
      <c:layout>
        <c:manualLayout>
          <c:xMode val="edge"/>
          <c:yMode val="edge"/>
          <c:x val="0.83333466307742143"/>
          <c:y val="0.20168067226890757"/>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82002834165125"/>
          <c:y val="4.1379467949975345E-2"/>
        </c:manualLayout>
      </c:layout>
      <c:overlay val="0"/>
      <c:spPr>
        <a:noFill/>
        <a:ln w="25400">
          <a:noFill/>
        </a:ln>
      </c:spPr>
    </c:title>
    <c:autoTitleDeleted val="0"/>
    <c:plotArea>
      <c:layout>
        <c:manualLayout>
          <c:layoutTarget val="inner"/>
          <c:xMode val="edge"/>
          <c:yMode val="edge"/>
          <c:x val="0.1278689676074127"/>
          <c:y val="0.16896600621350211"/>
          <c:w val="0.82295156075539977"/>
          <c:h val="0.67586402485400843"/>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効果内訳!$P$37:$P$49</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550656"/>
        <c:axId val="138568832"/>
      </c:barChart>
      <c:catAx>
        <c:axId val="138550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568832"/>
        <c:crosses val="autoZero"/>
        <c:auto val="1"/>
        <c:lblAlgn val="ctr"/>
        <c:lblOffset val="100"/>
        <c:tickLblSkip val="1"/>
        <c:tickMarkSkip val="1"/>
        <c:noMultiLvlLbl val="0"/>
      </c:catAx>
      <c:valAx>
        <c:axId val="13856883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55065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08499950458791"/>
          <c:y val="0.21138221871338819"/>
          <c:w val="0.63725506084543382"/>
          <c:h val="0.4878051201078187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効果内訳!$P$33</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効果内訳!$P$34</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効果内訳!$P$35</c:f>
              <c:numCache>
                <c:formatCode>#,##0;"△ "#,##0</c:formatCode>
                <c:ptCount val="1"/>
                <c:pt idx="0">
                  <c:v>0</c:v>
                </c:pt>
              </c:numCache>
            </c:numRef>
          </c:val>
        </c:ser>
        <c:dLbls>
          <c:showLegendKey val="0"/>
          <c:showVal val="0"/>
          <c:showCatName val="0"/>
          <c:showSerName val="0"/>
          <c:showPercent val="0"/>
          <c:showBubbleSize val="0"/>
        </c:dLbls>
        <c:gapWidth val="150"/>
        <c:overlap val="100"/>
        <c:axId val="138590464"/>
        <c:axId val="138608640"/>
      </c:barChart>
      <c:catAx>
        <c:axId val="1385904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608640"/>
        <c:crosses val="autoZero"/>
        <c:auto val="1"/>
        <c:lblAlgn val="ctr"/>
        <c:lblOffset val="100"/>
        <c:tickLblSkip val="1"/>
        <c:tickMarkSkip val="1"/>
        <c:noMultiLvlLbl val="0"/>
      </c:catAx>
      <c:valAx>
        <c:axId val="1386086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590464"/>
        <c:crosses val="autoZero"/>
        <c:crossBetween val="between"/>
      </c:valAx>
      <c:spPr>
        <a:noFill/>
        <a:ln w="25400">
          <a:noFill/>
        </a:ln>
      </c:spPr>
    </c:plotArea>
    <c:legend>
      <c:legendPos val="r"/>
      <c:layout>
        <c:manualLayout>
          <c:xMode val="edge"/>
          <c:yMode val="edge"/>
          <c:x val="0.83496865261286735"/>
          <c:y val="0.20168067226890757"/>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71988841699978"/>
          <c:y val="4.2007252178299002E-2"/>
        </c:manualLayout>
      </c:layout>
      <c:overlay val="0"/>
      <c:spPr>
        <a:noFill/>
        <a:ln w="25400">
          <a:noFill/>
        </a:ln>
      </c:spPr>
    </c:title>
    <c:autoTitleDeleted val="0"/>
    <c:plotArea>
      <c:layout>
        <c:manualLayout>
          <c:layoutTarget val="inner"/>
          <c:xMode val="edge"/>
          <c:yMode val="edge"/>
          <c:x val="0.12438663723517676"/>
          <c:y val="0.15052544128628509"/>
          <c:w val="0.83142646994039215"/>
          <c:h val="0.6931171482484755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効果内訳!$V$37:$V$49</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644864"/>
        <c:axId val="138650752"/>
      </c:barChart>
      <c:catAx>
        <c:axId val="138644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650752"/>
        <c:crosses val="autoZero"/>
        <c:auto val="1"/>
        <c:lblAlgn val="ctr"/>
        <c:lblOffset val="100"/>
        <c:tickLblSkip val="1"/>
        <c:tickMarkSkip val="1"/>
        <c:noMultiLvlLbl val="0"/>
      </c:catAx>
      <c:valAx>
        <c:axId val="13865075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64486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08499950458791"/>
          <c:y val="0.18699196270799723"/>
          <c:w val="0.61764721281942059"/>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効果内訳!$V$33</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効果内訳!$V$34</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効果内訳!$V$35</c:f>
              <c:numCache>
                <c:formatCode>#,##0;"△ "#,##0</c:formatCode>
                <c:ptCount val="1"/>
                <c:pt idx="0">
                  <c:v>0</c:v>
                </c:pt>
              </c:numCache>
            </c:numRef>
          </c:val>
        </c:ser>
        <c:dLbls>
          <c:showLegendKey val="0"/>
          <c:showVal val="0"/>
          <c:showCatName val="0"/>
          <c:showSerName val="0"/>
          <c:showPercent val="0"/>
          <c:showBubbleSize val="0"/>
        </c:dLbls>
        <c:gapWidth val="150"/>
        <c:overlap val="100"/>
        <c:axId val="139139328"/>
        <c:axId val="139153408"/>
      </c:barChart>
      <c:catAx>
        <c:axId val="1391393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153408"/>
        <c:crosses val="autoZero"/>
        <c:auto val="1"/>
        <c:lblAlgn val="ctr"/>
        <c:lblOffset val="100"/>
        <c:tickLblSkip val="1"/>
        <c:tickMarkSkip val="1"/>
        <c:noMultiLvlLbl val="0"/>
      </c:catAx>
      <c:valAx>
        <c:axId val="1391534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139328"/>
        <c:crosses val="autoZero"/>
        <c:crossBetween val="between"/>
      </c:valAx>
      <c:spPr>
        <a:noFill/>
        <a:ln w="25400">
          <a:noFill/>
        </a:ln>
      </c:spPr>
    </c:plotArea>
    <c:legend>
      <c:legendPos val="r"/>
      <c:layout>
        <c:manualLayout>
          <c:xMode val="edge"/>
          <c:yMode val="edge"/>
          <c:x val="0.83333466307742143"/>
          <c:y val="0.17647058823529413"/>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2171071569704693"/>
          <c:y val="0.1522496815706324"/>
          <c:w val="0.83388287646490256"/>
          <c:h val="0.6920440071392381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効果内訳!$J$58:$J$70</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9160960"/>
        <c:axId val="139183232"/>
      </c:barChart>
      <c:catAx>
        <c:axId val="1391609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183232"/>
        <c:crosses val="autoZero"/>
        <c:auto val="1"/>
        <c:lblAlgn val="ctr"/>
        <c:lblOffset val="100"/>
        <c:tickLblSkip val="1"/>
        <c:tickMarkSkip val="1"/>
        <c:noMultiLvlLbl val="0"/>
      </c:catAx>
      <c:valAx>
        <c:axId val="139183232"/>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16096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20325213337825787"/>
          <c:w val="0.66013088354244942"/>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効果内訳!$J$54</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効果内訳!$J$55</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効果内訳!$J$56</c:f>
              <c:numCache>
                <c:formatCode>#,##0;"△ "#,##0</c:formatCode>
                <c:ptCount val="1"/>
                <c:pt idx="0">
                  <c:v>0</c:v>
                </c:pt>
              </c:numCache>
            </c:numRef>
          </c:val>
        </c:ser>
        <c:dLbls>
          <c:showLegendKey val="0"/>
          <c:showVal val="0"/>
          <c:showCatName val="0"/>
          <c:showSerName val="0"/>
          <c:showPercent val="0"/>
          <c:showBubbleSize val="0"/>
        </c:dLbls>
        <c:gapWidth val="150"/>
        <c:overlap val="100"/>
        <c:axId val="139208960"/>
        <c:axId val="139214848"/>
      </c:barChart>
      <c:catAx>
        <c:axId val="139208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214848"/>
        <c:crosses val="autoZero"/>
        <c:auto val="1"/>
        <c:lblAlgn val="ctr"/>
        <c:lblOffset val="100"/>
        <c:tickLblSkip val="1"/>
        <c:tickMarkSkip val="1"/>
        <c:noMultiLvlLbl val="0"/>
      </c:catAx>
      <c:valAx>
        <c:axId val="13921484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208960"/>
        <c:crosses val="autoZero"/>
        <c:crossBetween val="between"/>
      </c:valAx>
      <c:spPr>
        <a:noFill/>
        <a:ln w="25400">
          <a:noFill/>
        </a:ln>
      </c:spPr>
    </c:plotArea>
    <c:legend>
      <c:legendPos val="r"/>
      <c:layout>
        <c:manualLayout>
          <c:xMode val="edge"/>
          <c:yMode val="edge"/>
          <c:x val="0.83660264214831326"/>
          <c:y val="0.19327731092436976"/>
          <c:w val="0.12254921515844433"/>
          <c:h val="0.42016806722689076"/>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6585240058737"/>
          <c:y val="4.1522678494232537E-2"/>
        </c:manualLayout>
      </c:layout>
      <c:overlay val="0"/>
      <c:spPr>
        <a:noFill/>
        <a:ln w="25400">
          <a:noFill/>
        </a:ln>
      </c:spPr>
    </c:title>
    <c:autoTitleDeleted val="0"/>
    <c:plotArea>
      <c:layout>
        <c:manualLayout>
          <c:layoutTarget val="inner"/>
          <c:xMode val="edge"/>
          <c:yMode val="edge"/>
          <c:x val="0.12500019449966979"/>
          <c:y val="0.16263034167772097"/>
          <c:w val="0.83059339766227969"/>
          <c:h val="0.68166334703214959"/>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効果内訳!$P$58:$P$70</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9230592"/>
        <c:axId val="139256960"/>
      </c:barChart>
      <c:catAx>
        <c:axId val="139230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256960"/>
        <c:crosses val="autoZero"/>
        <c:auto val="1"/>
        <c:lblAlgn val="ctr"/>
        <c:lblOffset val="100"/>
        <c:tickLblSkip val="1"/>
        <c:tickMarkSkip val="1"/>
        <c:noMultiLvlLbl val="0"/>
      </c:catAx>
      <c:valAx>
        <c:axId val="13925696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923059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15605162544708"/>
          <c:y val="3.8869252453344452E-2"/>
        </c:manualLayout>
      </c:layout>
      <c:overlay val="0"/>
      <c:spPr>
        <a:noFill/>
        <a:ln w="25400">
          <a:noFill/>
        </a:ln>
      </c:spPr>
    </c:title>
    <c:autoTitleDeleted val="0"/>
    <c:plotArea>
      <c:layout>
        <c:manualLayout>
          <c:layoutTarget val="inner"/>
          <c:xMode val="edge"/>
          <c:yMode val="edge"/>
          <c:x val="0.11986878427515965"/>
          <c:y val="0.15194383156024516"/>
          <c:w val="0.8308712992223396"/>
          <c:h val="0.68904760823832101"/>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効果内訳!$G$37:$G$49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087808"/>
        <c:axId val="134089344"/>
      </c:barChart>
      <c:catAx>
        <c:axId val="134087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089344"/>
        <c:crosses val="autoZero"/>
        <c:auto val="1"/>
        <c:lblAlgn val="ctr"/>
        <c:lblOffset val="100"/>
        <c:tickLblSkip val="1"/>
        <c:tickMarkSkip val="1"/>
        <c:noMultiLvlLbl val="0"/>
      </c:catAx>
      <c:valAx>
        <c:axId val="134089344"/>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08780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4841310813663"/>
          <c:y val="0.20325213337825787"/>
          <c:w val="0.65092840856806156"/>
          <c:h val="0.49593520544294911"/>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効果内訳!$P$54</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効果内訳!$P$55</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効果内訳!$P$56</c:f>
              <c:numCache>
                <c:formatCode>#,##0;"△ "#,##0</c:formatCode>
                <c:ptCount val="1"/>
                <c:pt idx="0">
                  <c:v>0</c:v>
                </c:pt>
              </c:numCache>
            </c:numRef>
          </c:val>
        </c:ser>
        <c:dLbls>
          <c:showLegendKey val="0"/>
          <c:showVal val="0"/>
          <c:showCatName val="0"/>
          <c:showSerName val="0"/>
          <c:showPercent val="0"/>
          <c:showBubbleSize val="0"/>
        </c:dLbls>
        <c:gapWidth val="150"/>
        <c:overlap val="100"/>
        <c:axId val="138889472"/>
        <c:axId val="138891264"/>
      </c:barChart>
      <c:catAx>
        <c:axId val="1388894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91264"/>
        <c:crosses val="autoZero"/>
        <c:auto val="1"/>
        <c:lblAlgn val="ctr"/>
        <c:lblOffset val="100"/>
        <c:tickLblSkip val="1"/>
        <c:tickMarkSkip val="1"/>
        <c:noMultiLvlLbl val="0"/>
      </c:catAx>
      <c:valAx>
        <c:axId val="138891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89472"/>
        <c:crosses val="autoZero"/>
        <c:crossBetween val="between"/>
      </c:valAx>
      <c:spPr>
        <a:noFill/>
        <a:ln w="25400">
          <a:noFill/>
        </a:ln>
      </c:spPr>
    </c:plotArea>
    <c:legend>
      <c:legendPos val="r"/>
      <c:layout>
        <c:manualLayout>
          <c:xMode val="edge"/>
          <c:yMode val="edge"/>
          <c:x val="0.84654300168634067"/>
          <c:y val="0.19327731092436976"/>
          <c:w val="0.14671163575042159"/>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altLang="en-US"/>
              <a:t>総合効果</a:t>
            </a:r>
          </a:p>
        </c:rich>
      </c:tx>
      <c:layout>
        <c:manualLayout>
          <c:xMode val="edge"/>
          <c:yMode val="edge"/>
          <c:x val="0.45041127207214016"/>
          <c:y val="3.9239409691103545E-2"/>
        </c:manualLayout>
      </c:layout>
      <c:overlay val="0"/>
      <c:spPr>
        <a:noFill/>
        <a:ln w="25400">
          <a:noFill/>
        </a:ln>
      </c:spPr>
    </c:title>
    <c:autoTitleDeleted val="0"/>
    <c:plotArea>
      <c:layout>
        <c:manualLayout>
          <c:layoutTarget val="inner"/>
          <c:xMode val="edge"/>
          <c:yMode val="edge"/>
          <c:x val="0.11835623563290085"/>
          <c:y val="0.15338976906578403"/>
          <c:w val="0.83506899585435601"/>
          <c:h val="0.6849031548983846"/>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効果内訳!$V$58:$V$70</c:f>
              <c:numCache>
                <c:formatCode>#,##0;"△ "#,##0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8898816"/>
        <c:axId val="138929280"/>
      </c:barChart>
      <c:catAx>
        <c:axId val="1388988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929280"/>
        <c:crosses val="autoZero"/>
        <c:auto val="1"/>
        <c:lblAlgn val="ctr"/>
        <c:lblOffset val="100"/>
        <c:tickLblSkip val="1"/>
        <c:tickMarkSkip val="1"/>
        <c:noMultiLvlLbl val="0"/>
      </c:catAx>
      <c:valAx>
        <c:axId val="138929280"/>
        <c:scaling>
          <c:orientation val="minMax"/>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898816"/>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1404958677687"/>
          <c:y val="0.21138221871338819"/>
          <c:w val="0.64132231404958684"/>
          <c:h val="0.504065290778079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効果内訳!$V$54</c:f>
              <c:numCache>
                <c:formatCode>#,##0;"△ "#,##0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効果内訳!$V$55</c:f>
              <c:numCache>
                <c:formatCode>#,##0;"△ "#,##0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効果内訳!$V$56</c:f>
              <c:numCache>
                <c:formatCode>#,##0;"△ "#,##0</c:formatCode>
                <c:ptCount val="1"/>
                <c:pt idx="0">
                  <c:v>0</c:v>
                </c:pt>
              </c:numCache>
            </c:numRef>
          </c:val>
        </c:ser>
        <c:dLbls>
          <c:showLegendKey val="0"/>
          <c:showVal val="0"/>
          <c:showCatName val="0"/>
          <c:showSerName val="0"/>
          <c:showPercent val="0"/>
          <c:showBubbleSize val="0"/>
        </c:dLbls>
        <c:gapWidth val="150"/>
        <c:overlap val="100"/>
        <c:axId val="138950912"/>
        <c:axId val="138960896"/>
      </c:barChart>
      <c:catAx>
        <c:axId val="138950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960896"/>
        <c:crosses val="autoZero"/>
        <c:auto val="1"/>
        <c:lblAlgn val="ctr"/>
        <c:lblOffset val="100"/>
        <c:tickLblSkip val="1"/>
        <c:tickMarkSkip val="1"/>
        <c:noMultiLvlLbl val="0"/>
      </c:catAx>
      <c:valAx>
        <c:axId val="1389608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8950912"/>
        <c:crosses val="autoZero"/>
        <c:crossBetween val="between"/>
      </c:valAx>
      <c:spPr>
        <a:noFill/>
        <a:ln w="25400">
          <a:noFill/>
        </a:ln>
      </c:spPr>
    </c:plotArea>
    <c:legend>
      <c:legendPos val="r"/>
      <c:layout>
        <c:manualLayout>
          <c:xMode val="edge"/>
          <c:yMode val="edge"/>
          <c:x val="0.85123966942148765"/>
          <c:y val="0.18487394957983194"/>
          <c:w val="0.123966942148760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1506282708234"/>
          <c:y val="0.18699196270799723"/>
          <c:w val="0.66176487087795066"/>
          <c:h val="0.5121953761132097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効果内訳!$G$33</c:f>
              <c:numCache>
                <c:formatCode>#,##0.0;"△ "#,##0.0</c:formatCode>
                <c:ptCount val="1"/>
                <c:pt idx="0">
                  <c:v>0</c:v>
                </c:pt>
              </c:numCache>
            </c:numRef>
          </c:val>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効果内訳!$G$34</c:f>
              <c:numCache>
                <c:formatCode>#,##0.0;"△ "#,##0.0</c:formatCode>
                <c:ptCount val="1"/>
                <c:pt idx="0">
                  <c:v>0</c:v>
                </c:pt>
              </c:numCache>
            </c:numRef>
          </c:val>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効果内訳!$G$35</c:f>
              <c:numCache>
                <c:formatCode>#,##0.0;"△ "#,##0.0</c:formatCode>
                <c:ptCount val="1"/>
                <c:pt idx="0">
                  <c:v>0</c:v>
                </c:pt>
              </c:numCache>
            </c:numRef>
          </c:val>
        </c:ser>
        <c:dLbls>
          <c:showLegendKey val="0"/>
          <c:showVal val="0"/>
          <c:showCatName val="0"/>
          <c:showSerName val="0"/>
          <c:showPercent val="0"/>
          <c:showBubbleSize val="0"/>
        </c:dLbls>
        <c:gapWidth val="150"/>
        <c:overlap val="100"/>
        <c:axId val="134127616"/>
        <c:axId val="134129152"/>
      </c:barChart>
      <c:catAx>
        <c:axId val="1341276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29152"/>
        <c:crosses val="autoZero"/>
        <c:auto val="1"/>
        <c:lblAlgn val="ctr"/>
        <c:lblOffset val="100"/>
        <c:tickLblSkip val="1"/>
        <c:tickMarkSkip val="1"/>
        <c:noMultiLvlLbl val="0"/>
      </c:catAx>
      <c:valAx>
        <c:axId val="13412915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27616"/>
        <c:crosses val="autoZero"/>
        <c:crossBetween val="between"/>
      </c:valAx>
      <c:spPr>
        <a:noFill/>
        <a:ln w="25400">
          <a:noFill/>
        </a:ln>
      </c:spPr>
    </c:plotArea>
    <c:legend>
      <c:legendPos val="r"/>
      <c:layout>
        <c:manualLayout>
          <c:xMode val="edge"/>
          <c:yMode val="edge"/>
          <c:x val="0.83170067354197552"/>
          <c:y val="0.21008403361344538"/>
          <c:w val="0.12254921515844433"/>
          <c:h val="0.47058823529411764"/>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5082002834165125"/>
          <c:y val="4.1379467949975345E-2"/>
        </c:manualLayout>
      </c:layout>
      <c:overlay val="0"/>
      <c:spPr>
        <a:noFill/>
        <a:ln w="25400">
          <a:noFill/>
        </a:ln>
      </c:spPr>
    </c:title>
    <c:autoTitleDeleted val="0"/>
    <c:plotArea>
      <c:layout>
        <c:manualLayout>
          <c:layoutTarget val="inner"/>
          <c:xMode val="edge"/>
          <c:yMode val="edge"/>
          <c:x val="0.1278689676074127"/>
          <c:y val="0.16206943453131836"/>
          <c:w val="0.82295156075539977"/>
          <c:h val="0.68276059653619225"/>
        </c:manualLayout>
      </c:layout>
      <c:barChart>
        <c:barDir val="col"/>
        <c:grouping val="clustered"/>
        <c:varyColors val="0"/>
        <c:ser>
          <c:idx val="0"/>
          <c:order val="0"/>
          <c:spPr>
            <a:gradFill rotWithShape="0">
              <a:gsLst>
                <a:gs pos="0">
                  <a:srgbClr val="000000"/>
                </a:gs>
                <a:gs pos="100000">
                  <a:srgbClr val="FFFFFF"/>
                </a:gs>
              </a:gsLst>
              <a:lin ang="5400000" scaled="1"/>
            </a:gradFill>
            <a:ln w="12700">
              <a:solidFill>
                <a:srgbClr val="000000"/>
              </a:solidFill>
              <a:prstDash val="solid"/>
            </a:ln>
          </c:spPr>
          <c:invertIfNegative val="0"/>
          <c:cat>
            <c:strLit>
              <c:ptCount val="13"/>
              <c:pt idx="0">
                <c:v>01</c:v>
              </c:pt>
              <c:pt idx="1">
                <c:v>02</c:v>
              </c:pt>
              <c:pt idx="2">
                <c:v>03</c:v>
              </c:pt>
              <c:pt idx="3">
                <c:v>04</c:v>
              </c:pt>
              <c:pt idx="4">
                <c:v>05</c:v>
              </c:pt>
              <c:pt idx="5">
                <c:v>06</c:v>
              </c:pt>
              <c:pt idx="6">
                <c:v>07</c:v>
              </c:pt>
              <c:pt idx="7">
                <c:v>08</c:v>
              </c:pt>
              <c:pt idx="8">
                <c:v>09</c:v>
              </c:pt>
              <c:pt idx="9">
                <c:v>10</c:v>
              </c:pt>
              <c:pt idx="10">
                <c:v>11</c:v>
              </c:pt>
              <c:pt idx="11">
                <c:v>12</c:v>
              </c:pt>
              <c:pt idx="12">
                <c:v>13</c:v>
              </c:pt>
            </c:strLit>
          </c:cat>
          <c:val>
            <c:numRef>
              <c:f>効果内訳!$M$37:$M$49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134149632"/>
        <c:axId val="134151168"/>
      </c:barChart>
      <c:catAx>
        <c:axId val="134149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51168"/>
        <c:crosses val="autoZero"/>
        <c:auto val="1"/>
        <c:lblAlgn val="ctr"/>
        <c:lblOffset val="100"/>
        <c:tickLblSkip val="1"/>
        <c:tickMarkSkip val="1"/>
        <c:noMultiLvlLbl val="0"/>
      </c:catAx>
      <c:valAx>
        <c:axId val="134151168"/>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34149632"/>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181069</xdr:rowOff>
    </xdr:from>
    <xdr:to>
      <xdr:col>16</xdr:col>
      <xdr:colOff>235865</xdr:colOff>
      <xdr:row>11</xdr:row>
      <xdr:rowOff>292406</xdr:rowOff>
    </xdr:to>
    <xdr:sp macro="" textlink="">
      <xdr:nvSpPr>
        <xdr:cNvPr id="2" name="Rectangle 1"/>
        <xdr:cNvSpPr>
          <a:spLocks noChangeArrowheads="1"/>
        </xdr:cNvSpPr>
      </xdr:nvSpPr>
      <xdr:spPr bwMode="auto">
        <a:xfrm>
          <a:off x="9139756" y="1200244"/>
          <a:ext cx="5640784" cy="3426037"/>
        </a:xfrm>
        <a:prstGeom prst="rect">
          <a:avLst/>
        </a:prstGeom>
        <a:solidFill>
          <a:srgbClr val="FFFFFF"/>
        </a:solidFill>
        <a:ln w="9525" algn="ctr">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38100</xdr:colOff>
      <xdr:row>14</xdr:row>
      <xdr:rowOff>76200</xdr:rowOff>
    </xdr:from>
    <xdr:to>
      <xdr:col>9</xdr:col>
      <xdr:colOff>914400</xdr:colOff>
      <xdr:row>27</xdr:row>
      <xdr:rowOff>104775</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7</xdr:row>
      <xdr:rowOff>28575</xdr:rowOff>
    </xdr:from>
    <xdr:to>
      <xdr:col>9</xdr:col>
      <xdr:colOff>885825</xdr:colOff>
      <xdr:row>13</xdr:row>
      <xdr:rowOff>123825</xdr:rowOff>
    </xdr:to>
    <xdr:graphicFrame macro="">
      <xdr:nvGraphicFramePr>
        <xdr:cNvPr id="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14</xdr:row>
      <xdr:rowOff>57150</xdr:rowOff>
    </xdr:from>
    <xdr:to>
      <xdr:col>15</xdr:col>
      <xdr:colOff>885825</xdr:colOff>
      <xdr:row>27</xdr:row>
      <xdr:rowOff>133350</xdr:rowOff>
    </xdr:to>
    <xdr:graphicFrame macro="">
      <xdr:nvGraphicFramePr>
        <xdr:cNvPr id="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7</xdr:row>
      <xdr:rowOff>38100</xdr:rowOff>
    </xdr:from>
    <xdr:to>
      <xdr:col>15</xdr:col>
      <xdr:colOff>933450</xdr:colOff>
      <xdr:row>13</xdr:row>
      <xdr:rowOff>133350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47625</xdr:colOff>
      <xdr:row>14</xdr:row>
      <xdr:rowOff>57150</xdr:rowOff>
    </xdr:from>
    <xdr:to>
      <xdr:col>21</xdr:col>
      <xdr:colOff>914400</xdr:colOff>
      <xdr:row>27</xdr:row>
      <xdr:rowOff>133350</xdr:rowOff>
    </xdr:to>
    <xdr:graphicFrame macro="">
      <xdr:nvGraphicFramePr>
        <xdr:cNvPr id="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38100</xdr:colOff>
      <xdr:row>7</xdr:row>
      <xdr:rowOff>57150</xdr:rowOff>
    </xdr:from>
    <xdr:to>
      <xdr:col>21</xdr:col>
      <xdr:colOff>914400</xdr:colOff>
      <xdr:row>13</xdr:row>
      <xdr:rowOff>152400</xdr:rowOff>
    </xdr:to>
    <xdr:graphicFrame macro="">
      <xdr:nvGraphicFramePr>
        <xdr:cNvPr id="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28575</xdr:colOff>
      <xdr:row>35</xdr:row>
      <xdr:rowOff>57150</xdr:rowOff>
    </xdr:from>
    <xdr:to>
      <xdr:col>9</xdr:col>
      <xdr:colOff>876300</xdr:colOff>
      <xdr:row>48</xdr:row>
      <xdr:rowOff>123825</xdr:rowOff>
    </xdr:to>
    <xdr:graphicFrame macro="">
      <xdr:nvGraphicFramePr>
        <xdr:cNvPr id="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28</xdr:row>
      <xdr:rowOff>19050</xdr:rowOff>
    </xdr:from>
    <xdr:to>
      <xdr:col>9</xdr:col>
      <xdr:colOff>914400</xdr:colOff>
      <xdr:row>34</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xdr:colOff>
      <xdr:row>35</xdr:row>
      <xdr:rowOff>38100</xdr:rowOff>
    </xdr:from>
    <xdr:to>
      <xdr:col>15</xdr:col>
      <xdr:colOff>885825</xdr:colOff>
      <xdr:row>48</xdr:row>
      <xdr:rowOff>171450</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28575</xdr:colOff>
      <xdr:row>28</xdr:row>
      <xdr:rowOff>38100</xdr:rowOff>
    </xdr:from>
    <xdr:to>
      <xdr:col>15</xdr:col>
      <xdr:colOff>904875</xdr:colOff>
      <xdr:row>34</xdr:row>
      <xdr:rowOff>133350</xdr:rowOff>
    </xdr:to>
    <xdr:graphicFrame macro="">
      <xdr:nvGraphicFramePr>
        <xdr:cNvPr id="1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38100</xdr:colOff>
      <xdr:row>35</xdr:row>
      <xdr:rowOff>57150</xdr:rowOff>
    </xdr:from>
    <xdr:to>
      <xdr:col>21</xdr:col>
      <xdr:colOff>904875</xdr:colOff>
      <xdr:row>48</xdr:row>
      <xdr:rowOff>152400</xdr:rowOff>
    </xdr:to>
    <xdr:graphicFrame macro="">
      <xdr:nvGraphicFramePr>
        <xdr:cNvPr id="1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47625</xdr:colOff>
      <xdr:row>28</xdr:row>
      <xdr:rowOff>47625</xdr:rowOff>
    </xdr:from>
    <xdr:to>
      <xdr:col>21</xdr:col>
      <xdr:colOff>923925</xdr:colOff>
      <xdr:row>34</xdr:row>
      <xdr:rowOff>142875</xdr:rowOff>
    </xdr:to>
    <xdr:graphicFrame macro="">
      <xdr:nvGraphicFramePr>
        <xdr:cNvPr id="1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47625</xdr:colOff>
      <xdr:row>56</xdr:row>
      <xdr:rowOff>47625</xdr:rowOff>
    </xdr:from>
    <xdr:to>
      <xdr:col>9</xdr:col>
      <xdr:colOff>885825</xdr:colOff>
      <xdr:row>69</xdr:row>
      <xdr:rowOff>123825</xdr:rowOff>
    </xdr:to>
    <xdr:graphicFrame macro="">
      <xdr:nvGraphicFramePr>
        <xdr:cNvPr id="1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49</xdr:row>
      <xdr:rowOff>47625</xdr:rowOff>
    </xdr:from>
    <xdr:to>
      <xdr:col>9</xdr:col>
      <xdr:colOff>914400</xdr:colOff>
      <xdr:row>55</xdr:row>
      <xdr:rowOff>142875</xdr:rowOff>
    </xdr:to>
    <xdr:graphicFrame macro="">
      <xdr:nvGraphicFramePr>
        <xdr:cNvPr id="1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xdr:colOff>
      <xdr:row>56</xdr:row>
      <xdr:rowOff>47625</xdr:rowOff>
    </xdr:from>
    <xdr:to>
      <xdr:col>15</xdr:col>
      <xdr:colOff>876300</xdr:colOff>
      <xdr:row>69</xdr:row>
      <xdr:rowOff>123825</xdr:rowOff>
    </xdr:to>
    <xdr:graphicFrame macro="">
      <xdr:nvGraphicFramePr>
        <xdr:cNvPr id="1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66675</xdr:colOff>
      <xdr:row>49</xdr:row>
      <xdr:rowOff>47625</xdr:rowOff>
    </xdr:from>
    <xdr:to>
      <xdr:col>15</xdr:col>
      <xdr:colOff>762000</xdr:colOff>
      <xdr:row>55</xdr:row>
      <xdr:rowOff>142875</xdr:rowOff>
    </xdr:to>
    <xdr:graphicFrame macro="">
      <xdr:nvGraphicFramePr>
        <xdr:cNvPr id="1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66675</xdr:colOff>
      <xdr:row>56</xdr:row>
      <xdr:rowOff>66675</xdr:rowOff>
    </xdr:from>
    <xdr:to>
      <xdr:col>21</xdr:col>
      <xdr:colOff>904875</xdr:colOff>
      <xdr:row>69</xdr:row>
      <xdr:rowOff>104775</xdr:rowOff>
    </xdr:to>
    <xdr:graphicFrame macro="">
      <xdr:nvGraphicFramePr>
        <xdr:cNvPr id="1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76200</xdr:colOff>
      <xdr:row>49</xdr:row>
      <xdr:rowOff>19050</xdr:rowOff>
    </xdr:from>
    <xdr:to>
      <xdr:col>21</xdr:col>
      <xdr:colOff>885825</xdr:colOff>
      <xdr:row>55</xdr:row>
      <xdr:rowOff>114300</xdr:rowOff>
    </xdr:to>
    <xdr:graphicFrame macro="">
      <xdr:nvGraphicFramePr>
        <xdr:cNvPr id="2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38100</xdr:colOff>
      <xdr:row>14</xdr:row>
      <xdr:rowOff>76200</xdr:rowOff>
    </xdr:from>
    <xdr:to>
      <xdr:col>9</xdr:col>
      <xdr:colOff>914400</xdr:colOff>
      <xdr:row>27</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7</xdr:row>
      <xdr:rowOff>28575</xdr:rowOff>
    </xdr:from>
    <xdr:to>
      <xdr:col>9</xdr:col>
      <xdr:colOff>885825</xdr:colOff>
      <xdr:row>13</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14</xdr:row>
      <xdr:rowOff>57150</xdr:rowOff>
    </xdr:from>
    <xdr:to>
      <xdr:col>15</xdr:col>
      <xdr:colOff>885825</xdr:colOff>
      <xdr:row>27</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7</xdr:row>
      <xdr:rowOff>38100</xdr:rowOff>
    </xdr:from>
    <xdr:to>
      <xdr:col>15</xdr:col>
      <xdr:colOff>933450</xdr:colOff>
      <xdr:row>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47625</xdr:colOff>
      <xdr:row>14</xdr:row>
      <xdr:rowOff>57150</xdr:rowOff>
    </xdr:from>
    <xdr:to>
      <xdr:col>21</xdr:col>
      <xdr:colOff>914400</xdr:colOff>
      <xdr:row>27</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38100</xdr:colOff>
      <xdr:row>7</xdr:row>
      <xdr:rowOff>57150</xdr:rowOff>
    </xdr:from>
    <xdr:to>
      <xdr:col>21</xdr:col>
      <xdr:colOff>914400</xdr:colOff>
      <xdr:row>13</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28575</xdr:colOff>
      <xdr:row>35</xdr:row>
      <xdr:rowOff>57150</xdr:rowOff>
    </xdr:from>
    <xdr:to>
      <xdr:col>9</xdr:col>
      <xdr:colOff>876300</xdr:colOff>
      <xdr:row>48</xdr:row>
      <xdr:rowOff>123825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28</xdr:row>
      <xdr:rowOff>19050</xdr:rowOff>
    </xdr:from>
    <xdr:to>
      <xdr:col>9</xdr:col>
      <xdr:colOff>914400</xdr:colOff>
      <xdr:row>34</xdr:row>
      <xdr:rowOff>114300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xdr:colOff>
      <xdr:row>35</xdr:row>
      <xdr:rowOff>38100</xdr:rowOff>
    </xdr:from>
    <xdr:to>
      <xdr:col>15</xdr:col>
      <xdr:colOff>885825</xdr:colOff>
      <xdr:row>48</xdr:row>
      <xdr:rowOff>171450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28575</xdr:colOff>
      <xdr:row>28</xdr:row>
      <xdr:rowOff>38100</xdr:rowOff>
    </xdr:from>
    <xdr:to>
      <xdr:col>15</xdr:col>
      <xdr:colOff>904875</xdr:colOff>
      <xdr:row>34</xdr:row>
      <xdr:rowOff>133350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38100</xdr:colOff>
      <xdr:row>35</xdr:row>
      <xdr:rowOff>57150</xdr:rowOff>
    </xdr:from>
    <xdr:to>
      <xdr:col>21</xdr:col>
      <xdr:colOff>904875</xdr:colOff>
      <xdr:row>48</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47625</xdr:colOff>
      <xdr:row>28</xdr:row>
      <xdr:rowOff>47625</xdr:rowOff>
    </xdr:from>
    <xdr:to>
      <xdr:col>21</xdr:col>
      <xdr:colOff>923925</xdr:colOff>
      <xdr:row>34</xdr:row>
      <xdr:rowOff>142875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47625</xdr:colOff>
      <xdr:row>56</xdr:row>
      <xdr:rowOff>47625</xdr:rowOff>
    </xdr:from>
    <xdr:to>
      <xdr:col>9</xdr:col>
      <xdr:colOff>885825</xdr:colOff>
      <xdr:row>69</xdr:row>
      <xdr:rowOff>171450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49</xdr:row>
      <xdr:rowOff>47625</xdr:rowOff>
    </xdr:from>
    <xdr:to>
      <xdr:col>9</xdr:col>
      <xdr:colOff>914400</xdr:colOff>
      <xdr:row>55</xdr:row>
      <xdr:rowOff>142875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xdr:colOff>
      <xdr:row>56</xdr:row>
      <xdr:rowOff>47625</xdr:rowOff>
    </xdr:from>
    <xdr:to>
      <xdr:col>15</xdr:col>
      <xdr:colOff>876300</xdr:colOff>
      <xdr:row>69</xdr:row>
      <xdr:rowOff>171450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66675</xdr:colOff>
      <xdr:row>49</xdr:row>
      <xdr:rowOff>47625</xdr:rowOff>
    </xdr:from>
    <xdr:to>
      <xdr:col>15</xdr:col>
      <xdr:colOff>762000</xdr:colOff>
      <xdr:row>55</xdr:row>
      <xdr:rowOff>142875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66675</xdr:colOff>
      <xdr:row>56</xdr:row>
      <xdr:rowOff>66675</xdr:rowOff>
    </xdr:from>
    <xdr:to>
      <xdr:col>21</xdr:col>
      <xdr:colOff>904875</xdr:colOff>
      <xdr:row>69</xdr:row>
      <xdr:rowOff>104775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76200</xdr:colOff>
      <xdr:row>49</xdr:row>
      <xdr:rowOff>19050</xdr:rowOff>
    </xdr:from>
    <xdr:to>
      <xdr:col>21</xdr:col>
      <xdr:colOff>885825</xdr:colOff>
      <xdr:row>55</xdr:row>
      <xdr:rowOff>114300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38100</xdr:colOff>
      <xdr:row>14</xdr:row>
      <xdr:rowOff>76200</xdr:rowOff>
    </xdr:from>
    <xdr:to>
      <xdr:col>9</xdr:col>
      <xdr:colOff>914400</xdr:colOff>
      <xdr:row>27</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7</xdr:row>
      <xdr:rowOff>28575</xdr:rowOff>
    </xdr:from>
    <xdr:to>
      <xdr:col>9</xdr:col>
      <xdr:colOff>885825</xdr:colOff>
      <xdr:row>13</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14</xdr:row>
      <xdr:rowOff>57150</xdr:rowOff>
    </xdr:from>
    <xdr:to>
      <xdr:col>15</xdr:col>
      <xdr:colOff>885825</xdr:colOff>
      <xdr:row>27</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7</xdr:row>
      <xdr:rowOff>38100</xdr:rowOff>
    </xdr:from>
    <xdr:to>
      <xdr:col>15</xdr:col>
      <xdr:colOff>933450</xdr:colOff>
      <xdr:row>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47625</xdr:colOff>
      <xdr:row>14</xdr:row>
      <xdr:rowOff>57150</xdr:rowOff>
    </xdr:from>
    <xdr:to>
      <xdr:col>21</xdr:col>
      <xdr:colOff>914400</xdr:colOff>
      <xdr:row>27</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38100</xdr:colOff>
      <xdr:row>7</xdr:row>
      <xdr:rowOff>57150</xdr:rowOff>
    </xdr:from>
    <xdr:to>
      <xdr:col>21</xdr:col>
      <xdr:colOff>914400</xdr:colOff>
      <xdr:row>13</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28575</xdr:colOff>
      <xdr:row>35</xdr:row>
      <xdr:rowOff>57150</xdr:rowOff>
    </xdr:from>
    <xdr:to>
      <xdr:col>9</xdr:col>
      <xdr:colOff>876300</xdr:colOff>
      <xdr:row>48</xdr:row>
      <xdr:rowOff>123825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28</xdr:row>
      <xdr:rowOff>19050</xdr:rowOff>
    </xdr:from>
    <xdr:to>
      <xdr:col>9</xdr:col>
      <xdr:colOff>914400</xdr:colOff>
      <xdr:row>34</xdr:row>
      <xdr:rowOff>114300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xdr:colOff>
      <xdr:row>35</xdr:row>
      <xdr:rowOff>38100</xdr:rowOff>
    </xdr:from>
    <xdr:to>
      <xdr:col>15</xdr:col>
      <xdr:colOff>885825</xdr:colOff>
      <xdr:row>48</xdr:row>
      <xdr:rowOff>171450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28575</xdr:colOff>
      <xdr:row>28</xdr:row>
      <xdr:rowOff>38100</xdr:rowOff>
    </xdr:from>
    <xdr:to>
      <xdr:col>15</xdr:col>
      <xdr:colOff>904875</xdr:colOff>
      <xdr:row>34</xdr:row>
      <xdr:rowOff>133350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38100</xdr:colOff>
      <xdr:row>35</xdr:row>
      <xdr:rowOff>57150</xdr:rowOff>
    </xdr:from>
    <xdr:to>
      <xdr:col>21</xdr:col>
      <xdr:colOff>904875</xdr:colOff>
      <xdr:row>48</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47625</xdr:colOff>
      <xdr:row>28</xdr:row>
      <xdr:rowOff>47625</xdr:rowOff>
    </xdr:from>
    <xdr:to>
      <xdr:col>21</xdr:col>
      <xdr:colOff>923925</xdr:colOff>
      <xdr:row>34</xdr:row>
      <xdr:rowOff>142875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47625</xdr:colOff>
      <xdr:row>56</xdr:row>
      <xdr:rowOff>47625</xdr:rowOff>
    </xdr:from>
    <xdr:to>
      <xdr:col>9</xdr:col>
      <xdr:colOff>885825</xdr:colOff>
      <xdr:row>69</xdr:row>
      <xdr:rowOff>171450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49</xdr:row>
      <xdr:rowOff>47625</xdr:rowOff>
    </xdr:from>
    <xdr:to>
      <xdr:col>9</xdr:col>
      <xdr:colOff>914400</xdr:colOff>
      <xdr:row>55</xdr:row>
      <xdr:rowOff>142875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xdr:colOff>
      <xdr:row>56</xdr:row>
      <xdr:rowOff>47625</xdr:rowOff>
    </xdr:from>
    <xdr:to>
      <xdr:col>15</xdr:col>
      <xdr:colOff>876300</xdr:colOff>
      <xdr:row>69</xdr:row>
      <xdr:rowOff>171450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66675</xdr:colOff>
      <xdr:row>49</xdr:row>
      <xdr:rowOff>47625</xdr:rowOff>
    </xdr:from>
    <xdr:to>
      <xdr:col>15</xdr:col>
      <xdr:colOff>762000</xdr:colOff>
      <xdr:row>55</xdr:row>
      <xdr:rowOff>142875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66675</xdr:colOff>
      <xdr:row>56</xdr:row>
      <xdr:rowOff>66675</xdr:rowOff>
    </xdr:from>
    <xdr:to>
      <xdr:col>21</xdr:col>
      <xdr:colOff>904875</xdr:colOff>
      <xdr:row>69</xdr:row>
      <xdr:rowOff>104775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76200</xdr:colOff>
      <xdr:row>49</xdr:row>
      <xdr:rowOff>19050</xdr:rowOff>
    </xdr:from>
    <xdr:to>
      <xdr:col>21</xdr:col>
      <xdr:colOff>885825</xdr:colOff>
      <xdr:row>55</xdr:row>
      <xdr:rowOff>114300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38100</xdr:colOff>
      <xdr:row>14</xdr:row>
      <xdr:rowOff>76200</xdr:rowOff>
    </xdr:from>
    <xdr:to>
      <xdr:col>9</xdr:col>
      <xdr:colOff>914400</xdr:colOff>
      <xdr:row>27</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7</xdr:row>
      <xdr:rowOff>28575</xdr:rowOff>
    </xdr:from>
    <xdr:to>
      <xdr:col>9</xdr:col>
      <xdr:colOff>885825</xdr:colOff>
      <xdr:row>13</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14</xdr:row>
      <xdr:rowOff>57150</xdr:rowOff>
    </xdr:from>
    <xdr:to>
      <xdr:col>15</xdr:col>
      <xdr:colOff>885825</xdr:colOff>
      <xdr:row>27</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7</xdr:row>
      <xdr:rowOff>38100</xdr:rowOff>
    </xdr:from>
    <xdr:to>
      <xdr:col>15</xdr:col>
      <xdr:colOff>933450</xdr:colOff>
      <xdr:row>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47625</xdr:colOff>
      <xdr:row>14</xdr:row>
      <xdr:rowOff>57150</xdr:rowOff>
    </xdr:from>
    <xdr:to>
      <xdr:col>21</xdr:col>
      <xdr:colOff>914400</xdr:colOff>
      <xdr:row>27</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38100</xdr:colOff>
      <xdr:row>7</xdr:row>
      <xdr:rowOff>57150</xdr:rowOff>
    </xdr:from>
    <xdr:to>
      <xdr:col>21</xdr:col>
      <xdr:colOff>914400</xdr:colOff>
      <xdr:row>13</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28575</xdr:colOff>
      <xdr:row>35</xdr:row>
      <xdr:rowOff>57150</xdr:rowOff>
    </xdr:from>
    <xdr:to>
      <xdr:col>9</xdr:col>
      <xdr:colOff>876300</xdr:colOff>
      <xdr:row>48</xdr:row>
      <xdr:rowOff>123825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28</xdr:row>
      <xdr:rowOff>19050</xdr:rowOff>
    </xdr:from>
    <xdr:to>
      <xdr:col>9</xdr:col>
      <xdr:colOff>914400</xdr:colOff>
      <xdr:row>34</xdr:row>
      <xdr:rowOff>114300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xdr:colOff>
      <xdr:row>35</xdr:row>
      <xdr:rowOff>38100</xdr:rowOff>
    </xdr:from>
    <xdr:to>
      <xdr:col>15</xdr:col>
      <xdr:colOff>885825</xdr:colOff>
      <xdr:row>48</xdr:row>
      <xdr:rowOff>171450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28575</xdr:colOff>
      <xdr:row>28</xdr:row>
      <xdr:rowOff>38100</xdr:rowOff>
    </xdr:from>
    <xdr:to>
      <xdr:col>15</xdr:col>
      <xdr:colOff>904875</xdr:colOff>
      <xdr:row>34</xdr:row>
      <xdr:rowOff>133350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38100</xdr:colOff>
      <xdr:row>35</xdr:row>
      <xdr:rowOff>57150</xdr:rowOff>
    </xdr:from>
    <xdr:to>
      <xdr:col>21</xdr:col>
      <xdr:colOff>904875</xdr:colOff>
      <xdr:row>48</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47625</xdr:colOff>
      <xdr:row>28</xdr:row>
      <xdr:rowOff>47625</xdr:rowOff>
    </xdr:from>
    <xdr:to>
      <xdr:col>21</xdr:col>
      <xdr:colOff>923925</xdr:colOff>
      <xdr:row>34</xdr:row>
      <xdr:rowOff>142875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47625</xdr:colOff>
      <xdr:row>56</xdr:row>
      <xdr:rowOff>47625</xdr:rowOff>
    </xdr:from>
    <xdr:to>
      <xdr:col>9</xdr:col>
      <xdr:colOff>885825</xdr:colOff>
      <xdr:row>69</xdr:row>
      <xdr:rowOff>171450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49</xdr:row>
      <xdr:rowOff>47625</xdr:rowOff>
    </xdr:from>
    <xdr:to>
      <xdr:col>9</xdr:col>
      <xdr:colOff>914400</xdr:colOff>
      <xdr:row>55</xdr:row>
      <xdr:rowOff>142875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xdr:colOff>
      <xdr:row>56</xdr:row>
      <xdr:rowOff>47625</xdr:rowOff>
    </xdr:from>
    <xdr:to>
      <xdr:col>15</xdr:col>
      <xdr:colOff>876300</xdr:colOff>
      <xdr:row>69</xdr:row>
      <xdr:rowOff>171450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66675</xdr:colOff>
      <xdr:row>49</xdr:row>
      <xdr:rowOff>47625</xdr:rowOff>
    </xdr:from>
    <xdr:to>
      <xdr:col>15</xdr:col>
      <xdr:colOff>762000</xdr:colOff>
      <xdr:row>55</xdr:row>
      <xdr:rowOff>142875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66675</xdr:colOff>
      <xdr:row>56</xdr:row>
      <xdr:rowOff>66675</xdr:rowOff>
    </xdr:from>
    <xdr:to>
      <xdr:col>21</xdr:col>
      <xdr:colOff>904875</xdr:colOff>
      <xdr:row>69</xdr:row>
      <xdr:rowOff>104775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76200</xdr:colOff>
      <xdr:row>49</xdr:row>
      <xdr:rowOff>19050</xdr:rowOff>
    </xdr:from>
    <xdr:to>
      <xdr:col>21</xdr:col>
      <xdr:colOff>885825</xdr:colOff>
      <xdr:row>55</xdr:row>
      <xdr:rowOff>114300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819150</xdr:colOff>
      <xdr:row>184</xdr:row>
      <xdr:rowOff>0</xdr:rowOff>
    </xdr:from>
    <xdr:to>
      <xdr:col>11</xdr:col>
      <xdr:colOff>0</xdr:colOff>
      <xdr:row>184</xdr:row>
      <xdr:rowOff>0</xdr:rowOff>
    </xdr:to>
    <xdr:sp macro="" textlink="">
      <xdr:nvSpPr>
        <xdr:cNvPr id="2" name="Line 19"/>
        <xdr:cNvSpPr>
          <a:spLocks noChangeShapeType="1"/>
        </xdr:cNvSpPr>
      </xdr:nvSpPr>
      <xdr:spPr bwMode="auto">
        <a:xfrm flipH="1">
          <a:off x="7353300" y="341661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184</xdr:row>
      <xdr:rowOff>0</xdr:rowOff>
    </xdr:from>
    <xdr:to>
      <xdr:col>10</xdr:col>
      <xdr:colOff>819150</xdr:colOff>
      <xdr:row>184</xdr:row>
      <xdr:rowOff>0</xdr:rowOff>
    </xdr:to>
    <xdr:sp macro="" textlink="">
      <xdr:nvSpPr>
        <xdr:cNvPr id="3" name="Line 20"/>
        <xdr:cNvSpPr>
          <a:spLocks noChangeShapeType="1"/>
        </xdr:cNvSpPr>
      </xdr:nvSpPr>
      <xdr:spPr bwMode="auto">
        <a:xfrm flipH="1">
          <a:off x="7362825" y="3416617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466</xdr:row>
      <xdr:rowOff>0</xdr:rowOff>
    </xdr:from>
    <xdr:to>
      <xdr:col>10</xdr:col>
      <xdr:colOff>819150</xdr:colOff>
      <xdr:row>466</xdr:row>
      <xdr:rowOff>0</xdr:rowOff>
    </xdr:to>
    <xdr:sp macro="" textlink="">
      <xdr:nvSpPr>
        <xdr:cNvPr id="4" name="Line 21"/>
        <xdr:cNvSpPr>
          <a:spLocks noChangeShapeType="1"/>
        </xdr:cNvSpPr>
      </xdr:nvSpPr>
      <xdr:spPr bwMode="auto">
        <a:xfrm>
          <a:off x="7362825" y="84601050"/>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466</xdr:row>
      <xdr:rowOff>0</xdr:rowOff>
    </xdr:from>
    <xdr:to>
      <xdr:col>10</xdr:col>
      <xdr:colOff>819150</xdr:colOff>
      <xdr:row>466</xdr:row>
      <xdr:rowOff>0</xdr:rowOff>
    </xdr:to>
    <xdr:sp macro="" textlink="">
      <xdr:nvSpPr>
        <xdr:cNvPr id="5" name="Line 22"/>
        <xdr:cNvSpPr>
          <a:spLocks noChangeShapeType="1"/>
        </xdr:cNvSpPr>
      </xdr:nvSpPr>
      <xdr:spPr bwMode="auto">
        <a:xfrm>
          <a:off x="7362825" y="84601050"/>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819150</xdr:colOff>
      <xdr:row>466</xdr:row>
      <xdr:rowOff>0</xdr:rowOff>
    </xdr:from>
    <xdr:to>
      <xdr:col>11</xdr:col>
      <xdr:colOff>0</xdr:colOff>
      <xdr:row>466</xdr:row>
      <xdr:rowOff>0</xdr:rowOff>
    </xdr:to>
    <xdr:sp macro="" textlink="">
      <xdr:nvSpPr>
        <xdr:cNvPr id="6" name="Line 23"/>
        <xdr:cNvSpPr>
          <a:spLocks noChangeShapeType="1"/>
        </xdr:cNvSpPr>
      </xdr:nvSpPr>
      <xdr:spPr bwMode="auto">
        <a:xfrm flipH="1">
          <a:off x="7353300" y="84601050"/>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466</xdr:row>
      <xdr:rowOff>0</xdr:rowOff>
    </xdr:from>
    <xdr:to>
      <xdr:col>10</xdr:col>
      <xdr:colOff>819150</xdr:colOff>
      <xdr:row>466</xdr:row>
      <xdr:rowOff>0</xdr:rowOff>
    </xdr:to>
    <xdr:sp macro="" textlink="">
      <xdr:nvSpPr>
        <xdr:cNvPr id="7" name="Line 24"/>
        <xdr:cNvSpPr>
          <a:spLocks noChangeShapeType="1"/>
        </xdr:cNvSpPr>
      </xdr:nvSpPr>
      <xdr:spPr bwMode="auto">
        <a:xfrm flipH="1">
          <a:off x="7362825" y="84601050"/>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184</xdr:row>
      <xdr:rowOff>0</xdr:rowOff>
    </xdr:from>
    <xdr:to>
      <xdr:col>15</xdr:col>
      <xdr:colOff>0</xdr:colOff>
      <xdr:row>184</xdr:row>
      <xdr:rowOff>0</xdr:rowOff>
    </xdr:to>
    <xdr:sp macro="" textlink="">
      <xdr:nvSpPr>
        <xdr:cNvPr id="8" name="Line 28"/>
        <xdr:cNvSpPr>
          <a:spLocks noChangeShapeType="1"/>
        </xdr:cNvSpPr>
      </xdr:nvSpPr>
      <xdr:spPr bwMode="auto">
        <a:xfrm>
          <a:off x="10677525" y="34166175"/>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184</xdr:row>
      <xdr:rowOff>0</xdr:rowOff>
    </xdr:from>
    <xdr:to>
      <xdr:col>15</xdr:col>
      <xdr:colOff>0</xdr:colOff>
      <xdr:row>184</xdr:row>
      <xdr:rowOff>0</xdr:rowOff>
    </xdr:to>
    <xdr:sp macro="" textlink="">
      <xdr:nvSpPr>
        <xdr:cNvPr id="9" name="Line 29"/>
        <xdr:cNvSpPr>
          <a:spLocks noChangeShapeType="1"/>
        </xdr:cNvSpPr>
      </xdr:nvSpPr>
      <xdr:spPr bwMode="auto">
        <a:xfrm>
          <a:off x="10677525" y="34166175"/>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809625</xdr:colOff>
      <xdr:row>466</xdr:row>
      <xdr:rowOff>0</xdr:rowOff>
    </xdr:from>
    <xdr:to>
      <xdr:col>14</xdr:col>
      <xdr:colOff>809625</xdr:colOff>
      <xdr:row>466</xdr:row>
      <xdr:rowOff>0</xdr:rowOff>
    </xdr:to>
    <xdr:sp macro="" textlink="">
      <xdr:nvSpPr>
        <xdr:cNvPr id="10" name="Line 30"/>
        <xdr:cNvSpPr>
          <a:spLocks noChangeShapeType="1"/>
        </xdr:cNvSpPr>
      </xdr:nvSpPr>
      <xdr:spPr bwMode="auto">
        <a:xfrm>
          <a:off x="10658475" y="84601050"/>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466</xdr:row>
      <xdr:rowOff>0</xdr:rowOff>
    </xdr:from>
    <xdr:to>
      <xdr:col>15</xdr:col>
      <xdr:colOff>0</xdr:colOff>
      <xdr:row>466</xdr:row>
      <xdr:rowOff>0</xdr:rowOff>
    </xdr:to>
    <xdr:sp macro="" textlink="">
      <xdr:nvSpPr>
        <xdr:cNvPr id="11" name="Line 31"/>
        <xdr:cNvSpPr>
          <a:spLocks noChangeShapeType="1"/>
        </xdr:cNvSpPr>
      </xdr:nvSpPr>
      <xdr:spPr bwMode="auto">
        <a:xfrm>
          <a:off x="10677525" y="84601050"/>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809625</xdr:colOff>
      <xdr:row>466</xdr:row>
      <xdr:rowOff>0</xdr:rowOff>
    </xdr:from>
    <xdr:to>
      <xdr:col>14</xdr:col>
      <xdr:colOff>809625</xdr:colOff>
      <xdr:row>466</xdr:row>
      <xdr:rowOff>0</xdr:rowOff>
    </xdr:to>
    <xdr:sp macro="" textlink="">
      <xdr:nvSpPr>
        <xdr:cNvPr id="12" name="Line 32"/>
        <xdr:cNvSpPr>
          <a:spLocks noChangeShapeType="1"/>
        </xdr:cNvSpPr>
      </xdr:nvSpPr>
      <xdr:spPr bwMode="auto">
        <a:xfrm>
          <a:off x="10658475" y="84601050"/>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466</xdr:row>
      <xdr:rowOff>0</xdr:rowOff>
    </xdr:from>
    <xdr:to>
      <xdr:col>15</xdr:col>
      <xdr:colOff>0</xdr:colOff>
      <xdr:row>466</xdr:row>
      <xdr:rowOff>0</xdr:rowOff>
    </xdr:to>
    <xdr:sp macro="" textlink="">
      <xdr:nvSpPr>
        <xdr:cNvPr id="13" name="Line 33"/>
        <xdr:cNvSpPr>
          <a:spLocks noChangeShapeType="1"/>
        </xdr:cNvSpPr>
      </xdr:nvSpPr>
      <xdr:spPr bwMode="auto">
        <a:xfrm>
          <a:off x="10677525" y="84601050"/>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245387</xdr:colOff>
      <xdr:row>184</xdr:row>
      <xdr:rowOff>0</xdr:rowOff>
    </xdr:from>
    <xdr:to>
      <xdr:col>6</xdr:col>
      <xdr:colOff>662708</xdr:colOff>
      <xdr:row>184</xdr:row>
      <xdr:rowOff>0</xdr:rowOff>
    </xdr:to>
    <xdr:sp macro="" textlink="">
      <xdr:nvSpPr>
        <xdr:cNvPr id="14" name="Rectangle 178"/>
        <xdr:cNvSpPr>
          <a:spLocks noChangeArrowheads="1"/>
        </xdr:cNvSpPr>
      </xdr:nvSpPr>
      <xdr:spPr bwMode="auto">
        <a:xfrm>
          <a:off x="4293512" y="34166175"/>
          <a:ext cx="417321" cy="0"/>
        </a:xfrm>
        <a:prstGeom prst="rect">
          <a:avLst/>
        </a:prstGeom>
        <a:solidFill>
          <a:srgbClr val="FFFF00"/>
        </a:solidFill>
        <a:ln w="9525" algn="ctr">
          <a:solidFill>
            <a:srgbClr val="000000"/>
          </a:solidFill>
          <a:miter lim="800000"/>
          <a:headEnd/>
          <a:tailEnd/>
        </a:ln>
        <a:effectLst/>
      </xdr:spPr>
      <xdr:txBody>
        <a:bodyPr vertOverflow="clip" vert="wordArtVertRtl" wrap="square" lIns="36576" tIns="0" rIns="36576" bIns="0" anchor="ctr" upright="1"/>
        <a:lstStyle/>
        <a:p>
          <a:pPr algn="l" rtl="0">
            <a:defRPr sz="1000"/>
          </a:pPr>
          <a:r>
            <a:rPr lang="ja-JP" altLang="en-US" sz="1600" b="1" i="0" u="none" strike="noStrike" baseline="0">
              <a:solidFill>
                <a:srgbClr val="000000"/>
              </a:solidFill>
              <a:latin typeface="ＭＳ Ｐゴシック"/>
              <a:ea typeface="ＭＳ Ｐゴシック"/>
            </a:rPr>
            <a:t>ここまで</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19150"/>
          <a:ext cx="15525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3</xdr:col>
      <xdr:colOff>9525</xdr:colOff>
      <xdr:row>15</xdr:row>
      <xdr:rowOff>0</xdr:rowOff>
    </xdr:to>
    <xdr:sp macro="" textlink="">
      <xdr:nvSpPr>
        <xdr:cNvPr id="3" name="Line 1"/>
        <xdr:cNvSpPr>
          <a:spLocks noChangeShapeType="1"/>
        </xdr:cNvSpPr>
      </xdr:nvSpPr>
      <xdr:spPr bwMode="auto">
        <a:xfrm>
          <a:off x="409575" y="228600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9525</xdr:colOff>
      <xdr:row>21</xdr:row>
      <xdr:rowOff>0</xdr:rowOff>
    </xdr:to>
    <xdr:sp macro="" textlink="">
      <xdr:nvSpPr>
        <xdr:cNvPr id="4" name="Line 1"/>
        <xdr:cNvSpPr>
          <a:spLocks noChangeShapeType="1"/>
        </xdr:cNvSpPr>
      </xdr:nvSpPr>
      <xdr:spPr bwMode="auto">
        <a:xfrm>
          <a:off x="409575" y="348615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3</xdr:col>
      <xdr:colOff>9525</xdr:colOff>
      <xdr:row>15</xdr:row>
      <xdr:rowOff>0</xdr:rowOff>
    </xdr:to>
    <xdr:sp macro="" textlink="">
      <xdr:nvSpPr>
        <xdr:cNvPr id="5" name="Line 1"/>
        <xdr:cNvSpPr>
          <a:spLocks noChangeShapeType="1"/>
        </xdr:cNvSpPr>
      </xdr:nvSpPr>
      <xdr:spPr bwMode="auto">
        <a:xfrm>
          <a:off x="406400" y="825500"/>
          <a:ext cx="1558925" cy="482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9525</xdr:colOff>
      <xdr:row>21</xdr:row>
      <xdr:rowOff>0</xdr:rowOff>
    </xdr:to>
    <xdr:sp macro="" textlink="">
      <xdr:nvSpPr>
        <xdr:cNvPr id="6" name="Line 1"/>
        <xdr:cNvSpPr>
          <a:spLocks noChangeShapeType="1"/>
        </xdr:cNvSpPr>
      </xdr:nvSpPr>
      <xdr:spPr bwMode="auto">
        <a:xfrm>
          <a:off x="406400" y="825500"/>
          <a:ext cx="1558925" cy="482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xdr:cNvSpPr>
          <a:spLocks noChangeShapeType="1"/>
        </xdr:cNvSpPr>
      </xdr:nvSpPr>
      <xdr:spPr bwMode="auto">
        <a:xfrm>
          <a:off x="409575" y="819150"/>
          <a:ext cx="15525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3</xdr:col>
      <xdr:colOff>9525</xdr:colOff>
      <xdr:row>15</xdr:row>
      <xdr:rowOff>0</xdr:rowOff>
    </xdr:to>
    <xdr:sp macro="" textlink="">
      <xdr:nvSpPr>
        <xdr:cNvPr id="3" name="Line 1"/>
        <xdr:cNvSpPr>
          <a:spLocks noChangeShapeType="1"/>
        </xdr:cNvSpPr>
      </xdr:nvSpPr>
      <xdr:spPr bwMode="auto">
        <a:xfrm>
          <a:off x="409575" y="2343150"/>
          <a:ext cx="15525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9525</xdr:colOff>
      <xdr:row>21</xdr:row>
      <xdr:rowOff>0</xdr:rowOff>
    </xdr:to>
    <xdr:sp macro="" textlink="">
      <xdr:nvSpPr>
        <xdr:cNvPr id="4" name="Line 1"/>
        <xdr:cNvSpPr>
          <a:spLocks noChangeShapeType="1"/>
        </xdr:cNvSpPr>
      </xdr:nvSpPr>
      <xdr:spPr bwMode="auto">
        <a:xfrm>
          <a:off x="409575" y="361950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5" name="Line 1"/>
        <xdr:cNvSpPr>
          <a:spLocks noChangeShapeType="1"/>
        </xdr:cNvSpPr>
      </xdr:nvSpPr>
      <xdr:spPr bwMode="auto">
        <a:xfrm>
          <a:off x="409575" y="81915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3</xdr:col>
      <xdr:colOff>9525</xdr:colOff>
      <xdr:row>15</xdr:row>
      <xdr:rowOff>0</xdr:rowOff>
    </xdr:to>
    <xdr:sp macro="" textlink="">
      <xdr:nvSpPr>
        <xdr:cNvPr id="6" name="Line 1"/>
        <xdr:cNvSpPr>
          <a:spLocks noChangeShapeType="1"/>
        </xdr:cNvSpPr>
      </xdr:nvSpPr>
      <xdr:spPr bwMode="auto">
        <a:xfrm>
          <a:off x="409575" y="81915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9525</xdr:colOff>
      <xdr:row>21</xdr:row>
      <xdr:rowOff>0</xdr:rowOff>
    </xdr:to>
    <xdr:sp macro="" textlink="">
      <xdr:nvSpPr>
        <xdr:cNvPr id="7" name="Line 1"/>
        <xdr:cNvSpPr>
          <a:spLocks noChangeShapeType="1"/>
        </xdr:cNvSpPr>
      </xdr:nvSpPr>
      <xdr:spPr bwMode="auto">
        <a:xfrm>
          <a:off x="409575" y="819150"/>
          <a:ext cx="155257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xdr:cNvGrpSpPr>
          <a:grpSpLocks/>
        </xdr:cNvGrpSpPr>
      </xdr:nvGrpSpPr>
      <xdr:grpSpPr bwMode="auto">
        <a:xfrm>
          <a:off x="10753725" y="5114925"/>
          <a:ext cx="809625" cy="3810000"/>
          <a:chOff x="761" y="569"/>
          <a:chExt cx="85" cy="425"/>
        </a:xfrm>
      </xdr:grpSpPr>
      <xdr:grpSp>
        <xdr:nvGrpSpPr>
          <xdr:cNvPr id="3" name="Group 4094"/>
          <xdr:cNvGrpSpPr>
            <a:grpSpLocks/>
          </xdr:cNvGrpSpPr>
        </xdr:nvGrpSpPr>
        <xdr:grpSpPr bwMode="auto">
          <a:xfrm>
            <a:off x="761" y="569"/>
            <a:ext cx="85" cy="204"/>
            <a:chOff x="723" y="556"/>
            <a:chExt cx="112" cy="204"/>
          </a:xfrm>
        </xdr:grpSpPr>
        <xdr:sp macro="" textlink="">
          <xdr:nvSpPr>
            <xdr:cNvPr id="18"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xdr:cNvGrpSpPr>
            <a:grpSpLocks/>
          </xdr:cNvGrpSpPr>
        </xdr:nvGrpSpPr>
        <xdr:grpSpPr bwMode="auto">
          <a:xfrm>
            <a:off x="763" y="790"/>
            <a:ext cx="83" cy="204"/>
            <a:chOff x="1343" y="340"/>
            <a:chExt cx="60" cy="204"/>
          </a:xfrm>
        </xdr:grpSpPr>
        <xdr:sp macro="" textlink="">
          <xdr:nvSpPr>
            <xdr:cNvPr id="5"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xdr:cNvGrpSpPr>
          <a:grpSpLocks/>
        </xdr:cNvGrpSpPr>
      </xdr:nvGrpSpPr>
      <xdr:grpSpPr bwMode="auto">
        <a:xfrm>
          <a:off x="10782300" y="7096125"/>
          <a:ext cx="800100" cy="4937125"/>
          <a:chOff x="696" y="744"/>
          <a:chExt cx="188" cy="542"/>
        </a:xfrm>
      </xdr:grpSpPr>
      <xdr:sp macro="" textlink="">
        <xdr:nvSpPr>
          <xdr:cNvPr id="32"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xdr:cNvGrpSpPr>
          <a:grpSpLocks/>
        </xdr:cNvGrpSpPr>
      </xdr:nvGrpSpPr>
      <xdr:grpSpPr bwMode="auto">
        <a:xfrm>
          <a:off x="10772775" y="2289175"/>
          <a:ext cx="828675" cy="4654550"/>
          <a:chOff x="792" y="58"/>
          <a:chExt cx="97" cy="489"/>
        </a:xfrm>
      </xdr:grpSpPr>
      <xdr:sp macro="" textlink="">
        <xdr:nvSpPr>
          <xdr:cNvPr id="46"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xdr:cNvGrpSpPr>
          <a:grpSpLocks/>
        </xdr:cNvGrpSpPr>
      </xdr:nvGrpSpPr>
      <xdr:grpSpPr bwMode="auto">
        <a:xfrm>
          <a:off x="7261225" y="2317750"/>
          <a:ext cx="825500" cy="4645025"/>
          <a:chOff x="792" y="58"/>
          <a:chExt cx="97" cy="489"/>
        </a:xfrm>
      </xdr:grpSpPr>
      <xdr:sp macro="" textlink="">
        <xdr:nvSpPr>
          <xdr:cNvPr id="60"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xdr:cNvGrpSpPr>
          <a:grpSpLocks/>
        </xdr:cNvGrpSpPr>
      </xdr:nvGrpSpPr>
      <xdr:grpSpPr bwMode="auto">
        <a:xfrm>
          <a:off x="3695700" y="2317750"/>
          <a:ext cx="828675" cy="4645025"/>
          <a:chOff x="792" y="58"/>
          <a:chExt cx="97" cy="489"/>
        </a:xfrm>
      </xdr:grpSpPr>
      <xdr:sp macro="" textlink="">
        <xdr:nvSpPr>
          <xdr:cNvPr id="74"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xdr:cNvGrpSpPr>
          <a:grpSpLocks/>
        </xdr:cNvGrpSpPr>
      </xdr:nvGrpSpPr>
      <xdr:grpSpPr bwMode="auto">
        <a:xfrm>
          <a:off x="546100" y="219075"/>
          <a:ext cx="22250400" cy="381000"/>
          <a:chOff x="35" y="24"/>
          <a:chExt cx="2547" cy="39"/>
        </a:xfrm>
      </xdr:grpSpPr>
      <xdr:sp macro="" textlink="">
        <xdr:nvSpPr>
          <xdr:cNvPr id="88"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90"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xdr:cNvGrpSpPr>
          <a:grpSpLocks/>
        </xdr:cNvGrpSpPr>
      </xdr:nvGrpSpPr>
      <xdr:grpSpPr bwMode="auto">
        <a:xfrm>
          <a:off x="3695700" y="5143500"/>
          <a:ext cx="828675" cy="3781425"/>
          <a:chOff x="364" y="558"/>
          <a:chExt cx="87" cy="421"/>
        </a:xfrm>
      </xdr:grpSpPr>
      <xdr:sp macro="" textlink="">
        <xdr:nvSpPr>
          <xdr:cNvPr id="92" name="Line 4080"/>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xdr:cNvGrpSpPr>
          <a:grpSpLocks/>
        </xdr:cNvGrpSpPr>
      </xdr:nvGrpSpPr>
      <xdr:grpSpPr bwMode="auto">
        <a:xfrm>
          <a:off x="7280275" y="7105650"/>
          <a:ext cx="796925" cy="4946650"/>
          <a:chOff x="696" y="744"/>
          <a:chExt cx="188" cy="542"/>
        </a:xfrm>
      </xdr:grpSpPr>
      <xdr:sp macro="" textlink="">
        <xdr:nvSpPr>
          <xdr:cNvPr id="106"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xdr:cNvGrpSpPr>
          <a:grpSpLocks/>
        </xdr:cNvGrpSpPr>
      </xdr:nvGrpSpPr>
      <xdr:grpSpPr bwMode="auto">
        <a:xfrm>
          <a:off x="3686175" y="5124450"/>
          <a:ext cx="857250" cy="1809750"/>
          <a:chOff x="323" y="504"/>
          <a:chExt cx="90" cy="189"/>
        </a:xfrm>
      </xdr:grpSpPr>
      <xdr:sp macro="" textlink="">
        <xdr:nvSpPr>
          <xdr:cNvPr id="120"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33"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xdr:cNvGrpSpPr>
          <a:grpSpLocks/>
        </xdr:cNvGrpSpPr>
      </xdr:nvGrpSpPr>
      <xdr:grpSpPr bwMode="auto">
        <a:xfrm>
          <a:off x="14354175" y="5057775"/>
          <a:ext cx="790575" cy="3933825"/>
          <a:chOff x="1129" y="563"/>
          <a:chExt cx="83" cy="439"/>
        </a:xfrm>
      </xdr:grpSpPr>
      <xdr:grpSp>
        <xdr:nvGrpSpPr>
          <xdr:cNvPr id="140" name="Group 2"/>
          <xdr:cNvGrpSpPr>
            <a:grpSpLocks/>
          </xdr:cNvGrpSpPr>
        </xdr:nvGrpSpPr>
        <xdr:grpSpPr bwMode="auto">
          <a:xfrm>
            <a:off x="1129" y="568"/>
            <a:ext cx="82" cy="206"/>
            <a:chOff x="1211" y="358"/>
            <a:chExt cx="79" cy="203"/>
          </a:xfrm>
        </xdr:grpSpPr>
        <xdr:sp macro="" textlink="">
          <xdr:nvSpPr>
            <xdr:cNvPr id="156"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xdr:cNvGrpSpPr>
            <a:grpSpLocks/>
          </xdr:cNvGrpSpPr>
        </xdr:nvGrpSpPr>
        <xdr:grpSpPr bwMode="auto">
          <a:xfrm>
            <a:off x="1129" y="791"/>
            <a:ext cx="83" cy="202"/>
            <a:chOff x="1343" y="340"/>
            <a:chExt cx="60" cy="204"/>
          </a:xfrm>
        </xdr:grpSpPr>
        <xdr:sp macro="" textlink="">
          <xdr:nvSpPr>
            <xdr:cNvPr id="143"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逆行列係数・２６行×２６列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70" name="Line 143"/>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73" name="Text Box 163"/>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74" name="Text Box 164"/>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xdr:cNvGrpSpPr>
          <a:grpSpLocks/>
        </xdr:cNvGrpSpPr>
      </xdr:nvGrpSpPr>
      <xdr:grpSpPr bwMode="auto">
        <a:xfrm>
          <a:off x="7261225" y="5114925"/>
          <a:ext cx="806450" cy="3810000"/>
          <a:chOff x="761" y="569"/>
          <a:chExt cx="85" cy="425"/>
        </a:xfrm>
      </xdr:grpSpPr>
      <xdr:grpSp>
        <xdr:nvGrpSpPr>
          <xdr:cNvPr id="176" name="Group 4094"/>
          <xdr:cNvGrpSpPr>
            <a:grpSpLocks/>
          </xdr:cNvGrpSpPr>
        </xdr:nvGrpSpPr>
        <xdr:grpSpPr bwMode="auto">
          <a:xfrm>
            <a:off x="761" y="569"/>
            <a:ext cx="85" cy="204"/>
            <a:chOff x="723" y="556"/>
            <a:chExt cx="112" cy="204"/>
          </a:xfrm>
        </xdr:grpSpPr>
        <xdr:sp macro="" textlink="">
          <xdr:nvSpPr>
            <xdr:cNvPr id="191"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xdr:cNvGrpSpPr>
            <a:grpSpLocks/>
          </xdr:cNvGrpSpPr>
        </xdr:nvGrpSpPr>
        <xdr:grpSpPr bwMode="auto">
          <a:xfrm>
            <a:off x="763" y="790"/>
            <a:ext cx="83" cy="204"/>
            <a:chOff x="1343" y="340"/>
            <a:chExt cx="60" cy="204"/>
          </a:xfrm>
        </xdr:grpSpPr>
        <xdr:sp macro="" textlink="">
          <xdr:nvSpPr>
            <xdr:cNvPr id="178"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xdr:cNvGrpSpPr>
          <a:grpSpLocks/>
        </xdr:cNvGrpSpPr>
      </xdr:nvGrpSpPr>
      <xdr:grpSpPr bwMode="auto">
        <a:xfrm>
          <a:off x="17935575" y="4984750"/>
          <a:ext cx="762000" cy="3968750"/>
          <a:chOff x="1485" y="555"/>
          <a:chExt cx="80" cy="443"/>
        </a:xfrm>
      </xdr:grpSpPr>
      <xdr:grpSp>
        <xdr:nvGrpSpPr>
          <xdr:cNvPr id="206" name="Group 98"/>
          <xdr:cNvGrpSpPr>
            <a:grpSpLocks/>
          </xdr:cNvGrpSpPr>
        </xdr:nvGrpSpPr>
        <xdr:grpSpPr bwMode="auto">
          <a:xfrm>
            <a:off x="1485" y="567"/>
            <a:ext cx="80" cy="203"/>
            <a:chOff x="1211" y="358"/>
            <a:chExt cx="79" cy="203"/>
          </a:xfrm>
        </xdr:grpSpPr>
        <xdr:sp macro="" textlink="">
          <xdr:nvSpPr>
            <xdr:cNvPr id="223"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xdr:cNvGrpSpPr>
            <a:grpSpLocks/>
          </xdr:cNvGrpSpPr>
        </xdr:nvGrpSpPr>
        <xdr:grpSpPr bwMode="auto">
          <a:xfrm>
            <a:off x="1485" y="790"/>
            <a:ext cx="79" cy="203"/>
            <a:chOff x="1343" y="340"/>
            <a:chExt cx="60" cy="204"/>
          </a:xfrm>
        </xdr:grpSpPr>
        <xdr:sp macro="" textlink="">
          <xdr:nvSpPr>
            <xdr:cNvPr id="210"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37" name="Line 399"/>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xdr:cNvGrpSpPr>
          <a:grpSpLocks/>
        </xdr:cNvGrpSpPr>
      </xdr:nvGrpSpPr>
      <xdr:grpSpPr bwMode="auto">
        <a:xfrm>
          <a:off x="565150" y="13728700"/>
          <a:ext cx="22221825" cy="371475"/>
          <a:chOff x="35" y="24"/>
          <a:chExt cx="2547" cy="39"/>
        </a:xfrm>
      </xdr:grpSpPr>
      <xdr:sp macro="" textlink="">
        <xdr:nvSpPr>
          <xdr:cNvPr id="239"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2/4   　                   </a:t>
            </a:r>
          </a:p>
        </xdr:txBody>
      </xdr:sp>
      <xdr:sp macro="" textlink="">
        <xdr:nvSpPr>
          <xdr:cNvPr id="240"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xdr:cNvGrpSpPr>
          <a:grpSpLocks/>
        </xdr:cNvGrpSpPr>
      </xdr:nvGrpSpPr>
      <xdr:grpSpPr bwMode="auto">
        <a:xfrm>
          <a:off x="203200" y="13500100"/>
          <a:ext cx="18656300" cy="0"/>
          <a:chOff x="35" y="24"/>
          <a:chExt cx="2547" cy="39"/>
        </a:xfrm>
      </xdr:grpSpPr>
      <xdr:sp macro="" textlink="">
        <xdr:nvSpPr>
          <xdr:cNvPr id="245" name="Text Box 449"/>
          <xdr:cNvSpPr txBox="1">
            <a:spLocks noChangeArrowheads="1"/>
          </xdr:cNvSpPr>
        </xdr:nvSpPr>
        <xdr:spPr bwMode="auto">
          <a:xfrm>
            <a:off x="1188857435354"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xdr:cNvSpPr txBox="1">
            <a:spLocks noChangeArrowheads="1"/>
          </xdr:cNvSpPr>
        </xdr:nvSpPr>
        <xdr:spPr bwMode="auto">
          <a:xfrm>
            <a:off x="3074027671696"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xdr:cNvGrpSpPr>
          <a:grpSpLocks/>
        </xdr:cNvGrpSpPr>
      </xdr:nvGrpSpPr>
      <xdr:grpSpPr bwMode="auto">
        <a:xfrm>
          <a:off x="546100" y="24358600"/>
          <a:ext cx="22278975" cy="371475"/>
          <a:chOff x="35" y="24"/>
          <a:chExt cx="2547" cy="39"/>
        </a:xfrm>
      </xdr:grpSpPr>
      <xdr:sp macro="" textlink="">
        <xdr:nvSpPr>
          <xdr:cNvPr id="249"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3/4</a:t>
            </a:r>
          </a:p>
        </xdr:txBody>
      </xdr:sp>
      <xdr:sp macro="" textlink="">
        <xdr:nvSpPr>
          <xdr:cNvPr id="250" name="Text Box 456"/>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xdr:cNvGrpSpPr>
          <a:grpSpLocks/>
        </xdr:cNvGrpSpPr>
      </xdr:nvGrpSpPr>
      <xdr:grpSpPr bwMode="auto">
        <a:xfrm>
          <a:off x="7658100" y="28600400"/>
          <a:ext cx="644525" cy="1949450"/>
          <a:chOff x="160" y="187"/>
          <a:chExt cx="60" cy="205"/>
        </a:xfrm>
      </xdr:grpSpPr>
      <xdr:sp macro="" textlink="">
        <xdr:nvSpPr>
          <xdr:cNvPr id="253"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69" name="Text Box 479"/>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70" name="Line 526"/>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xdr:cNvGrpSpPr>
          <a:grpSpLocks/>
        </xdr:cNvGrpSpPr>
      </xdr:nvGrpSpPr>
      <xdr:grpSpPr bwMode="auto">
        <a:xfrm>
          <a:off x="7604125" y="18608675"/>
          <a:ext cx="717550" cy="1892300"/>
          <a:chOff x="160" y="187"/>
          <a:chExt cx="60" cy="205"/>
        </a:xfrm>
      </xdr:grpSpPr>
      <xdr:sp macro="" textlink="">
        <xdr:nvSpPr>
          <xdr:cNvPr id="273"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90" name="Rectangle 565"/>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94" name="Line 582"/>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xdr:cNvGrpSpPr>
          <a:grpSpLocks/>
        </xdr:cNvGrpSpPr>
      </xdr:nvGrpSpPr>
      <xdr:grpSpPr bwMode="auto">
        <a:xfrm>
          <a:off x="10820400" y="28638500"/>
          <a:ext cx="704850" cy="4759325"/>
          <a:chOff x="1547" y="2839"/>
          <a:chExt cx="74" cy="520"/>
        </a:xfrm>
      </xdr:grpSpPr>
      <xdr:sp macro="" textlink="">
        <xdr:nvSpPr>
          <xdr:cNvPr id="300"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xdr:cNvGrpSpPr>
          <a:grpSpLocks/>
        </xdr:cNvGrpSpPr>
      </xdr:nvGrpSpPr>
      <xdr:grpSpPr bwMode="auto">
        <a:xfrm>
          <a:off x="10829925" y="15890875"/>
          <a:ext cx="666750" cy="4514850"/>
          <a:chOff x="1546" y="1527"/>
          <a:chExt cx="70" cy="487"/>
        </a:xfrm>
      </xdr:grpSpPr>
      <xdr:sp macro="" textlink="">
        <xdr:nvSpPr>
          <xdr:cNvPr id="315"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xdr:cNvGrpSpPr>
          <a:grpSpLocks/>
        </xdr:cNvGrpSpPr>
      </xdr:nvGrpSpPr>
      <xdr:grpSpPr bwMode="auto">
        <a:xfrm>
          <a:off x="10820400" y="28581350"/>
          <a:ext cx="685800" cy="1920875"/>
          <a:chOff x="1343" y="340"/>
          <a:chExt cx="60" cy="204"/>
        </a:xfrm>
      </xdr:grpSpPr>
      <xdr:sp macro="" textlink="">
        <xdr:nvSpPr>
          <xdr:cNvPr id="330"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xdr:cNvGrpSpPr>
          <a:grpSpLocks/>
        </xdr:cNvGrpSpPr>
      </xdr:nvGrpSpPr>
      <xdr:grpSpPr bwMode="auto">
        <a:xfrm>
          <a:off x="10820400" y="26568400"/>
          <a:ext cx="676275" cy="3943350"/>
          <a:chOff x="1194" y="2616"/>
          <a:chExt cx="71" cy="423"/>
        </a:xfrm>
      </xdr:grpSpPr>
      <xdr:sp macro="" textlink="">
        <xdr:nvSpPr>
          <xdr:cNvPr id="344"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xdr:cNvGrpSpPr>
          <a:grpSpLocks/>
        </xdr:cNvGrpSpPr>
      </xdr:nvGrpSpPr>
      <xdr:grpSpPr bwMode="auto">
        <a:xfrm>
          <a:off x="10820400" y="18522950"/>
          <a:ext cx="666750" cy="1892300"/>
          <a:chOff x="323" y="504"/>
          <a:chExt cx="90" cy="189"/>
        </a:xfrm>
      </xdr:grpSpPr>
      <xdr:sp macro="" textlink="">
        <xdr:nvSpPr>
          <xdr:cNvPr id="360"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xdr:cNvGrpSpPr>
          <a:grpSpLocks/>
        </xdr:cNvGrpSpPr>
      </xdr:nvGrpSpPr>
      <xdr:grpSpPr bwMode="auto">
        <a:xfrm>
          <a:off x="10829925" y="18580100"/>
          <a:ext cx="666750" cy="3902075"/>
          <a:chOff x="1194" y="1815"/>
          <a:chExt cx="70" cy="424"/>
        </a:xfrm>
      </xdr:grpSpPr>
      <xdr:sp macro="" textlink="">
        <xdr:nvSpPr>
          <xdr:cNvPr id="374"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xdr:cNvGrpSpPr>
          <a:grpSpLocks/>
        </xdr:cNvGrpSpPr>
      </xdr:nvGrpSpPr>
      <xdr:grpSpPr bwMode="auto">
        <a:xfrm>
          <a:off x="3781425" y="38817550"/>
          <a:ext cx="685800" cy="1828800"/>
          <a:chOff x="1343" y="340"/>
          <a:chExt cx="60" cy="204"/>
        </a:xfrm>
      </xdr:grpSpPr>
      <xdr:sp macro="" textlink="">
        <xdr:nvSpPr>
          <xdr:cNvPr id="395"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xdr:cNvGrpSpPr>
          <a:grpSpLocks/>
        </xdr:cNvGrpSpPr>
      </xdr:nvGrpSpPr>
      <xdr:grpSpPr bwMode="auto">
        <a:xfrm>
          <a:off x="3781425" y="38817550"/>
          <a:ext cx="685800" cy="1828800"/>
          <a:chOff x="1343" y="340"/>
          <a:chExt cx="60" cy="204"/>
        </a:xfrm>
      </xdr:grpSpPr>
      <xdr:sp macro="" textlink="">
        <xdr:nvSpPr>
          <xdr:cNvPr id="409"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xdr:cNvGrpSpPr>
          <a:grpSpLocks/>
        </xdr:cNvGrpSpPr>
      </xdr:nvGrpSpPr>
      <xdr:grpSpPr bwMode="auto">
        <a:xfrm>
          <a:off x="3781425" y="40789225"/>
          <a:ext cx="685800" cy="1828800"/>
          <a:chOff x="1343" y="340"/>
          <a:chExt cx="60" cy="204"/>
        </a:xfrm>
      </xdr:grpSpPr>
      <xdr:sp macro="" textlink="">
        <xdr:nvSpPr>
          <xdr:cNvPr id="423"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xdr:cNvGrpSpPr>
          <a:grpSpLocks/>
        </xdr:cNvGrpSpPr>
      </xdr:nvGrpSpPr>
      <xdr:grpSpPr bwMode="auto">
        <a:xfrm>
          <a:off x="10896600" y="38741350"/>
          <a:ext cx="685800" cy="3943350"/>
          <a:chOff x="1199" y="3575"/>
          <a:chExt cx="72" cy="440"/>
        </a:xfrm>
      </xdr:grpSpPr>
      <xdr:grpSp>
        <xdr:nvGrpSpPr>
          <xdr:cNvPr id="438" name="Group 853"/>
          <xdr:cNvGrpSpPr>
            <a:grpSpLocks/>
          </xdr:cNvGrpSpPr>
        </xdr:nvGrpSpPr>
        <xdr:grpSpPr bwMode="auto">
          <a:xfrm>
            <a:off x="1199" y="3583"/>
            <a:ext cx="72" cy="204"/>
            <a:chOff x="1343" y="340"/>
            <a:chExt cx="60" cy="204"/>
          </a:xfrm>
        </xdr:grpSpPr>
        <xdr:sp macro="" textlink="">
          <xdr:nvSpPr>
            <xdr:cNvPr id="455"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xdr:cNvGrpSpPr>
            <a:grpSpLocks/>
          </xdr:cNvGrpSpPr>
        </xdr:nvGrpSpPr>
        <xdr:grpSpPr bwMode="auto">
          <a:xfrm>
            <a:off x="1199" y="3803"/>
            <a:ext cx="72" cy="204"/>
            <a:chOff x="1343" y="340"/>
            <a:chExt cx="60" cy="204"/>
          </a:xfrm>
        </xdr:grpSpPr>
        <xdr:sp macro="" textlink="">
          <xdr:nvSpPr>
            <xdr:cNvPr id="442"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xdr:cNvGrpSpPr>
          <a:grpSpLocks/>
        </xdr:cNvGrpSpPr>
      </xdr:nvGrpSpPr>
      <xdr:grpSpPr bwMode="auto">
        <a:xfrm>
          <a:off x="3781425" y="44456350"/>
          <a:ext cx="723900" cy="3943350"/>
          <a:chOff x="1199" y="3575"/>
          <a:chExt cx="72" cy="440"/>
        </a:xfrm>
      </xdr:grpSpPr>
      <xdr:grpSp>
        <xdr:nvGrpSpPr>
          <xdr:cNvPr id="469" name="Group 959"/>
          <xdr:cNvGrpSpPr>
            <a:grpSpLocks/>
          </xdr:cNvGrpSpPr>
        </xdr:nvGrpSpPr>
        <xdr:grpSpPr bwMode="auto">
          <a:xfrm>
            <a:off x="1199" y="3583"/>
            <a:ext cx="72" cy="204"/>
            <a:chOff x="1343" y="340"/>
            <a:chExt cx="60" cy="204"/>
          </a:xfrm>
        </xdr:grpSpPr>
        <xdr:sp macro="" textlink="">
          <xdr:nvSpPr>
            <xdr:cNvPr id="486"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xdr:cNvGrpSpPr>
            <a:grpSpLocks/>
          </xdr:cNvGrpSpPr>
        </xdr:nvGrpSpPr>
        <xdr:grpSpPr bwMode="auto">
          <a:xfrm>
            <a:off x="1199" y="3803"/>
            <a:ext cx="72" cy="204"/>
            <a:chOff x="1343" y="340"/>
            <a:chExt cx="60" cy="204"/>
          </a:xfrm>
        </xdr:grpSpPr>
        <xdr:sp macro="" textlink="">
          <xdr:nvSpPr>
            <xdr:cNvPr id="473"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xdr:cNvGrpSpPr>
          <a:grpSpLocks/>
        </xdr:cNvGrpSpPr>
      </xdr:nvGrpSpPr>
      <xdr:grpSpPr bwMode="auto">
        <a:xfrm>
          <a:off x="10887075" y="44446825"/>
          <a:ext cx="685800" cy="3943350"/>
          <a:chOff x="1199" y="3575"/>
          <a:chExt cx="72" cy="440"/>
        </a:xfrm>
      </xdr:grpSpPr>
      <xdr:grpSp>
        <xdr:nvGrpSpPr>
          <xdr:cNvPr id="500" name="Group 990"/>
          <xdr:cNvGrpSpPr>
            <a:grpSpLocks/>
          </xdr:cNvGrpSpPr>
        </xdr:nvGrpSpPr>
        <xdr:grpSpPr bwMode="auto">
          <a:xfrm>
            <a:off x="1199" y="3583"/>
            <a:ext cx="72" cy="204"/>
            <a:chOff x="1343" y="340"/>
            <a:chExt cx="60" cy="204"/>
          </a:xfrm>
        </xdr:grpSpPr>
        <xdr:sp macro="" textlink="">
          <xdr:nvSpPr>
            <xdr:cNvPr id="517"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xdr:cNvGrpSpPr>
            <a:grpSpLocks/>
          </xdr:cNvGrpSpPr>
        </xdr:nvGrpSpPr>
        <xdr:grpSpPr bwMode="auto">
          <a:xfrm>
            <a:off x="1199" y="3803"/>
            <a:ext cx="72" cy="204"/>
            <a:chOff x="1343" y="340"/>
            <a:chExt cx="60" cy="204"/>
          </a:xfrm>
        </xdr:grpSpPr>
        <xdr:sp macro="" textlink="">
          <xdr:nvSpPr>
            <xdr:cNvPr id="504"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xdr:cNvGrpSpPr>
          <a:grpSpLocks/>
        </xdr:cNvGrpSpPr>
      </xdr:nvGrpSpPr>
      <xdr:grpSpPr bwMode="auto">
        <a:xfrm>
          <a:off x="546100" y="34874200"/>
          <a:ext cx="22240875" cy="371475"/>
          <a:chOff x="35" y="24"/>
          <a:chExt cx="2547" cy="39"/>
        </a:xfrm>
      </xdr:grpSpPr>
      <xdr:sp macro="" textlink="">
        <xdr:nvSpPr>
          <xdr:cNvPr id="533"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 経済波及効果体系図 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4/4</a:t>
            </a:r>
          </a:p>
        </xdr:txBody>
      </xdr:sp>
      <xdr:sp macro="" textlink="">
        <xdr:nvSpPr>
          <xdr:cNvPr id="534"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50" name="Rectangle 565"/>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xdr:cNvGrpSpPr>
          <a:grpSpLocks/>
        </xdr:cNvGrpSpPr>
      </xdr:nvGrpSpPr>
      <xdr:grpSpPr bwMode="auto">
        <a:xfrm>
          <a:off x="10782300" y="2289175"/>
          <a:ext cx="828675" cy="4654550"/>
          <a:chOff x="792" y="58"/>
          <a:chExt cx="97" cy="489"/>
        </a:xfrm>
      </xdr:grpSpPr>
      <xdr:sp macro="" textlink="">
        <xdr:nvSpPr>
          <xdr:cNvPr id="3" name="Line 263"/>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xdr:cNvGrpSpPr>
          <a:grpSpLocks/>
        </xdr:cNvGrpSpPr>
      </xdr:nvGrpSpPr>
      <xdr:grpSpPr bwMode="auto">
        <a:xfrm>
          <a:off x="10791825" y="7096125"/>
          <a:ext cx="800100" cy="4937125"/>
          <a:chOff x="696" y="744"/>
          <a:chExt cx="188" cy="542"/>
        </a:xfrm>
      </xdr:grpSpPr>
      <xdr:sp macro="" textlink="">
        <xdr:nvSpPr>
          <xdr:cNvPr id="17"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xdr:cNvGrpSpPr>
          <a:grpSpLocks/>
        </xdr:cNvGrpSpPr>
      </xdr:nvGrpSpPr>
      <xdr:grpSpPr bwMode="auto">
        <a:xfrm>
          <a:off x="3686175" y="5162550"/>
          <a:ext cx="857250" cy="3733800"/>
          <a:chOff x="386" y="575"/>
          <a:chExt cx="90" cy="416"/>
        </a:xfrm>
      </xdr:grpSpPr>
      <xdr:sp macro="" textlink="">
        <xdr:nvSpPr>
          <xdr:cNvPr id="31" name="Line 567"/>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xdr:cNvGrpSpPr>
          <a:grpSpLocks/>
        </xdr:cNvGrpSpPr>
      </xdr:nvGrpSpPr>
      <xdr:grpSpPr bwMode="auto">
        <a:xfrm>
          <a:off x="3686175" y="7096125"/>
          <a:ext cx="800100" cy="4937125"/>
          <a:chOff x="696" y="744"/>
          <a:chExt cx="188" cy="542"/>
        </a:xfrm>
      </xdr:grpSpPr>
      <xdr:sp macro="" textlink="">
        <xdr:nvSpPr>
          <xdr:cNvPr id="45" name="Line 309"/>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xdr:cNvGrpSpPr>
          <a:grpSpLocks/>
        </xdr:cNvGrpSpPr>
      </xdr:nvGrpSpPr>
      <xdr:grpSpPr bwMode="auto">
        <a:xfrm>
          <a:off x="7261225" y="2317750"/>
          <a:ext cx="825500" cy="4645025"/>
          <a:chOff x="792" y="58"/>
          <a:chExt cx="97" cy="489"/>
        </a:xfrm>
      </xdr:grpSpPr>
      <xdr:sp macro="" textlink="">
        <xdr:nvSpPr>
          <xdr:cNvPr id="59" name="Line 263"/>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xdr:cNvGrpSpPr>
          <a:grpSpLocks/>
        </xdr:cNvGrpSpPr>
      </xdr:nvGrpSpPr>
      <xdr:grpSpPr bwMode="auto">
        <a:xfrm>
          <a:off x="546100" y="219075"/>
          <a:ext cx="22240875" cy="371475"/>
          <a:chOff x="35" y="24"/>
          <a:chExt cx="2547" cy="39"/>
        </a:xfrm>
      </xdr:grpSpPr>
      <xdr:sp macro="" textlink="">
        <xdr:nvSpPr>
          <xdr:cNvPr id="73" name="Text Box 24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75" name="AutoShape 24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xdr:cNvGrpSpPr>
          <a:grpSpLocks/>
        </xdr:cNvGrpSpPr>
      </xdr:nvGrpSpPr>
      <xdr:grpSpPr bwMode="auto">
        <a:xfrm>
          <a:off x="7280275" y="7105650"/>
          <a:ext cx="796925" cy="4946650"/>
          <a:chOff x="696" y="744"/>
          <a:chExt cx="188" cy="542"/>
        </a:xfrm>
      </xdr:grpSpPr>
      <xdr:sp macro="" textlink="">
        <xdr:nvSpPr>
          <xdr:cNvPr id="77" name="Line 309"/>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xdr:cNvGrpSpPr>
          <a:grpSpLocks/>
        </xdr:cNvGrpSpPr>
      </xdr:nvGrpSpPr>
      <xdr:grpSpPr bwMode="auto">
        <a:xfrm>
          <a:off x="3686175" y="7096125"/>
          <a:ext cx="857250" cy="1800225"/>
          <a:chOff x="323" y="504"/>
          <a:chExt cx="90" cy="189"/>
        </a:xfrm>
      </xdr:grpSpPr>
      <xdr:sp macro="" textlink="">
        <xdr:nvSpPr>
          <xdr:cNvPr id="91" name="Line 59"/>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xdr:cNvGrpSpPr>
          <a:grpSpLocks/>
        </xdr:cNvGrpSpPr>
      </xdr:nvGrpSpPr>
      <xdr:grpSpPr bwMode="auto">
        <a:xfrm>
          <a:off x="14354175" y="5057775"/>
          <a:ext cx="790575" cy="3933825"/>
          <a:chOff x="1129" y="563"/>
          <a:chExt cx="83" cy="439"/>
        </a:xfrm>
      </xdr:grpSpPr>
      <xdr:grpSp>
        <xdr:nvGrpSpPr>
          <xdr:cNvPr id="111" name="Group 2"/>
          <xdr:cNvGrpSpPr>
            <a:grpSpLocks/>
          </xdr:cNvGrpSpPr>
        </xdr:nvGrpSpPr>
        <xdr:grpSpPr bwMode="auto">
          <a:xfrm>
            <a:off x="1129" y="568"/>
            <a:ext cx="82" cy="206"/>
            <a:chOff x="1211" y="358"/>
            <a:chExt cx="79" cy="203"/>
          </a:xfrm>
        </xdr:grpSpPr>
        <xdr:sp macro="" textlink="">
          <xdr:nvSpPr>
            <xdr:cNvPr id="127" name="Line 3"/>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xdr:cNvGrpSpPr>
            <a:grpSpLocks/>
          </xdr:cNvGrpSpPr>
        </xdr:nvGrpSpPr>
        <xdr:grpSpPr bwMode="auto">
          <a:xfrm>
            <a:off x="1129" y="791"/>
            <a:ext cx="83" cy="202"/>
            <a:chOff x="1343" y="340"/>
            <a:chExt cx="60" cy="204"/>
          </a:xfrm>
        </xdr:grpSpPr>
        <xdr:sp macro="" textlink="">
          <xdr:nvSpPr>
            <xdr:cNvPr id="114" name="Line 4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41" name="Line 143"/>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44" name="Text Box 163"/>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45" name="Text Box 164"/>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xdr:cNvGrpSpPr>
          <a:grpSpLocks/>
        </xdr:cNvGrpSpPr>
      </xdr:nvGrpSpPr>
      <xdr:grpSpPr bwMode="auto">
        <a:xfrm>
          <a:off x="7261225" y="5114925"/>
          <a:ext cx="806450" cy="3810000"/>
          <a:chOff x="761" y="569"/>
          <a:chExt cx="85" cy="425"/>
        </a:xfrm>
      </xdr:grpSpPr>
      <xdr:grpSp>
        <xdr:nvGrpSpPr>
          <xdr:cNvPr id="147" name="Group 4094"/>
          <xdr:cNvGrpSpPr>
            <a:grpSpLocks/>
          </xdr:cNvGrpSpPr>
        </xdr:nvGrpSpPr>
        <xdr:grpSpPr bwMode="auto">
          <a:xfrm>
            <a:off x="761" y="569"/>
            <a:ext cx="85" cy="204"/>
            <a:chOff x="723" y="556"/>
            <a:chExt cx="112" cy="204"/>
          </a:xfrm>
        </xdr:grpSpPr>
        <xdr:sp macro="" textlink="">
          <xdr:nvSpPr>
            <xdr:cNvPr id="162"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xdr:cNvGrpSpPr>
            <a:grpSpLocks/>
          </xdr:cNvGrpSpPr>
        </xdr:nvGrpSpPr>
        <xdr:grpSpPr bwMode="auto">
          <a:xfrm>
            <a:off x="763" y="790"/>
            <a:ext cx="83" cy="204"/>
            <a:chOff x="1343" y="340"/>
            <a:chExt cx="60" cy="204"/>
          </a:xfrm>
        </xdr:grpSpPr>
        <xdr:sp macro="" textlink="">
          <xdr:nvSpPr>
            <xdr:cNvPr id="149"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xdr:cNvGrpSpPr>
          <a:grpSpLocks/>
        </xdr:cNvGrpSpPr>
      </xdr:nvGrpSpPr>
      <xdr:grpSpPr bwMode="auto">
        <a:xfrm>
          <a:off x="17935575" y="4984750"/>
          <a:ext cx="762000" cy="3968750"/>
          <a:chOff x="1485" y="555"/>
          <a:chExt cx="80" cy="443"/>
        </a:xfrm>
      </xdr:grpSpPr>
      <xdr:grpSp>
        <xdr:nvGrpSpPr>
          <xdr:cNvPr id="177" name="Group 98"/>
          <xdr:cNvGrpSpPr>
            <a:grpSpLocks/>
          </xdr:cNvGrpSpPr>
        </xdr:nvGrpSpPr>
        <xdr:grpSpPr bwMode="auto">
          <a:xfrm>
            <a:off x="1485" y="567"/>
            <a:ext cx="80" cy="203"/>
            <a:chOff x="1211" y="358"/>
            <a:chExt cx="79" cy="203"/>
          </a:xfrm>
        </xdr:grpSpPr>
        <xdr:sp macro="" textlink="">
          <xdr:nvSpPr>
            <xdr:cNvPr id="194" name="Line 99"/>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xdr:cNvGrpSpPr>
            <a:grpSpLocks/>
          </xdr:cNvGrpSpPr>
        </xdr:nvGrpSpPr>
        <xdr:grpSpPr bwMode="auto">
          <a:xfrm>
            <a:off x="1485" y="790"/>
            <a:ext cx="79" cy="203"/>
            <a:chOff x="1343" y="340"/>
            <a:chExt cx="60" cy="204"/>
          </a:xfrm>
        </xdr:grpSpPr>
        <xdr:sp macro="" textlink="">
          <xdr:nvSpPr>
            <xdr:cNvPr id="181" name="Line 27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08" name="Line 399"/>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xdr:cNvGrpSpPr>
          <a:grpSpLocks/>
        </xdr:cNvGrpSpPr>
      </xdr:nvGrpSpPr>
      <xdr:grpSpPr bwMode="auto">
        <a:xfrm>
          <a:off x="565150" y="13728700"/>
          <a:ext cx="22259925" cy="371475"/>
          <a:chOff x="35" y="24"/>
          <a:chExt cx="2547" cy="39"/>
        </a:xfrm>
      </xdr:grpSpPr>
      <xdr:sp macro="" textlink="">
        <xdr:nvSpPr>
          <xdr:cNvPr id="210" name="Text Box 431"/>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2/4                 </a:t>
            </a:r>
          </a:p>
        </xdr:txBody>
      </xdr:sp>
      <xdr:sp macro="" textlink="">
        <xdr:nvSpPr>
          <xdr:cNvPr id="211" name="Text Box 432"/>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xdr:cNvGrpSpPr>
          <a:grpSpLocks/>
        </xdr:cNvGrpSpPr>
      </xdr:nvGrpSpPr>
      <xdr:grpSpPr bwMode="auto">
        <a:xfrm>
          <a:off x="203200" y="13500100"/>
          <a:ext cx="18656300" cy="0"/>
          <a:chOff x="35" y="24"/>
          <a:chExt cx="2547" cy="39"/>
        </a:xfrm>
      </xdr:grpSpPr>
      <xdr:sp macro="" textlink="">
        <xdr:nvSpPr>
          <xdr:cNvPr id="216" name="Text Box 449"/>
          <xdr:cNvSpPr txBox="1">
            <a:spLocks noChangeArrowheads="1"/>
          </xdr:cNvSpPr>
        </xdr:nvSpPr>
        <xdr:spPr bwMode="auto">
          <a:xfrm>
            <a:off x="1188857435354"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xdr:cNvSpPr txBox="1">
            <a:spLocks noChangeArrowheads="1"/>
          </xdr:cNvSpPr>
        </xdr:nvSpPr>
        <xdr:spPr bwMode="auto">
          <a:xfrm>
            <a:off x="3074027671696"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xdr:cNvGrpSpPr>
          <a:grpSpLocks/>
        </xdr:cNvGrpSpPr>
      </xdr:nvGrpSpPr>
      <xdr:grpSpPr bwMode="auto">
        <a:xfrm>
          <a:off x="546100" y="24358600"/>
          <a:ext cx="22240875" cy="371475"/>
          <a:chOff x="35" y="24"/>
          <a:chExt cx="2547" cy="39"/>
        </a:xfrm>
      </xdr:grpSpPr>
      <xdr:sp macro="" textlink="">
        <xdr:nvSpPr>
          <xdr:cNvPr id="220" name="Text Box 455"/>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3/4</a:t>
            </a:r>
          </a:p>
        </xdr:txBody>
      </xdr:sp>
      <xdr:sp macro="" textlink="">
        <xdr:nvSpPr>
          <xdr:cNvPr id="221" name="Text Box 4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xdr:cNvGrpSpPr>
          <a:grpSpLocks/>
        </xdr:cNvGrpSpPr>
      </xdr:nvGrpSpPr>
      <xdr:grpSpPr bwMode="auto">
        <a:xfrm>
          <a:off x="7658100" y="28600400"/>
          <a:ext cx="644525" cy="1949450"/>
          <a:chOff x="160" y="187"/>
          <a:chExt cx="60" cy="205"/>
        </a:xfrm>
      </xdr:grpSpPr>
      <xdr:sp macro="" textlink="">
        <xdr:nvSpPr>
          <xdr:cNvPr id="224" name="Line 45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40" name="Text Box 479"/>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41" name="Line 526"/>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xdr:cNvGrpSpPr>
          <a:grpSpLocks/>
        </xdr:cNvGrpSpPr>
      </xdr:nvGrpSpPr>
      <xdr:grpSpPr bwMode="auto">
        <a:xfrm>
          <a:off x="7604125" y="18608675"/>
          <a:ext cx="717550" cy="1892300"/>
          <a:chOff x="160" y="187"/>
          <a:chExt cx="60" cy="205"/>
        </a:xfrm>
      </xdr:grpSpPr>
      <xdr:sp macro="" textlink="">
        <xdr:nvSpPr>
          <xdr:cNvPr id="244" name="Line 549"/>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61" name="Rectangle 565"/>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65" name="Line 582"/>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xdr:cNvGrpSpPr>
          <a:grpSpLocks/>
        </xdr:cNvGrpSpPr>
      </xdr:nvGrpSpPr>
      <xdr:grpSpPr bwMode="auto">
        <a:xfrm>
          <a:off x="10820400" y="28638500"/>
          <a:ext cx="704850" cy="4759325"/>
          <a:chOff x="1547" y="2839"/>
          <a:chExt cx="74" cy="520"/>
        </a:xfrm>
      </xdr:grpSpPr>
      <xdr:sp macro="" textlink="">
        <xdr:nvSpPr>
          <xdr:cNvPr id="271" name="Line 646"/>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xdr:cNvGrpSpPr>
          <a:grpSpLocks/>
        </xdr:cNvGrpSpPr>
      </xdr:nvGrpSpPr>
      <xdr:grpSpPr bwMode="auto">
        <a:xfrm>
          <a:off x="10829925" y="15890875"/>
          <a:ext cx="666750" cy="4514850"/>
          <a:chOff x="1546" y="1527"/>
          <a:chExt cx="70" cy="487"/>
        </a:xfrm>
      </xdr:grpSpPr>
      <xdr:sp macro="" textlink="">
        <xdr:nvSpPr>
          <xdr:cNvPr id="286" name="Line 674"/>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xdr:cNvGrpSpPr>
          <a:grpSpLocks/>
        </xdr:cNvGrpSpPr>
      </xdr:nvGrpSpPr>
      <xdr:grpSpPr bwMode="auto">
        <a:xfrm>
          <a:off x="10820400" y="28581350"/>
          <a:ext cx="685800" cy="1920875"/>
          <a:chOff x="1343" y="340"/>
          <a:chExt cx="60" cy="204"/>
        </a:xfrm>
      </xdr:grpSpPr>
      <xdr:sp macro="" textlink="">
        <xdr:nvSpPr>
          <xdr:cNvPr id="301" name="Line 703"/>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xdr:cNvGrpSpPr>
          <a:grpSpLocks/>
        </xdr:cNvGrpSpPr>
      </xdr:nvGrpSpPr>
      <xdr:grpSpPr bwMode="auto">
        <a:xfrm>
          <a:off x="10820400" y="26568400"/>
          <a:ext cx="676275" cy="3943350"/>
          <a:chOff x="1194" y="2616"/>
          <a:chExt cx="71" cy="423"/>
        </a:xfrm>
      </xdr:grpSpPr>
      <xdr:sp macro="" textlink="">
        <xdr:nvSpPr>
          <xdr:cNvPr id="315" name="Line 730"/>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xdr:cNvGrpSpPr>
          <a:grpSpLocks/>
        </xdr:cNvGrpSpPr>
      </xdr:nvGrpSpPr>
      <xdr:grpSpPr bwMode="auto">
        <a:xfrm>
          <a:off x="10820400" y="18522950"/>
          <a:ext cx="666750" cy="1892300"/>
          <a:chOff x="323" y="504"/>
          <a:chExt cx="90" cy="189"/>
        </a:xfrm>
      </xdr:grpSpPr>
      <xdr:sp macro="" textlink="">
        <xdr:nvSpPr>
          <xdr:cNvPr id="331" name="Line 745"/>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xdr:cNvGrpSpPr>
          <a:grpSpLocks/>
        </xdr:cNvGrpSpPr>
      </xdr:nvGrpSpPr>
      <xdr:grpSpPr bwMode="auto">
        <a:xfrm>
          <a:off x="10829925" y="18580100"/>
          <a:ext cx="666750" cy="3902075"/>
          <a:chOff x="1194" y="1815"/>
          <a:chExt cx="70" cy="424"/>
        </a:xfrm>
      </xdr:grpSpPr>
      <xdr:sp macro="" textlink="">
        <xdr:nvSpPr>
          <xdr:cNvPr id="345" name="Line 772"/>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xdr:cNvGrpSpPr>
          <a:grpSpLocks/>
        </xdr:cNvGrpSpPr>
      </xdr:nvGrpSpPr>
      <xdr:grpSpPr bwMode="auto">
        <a:xfrm>
          <a:off x="3781425" y="38817550"/>
          <a:ext cx="685800" cy="1828800"/>
          <a:chOff x="1343" y="340"/>
          <a:chExt cx="60" cy="204"/>
        </a:xfrm>
      </xdr:grpSpPr>
      <xdr:sp macro="" textlink="">
        <xdr:nvSpPr>
          <xdr:cNvPr id="366" name="Line 79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xdr:cNvGrpSpPr>
          <a:grpSpLocks/>
        </xdr:cNvGrpSpPr>
      </xdr:nvGrpSpPr>
      <xdr:grpSpPr bwMode="auto">
        <a:xfrm>
          <a:off x="3781425" y="38817550"/>
          <a:ext cx="685800" cy="1828800"/>
          <a:chOff x="1343" y="340"/>
          <a:chExt cx="60" cy="204"/>
        </a:xfrm>
      </xdr:grpSpPr>
      <xdr:sp macro="" textlink="">
        <xdr:nvSpPr>
          <xdr:cNvPr id="380" name="Line 812"/>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xdr:cNvGrpSpPr>
          <a:grpSpLocks/>
        </xdr:cNvGrpSpPr>
      </xdr:nvGrpSpPr>
      <xdr:grpSpPr bwMode="auto">
        <a:xfrm>
          <a:off x="3781425" y="40789225"/>
          <a:ext cx="685800" cy="1828800"/>
          <a:chOff x="1343" y="340"/>
          <a:chExt cx="60" cy="204"/>
        </a:xfrm>
      </xdr:grpSpPr>
      <xdr:sp macro="" textlink="">
        <xdr:nvSpPr>
          <xdr:cNvPr id="394" name="Line 826"/>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逆行列係数・７２行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７２列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xdr:cNvGrpSpPr>
          <a:grpSpLocks/>
        </xdr:cNvGrpSpPr>
      </xdr:nvGrpSpPr>
      <xdr:grpSpPr bwMode="auto">
        <a:xfrm>
          <a:off x="10896600" y="38741350"/>
          <a:ext cx="685800" cy="3943350"/>
          <a:chOff x="1199" y="3575"/>
          <a:chExt cx="72" cy="440"/>
        </a:xfrm>
      </xdr:grpSpPr>
      <xdr:grpSp>
        <xdr:nvGrpSpPr>
          <xdr:cNvPr id="409" name="Group 853"/>
          <xdr:cNvGrpSpPr>
            <a:grpSpLocks/>
          </xdr:cNvGrpSpPr>
        </xdr:nvGrpSpPr>
        <xdr:grpSpPr bwMode="auto">
          <a:xfrm>
            <a:off x="1199" y="3583"/>
            <a:ext cx="72" cy="204"/>
            <a:chOff x="1343" y="340"/>
            <a:chExt cx="60" cy="204"/>
          </a:xfrm>
        </xdr:grpSpPr>
        <xdr:sp macro="" textlink="">
          <xdr:nvSpPr>
            <xdr:cNvPr id="426" name="Line 85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xdr:cNvGrpSpPr>
            <a:grpSpLocks/>
          </xdr:cNvGrpSpPr>
        </xdr:nvGrpSpPr>
        <xdr:grpSpPr bwMode="auto">
          <a:xfrm>
            <a:off x="1199" y="3803"/>
            <a:ext cx="72" cy="204"/>
            <a:chOff x="1343" y="340"/>
            <a:chExt cx="60" cy="204"/>
          </a:xfrm>
        </xdr:grpSpPr>
        <xdr:sp macro="" textlink="">
          <xdr:nvSpPr>
            <xdr:cNvPr id="413" name="Line 868"/>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xdr:cNvGrpSpPr>
          <a:grpSpLocks/>
        </xdr:cNvGrpSpPr>
      </xdr:nvGrpSpPr>
      <xdr:grpSpPr bwMode="auto">
        <a:xfrm>
          <a:off x="3781425" y="44456350"/>
          <a:ext cx="723900" cy="3943350"/>
          <a:chOff x="1199" y="3575"/>
          <a:chExt cx="72" cy="440"/>
        </a:xfrm>
      </xdr:grpSpPr>
      <xdr:grpSp>
        <xdr:nvGrpSpPr>
          <xdr:cNvPr id="440" name="Group 959"/>
          <xdr:cNvGrpSpPr>
            <a:grpSpLocks/>
          </xdr:cNvGrpSpPr>
        </xdr:nvGrpSpPr>
        <xdr:grpSpPr bwMode="auto">
          <a:xfrm>
            <a:off x="1199" y="3583"/>
            <a:ext cx="72" cy="204"/>
            <a:chOff x="1343" y="340"/>
            <a:chExt cx="60" cy="204"/>
          </a:xfrm>
        </xdr:grpSpPr>
        <xdr:sp macro="" textlink="">
          <xdr:nvSpPr>
            <xdr:cNvPr id="457" name="Line 960"/>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xdr:cNvGrpSpPr>
            <a:grpSpLocks/>
          </xdr:cNvGrpSpPr>
        </xdr:nvGrpSpPr>
        <xdr:grpSpPr bwMode="auto">
          <a:xfrm>
            <a:off x="1199" y="3803"/>
            <a:ext cx="72" cy="204"/>
            <a:chOff x="1343" y="340"/>
            <a:chExt cx="60" cy="204"/>
          </a:xfrm>
        </xdr:grpSpPr>
        <xdr:sp macro="" textlink="">
          <xdr:nvSpPr>
            <xdr:cNvPr id="444" name="Line 974"/>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xdr:cNvGrpSpPr>
          <a:grpSpLocks/>
        </xdr:cNvGrpSpPr>
      </xdr:nvGrpSpPr>
      <xdr:grpSpPr bwMode="auto">
        <a:xfrm>
          <a:off x="10887075" y="44446825"/>
          <a:ext cx="685800" cy="3943350"/>
          <a:chOff x="1199" y="3575"/>
          <a:chExt cx="72" cy="440"/>
        </a:xfrm>
      </xdr:grpSpPr>
      <xdr:grpSp>
        <xdr:nvGrpSpPr>
          <xdr:cNvPr id="471" name="Group 990"/>
          <xdr:cNvGrpSpPr>
            <a:grpSpLocks/>
          </xdr:cNvGrpSpPr>
        </xdr:nvGrpSpPr>
        <xdr:grpSpPr bwMode="auto">
          <a:xfrm>
            <a:off x="1199" y="3583"/>
            <a:ext cx="72" cy="204"/>
            <a:chOff x="1343" y="340"/>
            <a:chExt cx="60" cy="204"/>
          </a:xfrm>
        </xdr:grpSpPr>
        <xdr:sp macro="" textlink="">
          <xdr:nvSpPr>
            <xdr:cNvPr id="488" name="Line 991"/>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xdr:cNvGrpSpPr>
            <a:grpSpLocks/>
          </xdr:cNvGrpSpPr>
        </xdr:nvGrpSpPr>
        <xdr:grpSpPr bwMode="auto">
          <a:xfrm>
            <a:off x="1199" y="3803"/>
            <a:ext cx="72" cy="204"/>
            <a:chOff x="1343" y="340"/>
            <a:chExt cx="60" cy="204"/>
          </a:xfrm>
        </xdr:grpSpPr>
        <xdr:sp macro="" textlink="">
          <xdr:nvSpPr>
            <xdr:cNvPr id="475" name="Line 1005"/>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xdr:cNvGrpSpPr>
          <a:grpSpLocks/>
        </xdr:cNvGrpSpPr>
      </xdr:nvGrpSpPr>
      <xdr:grpSpPr bwMode="auto">
        <a:xfrm>
          <a:off x="546100" y="34874200"/>
          <a:ext cx="22202775" cy="371475"/>
          <a:chOff x="35" y="24"/>
          <a:chExt cx="2547" cy="39"/>
        </a:xfrm>
      </xdr:grpSpPr>
      <xdr:sp macro="" textlink="">
        <xdr:nvSpPr>
          <xdr:cNvPr id="504" name="Text Box 1055"/>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 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地域間産業連関表・13部門)         4/4</a:t>
            </a:r>
          </a:p>
        </xdr:txBody>
      </xdr:sp>
      <xdr:sp macro="" textlink="">
        <xdr:nvSpPr>
          <xdr:cNvPr id="505" name="Text Box 1056"/>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xdr:cNvGrpSpPr>
          <a:grpSpLocks/>
        </xdr:cNvGrpSpPr>
      </xdr:nvGrpSpPr>
      <xdr:grpSpPr bwMode="auto">
        <a:xfrm>
          <a:off x="10772775" y="5114925"/>
          <a:ext cx="809625" cy="3810000"/>
          <a:chOff x="761" y="569"/>
          <a:chExt cx="85" cy="425"/>
        </a:xfrm>
      </xdr:grpSpPr>
      <xdr:grpSp>
        <xdr:nvGrpSpPr>
          <xdr:cNvPr id="520" name="Group 4094"/>
          <xdr:cNvGrpSpPr>
            <a:grpSpLocks/>
          </xdr:cNvGrpSpPr>
        </xdr:nvGrpSpPr>
        <xdr:grpSpPr bwMode="auto">
          <a:xfrm>
            <a:off x="761" y="569"/>
            <a:ext cx="85" cy="204"/>
            <a:chOff x="723" y="556"/>
            <a:chExt cx="112" cy="204"/>
          </a:xfrm>
        </xdr:grpSpPr>
        <xdr:sp macro="" textlink="">
          <xdr:nvSpPr>
            <xdr:cNvPr id="535" name="Line 128"/>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xdr:cNvGrpSpPr>
            <a:grpSpLocks/>
          </xdr:cNvGrpSpPr>
        </xdr:nvGrpSpPr>
        <xdr:grpSpPr bwMode="auto">
          <a:xfrm>
            <a:off x="763" y="790"/>
            <a:ext cx="83" cy="204"/>
            <a:chOff x="1343" y="340"/>
            <a:chExt cx="60" cy="204"/>
          </a:xfrm>
        </xdr:grpSpPr>
        <xdr:sp macro="" textlink="">
          <xdr:nvSpPr>
            <xdr:cNvPr id="522" name="Line 249"/>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49" name="Rectangle 565"/>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53</xdr:row>
      <xdr:rowOff>0</xdr:rowOff>
    </xdr:from>
    <xdr:to>
      <xdr:col>7</xdr:col>
      <xdr:colOff>0</xdr:colOff>
      <xdr:row>54</xdr:row>
      <xdr:rowOff>0</xdr:rowOff>
    </xdr:to>
    <xdr:sp macro="" textlink="">
      <xdr:nvSpPr>
        <xdr:cNvPr id="2" name="Line 13"/>
        <xdr:cNvSpPr>
          <a:spLocks noChangeShapeType="1"/>
        </xdr:cNvSpPr>
      </xdr:nvSpPr>
      <xdr:spPr bwMode="auto">
        <a:xfrm>
          <a:off x="6191250" y="94488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52</xdr:row>
      <xdr:rowOff>0</xdr:rowOff>
    </xdr:to>
    <xdr:sp macro="" textlink="">
      <xdr:nvSpPr>
        <xdr:cNvPr id="3" name="Line 14"/>
        <xdr:cNvSpPr>
          <a:spLocks noChangeShapeType="1"/>
        </xdr:cNvSpPr>
      </xdr:nvSpPr>
      <xdr:spPr bwMode="auto">
        <a:xfrm>
          <a:off x="6191250" y="8943975"/>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53</xdr:row>
      <xdr:rowOff>0</xdr:rowOff>
    </xdr:from>
    <xdr:to>
      <xdr:col>13</xdr:col>
      <xdr:colOff>0</xdr:colOff>
      <xdr:row>54</xdr:row>
      <xdr:rowOff>0</xdr:rowOff>
    </xdr:to>
    <xdr:sp macro="" textlink="">
      <xdr:nvSpPr>
        <xdr:cNvPr id="4" name="Line 15"/>
        <xdr:cNvSpPr>
          <a:spLocks noChangeShapeType="1"/>
        </xdr:cNvSpPr>
      </xdr:nvSpPr>
      <xdr:spPr bwMode="auto">
        <a:xfrm>
          <a:off x="12096750" y="94488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50</xdr:row>
      <xdr:rowOff>0</xdr:rowOff>
    </xdr:from>
    <xdr:to>
      <xdr:col>13</xdr:col>
      <xdr:colOff>0</xdr:colOff>
      <xdr:row>52</xdr:row>
      <xdr:rowOff>0</xdr:rowOff>
    </xdr:to>
    <xdr:sp macro="" textlink="">
      <xdr:nvSpPr>
        <xdr:cNvPr id="5" name="Line 16"/>
        <xdr:cNvSpPr>
          <a:spLocks noChangeShapeType="1"/>
        </xdr:cNvSpPr>
      </xdr:nvSpPr>
      <xdr:spPr bwMode="auto">
        <a:xfrm>
          <a:off x="12096750" y="8943975"/>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53</xdr:row>
      <xdr:rowOff>0</xdr:rowOff>
    </xdr:from>
    <xdr:to>
      <xdr:col>19</xdr:col>
      <xdr:colOff>0</xdr:colOff>
      <xdr:row>54</xdr:row>
      <xdr:rowOff>0</xdr:rowOff>
    </xdr:to>
    <xdr:sp macro="" textlink="">
      <xdr:nvSpPr>
        <xdr:cNvPr id="6" name="Line 17"/>
        <xdr:cNvSpPr>
          <a:spLocks noChangeShapeType="1"/>
        </xdr:cNvSpPr>
      </xdr:nvSpPr>
      <xdr:spPr bwMode="auto">
        <a:xfrm>
          <a:off x="18002250" y="94488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50</xdr:row>
      <xdr:rowOff>0</xdr:rowOff>
    </xdr:from>
    <xdr:to>
      <xdr:col>19</xdr:col>
      <xdr:colOff>0</xdr:colOff>
      <xdr:row>52</xdr:row>
      <xdr:rowOff>0</xdr:rowOff>
    </xdr:to>
    <xdr:sp macro="" textlink="">
      <xdr:nvSpPr>
        <xdr:cNvPr id="7" name="Line 18"/>
        <xdr:cNvSpPr>
          <a:spLocks noChangeShapeType="1"/>
        </xdr:cNvSpPr>
      </xdr:nvSpPr>
      <xdr:spPr bwMode="auto">
        <a:xfrm>
          <a:off x="18002250" y="8943975"/>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xdr:row>
      <xdr:rowOff>9525</xdr:rowOff>
    </xdr:from>
    <xdr:to>
      <xdr:col>4</xdr:col>
      <xdr:colOff>9525</xdr:colOff>
      <xdr:row>7</xdr:row>
      <xdr:rowOff>0</xdr:rowOff>
    </xdr:to>
    <xdr:sp macro="" textlink="">
      <xdr:nvSpPr>
        <xdr:cNvPr id="8" name="Line 32"/>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Q22"/>
  <sheetViews>
    <sheetView showGridLines="0" tabSelected="1" view="pageBreakPreview" zoomScale="75" zoomScaleNormal="100" workbookViewId="0">
      <selection activeCell="C2" sqref="C2"/>
    </sheetView>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0</v>
      </c>
      <c r="D2" s="2"/>
      <c r="E2" s="2" t="s">
        <v>602</v>
      </c>
      <c r="Q2" s="4" t="s">
        <v>571</v>
      </c>
    </row>
    <row r="3" spans="3:17" ht="12.4" customHeight="1">
      <c r="D3" s="5"/>
    </row>
    <row r="4" spans="3:17" ht="14.25" customHeight="1" thickBot="1">
      <c r="C4" s="6" t="s">
        <v>1</v>
      </c>
      <c r="D4" s="6"/>
      <c r="I4" s="5"/>
    </row>
    <row r="5" spans="3:17" ht="20.100000000000001" customHeight="1">
      <c r="C5" s="7" t="s">
        <v>2</v>
      </c>
      <c r="D5" s="717" t="s">
        <v>3</v>
      </c>
      <c r="E5" s="718"/>
      <c r="F5" s="8" t="s">
        <v>4</v>
      </c>
      <c r="G5" s="9" t="s">
        <v>5</v>
      </c>
      <c r="I5" s="10" t="s">
        <v>6</v>
      </c>
    </row>
    <row r="6" spans="3:17" ht="43.5" customHeight="1">
      <c r="C6" s="11" t="s">
        <v>7</v>
      </c>
      <c r="D6" s="12">
        <v>1</v>
      </c>
      <c r="E6" s="13" t="s">
        <v>609</v>
      </c>
      <c r="F6" s="13" t="s">
        <v>8</v>
      </c>
      <c r="G6" s="14" t="s">
        <v>9</v>
      </c>
      <c r="H6" s="15"/>
    </row>
    <row r="7" spans="3:17" ht="43.5" customHeight="1">
      <c r="C7" s="16" t="s">
        <v>10</v>
      </c>
      <c r="D7" s="12">
        <v>2</v>
      </c>
      <c r="E7" s="13" t="s">
        <v>11</v>
      </c>
      <c r="F7" s="13" t="s">
        <v>12</v>
      </c>
      <c r="G7" s="14" t="s">
        <v>13</v>
      </c>
      <c r="H7" s="15"/>
    </row>
    <row r="8" spans="3:17" ht="43.5" customHeight="1">
      <c r="C8" s="17"/>
      <c r="D8" s="12">
        <v>3</v>
      </c>
      <c r="E8" s="13" t="s">
        <v>14</v>
      </c>
      <c r="F8" s="13" t="s">
        <v>15</v>
      </c>
      <c r="G8" s="14" t="s">
        <v>13</v>
      </c>
      <c r="H8" s="15"/>
    </row>
    <row r="9" spans="3:17" ht="43.5" customHeight="1">
      <c r="C9" s="719" t="s">
        <v>16</v>
      </c>
      <c r="D9" s="12">
        <v>4</v>
      </c>
      <c r="E9" s="18" t="s">
        <v>17</v>
      </c>
      <c r="F9" s="19" t="s">
        <v>18</v>
      </c>
      <c r="G9" s="20" t="s">
        <v>19</v>
      </c>
      <c r="H9" s="15"/>
    </row>
    <row r="10" spans="3:17" ht="43.5" customHeight="1">
      <c r="C10" s="720"/>
      <c r="D10" s="12">
        <v>5</v>
      </c>
      <c r="E10" s="18" t="s">
        <v>20</v>
      </c>
      <c r="F10" s="19" t="s">
        <v>21</v>
      </c>
      <c r="G10" s="20" t="s">
        <v>22</v>
      </c>
      <c r="H10" s="15"/>
    </row>
    <row r="11" spans="3:17" ht="43.5" customHeight="1">
      <c r="C11" s="720"/>
      <c r="D11" s="12">
        <v>6</v>
      </c>
      <c r="E11" s="18" t="s">
        <v>23</v>
      </c>
      <c r="F11" s="19" t="s">
        <v>24</v>
      </c>
      <c r="G11" s="20" t="s">
        <v>25</v>
      </c>
      <c r="H11" s="15"/>
    </row>
    <row r="12" spans="3:17" ht="42.75" customHeight="1">
      <c r="C12" s="720"/>
      <c r="D12" s="12">
        <v>7</v>
      </c>
      <c r="E12" s="18" t="s">
        <v>26</v>
      </c>
      <c r="F12" s="19" t="s">
        <v>27</v>
      </c>
      <c r="G12" s="20" t="s">
        <v>28</v>
      </c>
      <c r="H12" s="15"/>
    </row>
    <row r="13" spans="3:17" ht="42.2" customHeight="1">
      <c r="C13" s="721"/>
      <c r="D13" s="12">
        <v>8</v>
      </c>
      <c r="E13" s="18" t="s">
        <v>29</v>
      </c>
      <c r="F13" s="19" t="s">
        <v>30</v>
      </c>
      <c r="G13" s="20" t="s">
        <v>31</v>
      </c>
      <c r="H13" s="15"/>
    </row>
    <row r="14" spans="3:17" ht="42.2" customHeight="1">
      <c r="C14" s="721"/>
      <c r="D14" s="12">
        <v>9</v>
      </c>
      <c r="E14" s="18" t="s">
        <v>32</v>
      </c>
      <c r="F14" s="19" t="s">
        <v>30</v>
      </c>
      <c r="G14" s="20" t="s">
        <v>33</v>
      </c>
      <c r="H14" s="15"/>
    </row>
    <row r="15" spans="3:17" ht="42.2" customHeight="1">
      <c r="C15" s="721"/>
      <c r="D15" s="12">
        <v>10</v>
      </c>
      <c r="E15" s="18" t="s">
        <v>34</v>
      </c>
      <c r="F15" s="19" t="s">
        <v>35</v>
      </c>
      <c r="G15" s="20" t="s">
        <v>36</v>
      </c>
      <c r="H15" s="15"/>
    </row>
    <row r="16" spans="3:17" ht="42.2" customHeight="1">
      <c r="C16" s="721"/>
      <c r="D16" s="12">
        <v>11</v>
      </c>
      <c r="E16" s="18" t="s">
        <v>37</v>
      </c>
      <c r="F16" s="19" t="s">
        <v>38</v>
      </c>
      <c r="G16" s="20" t="s">
        <v>39</v>
      </c>
      <c r="H16" s="15"/>
    </row>
    <row r="17" spans="3:8" ht="42.2" customHeight="1">
      <c r="C17" s="721"/>
      <c r="D17" s="12">
        <v>12</v>
      </c>
      <c r="E17" s="18" t="s">
        <v>40</v>
      </c>
      <c r="F17" s="19" t="s">
        <v>41</v>
      </c>
      <c r="G17" s="20" t="s">
        <v>42</v>
      </c>
      <c r="H17" s="15"/>
    </row>
    <row r="18" spans="3:8" ht="42.2" customHeight="1">
      <c r="C18" s="721"/>
      <c r="D18" s="12">
        <v>13</v>
      </c>
      <c r="E18" s="18" t="s">
        <v>43</v>
      </c>
      <c r="F18" s="19" t="s">
        <v>44</v>
      </c>
      <c r="G18" s="20" t="s">
        <v>45</v>
      </c>
      <c r="H18" s="15"/>
    </row>
    <row r="19" spans="3:8" ht="42.2" customHeight="1">
      <c r="C19" s="722"/>
      <c r="D19" s="12">
        <v>14</v>
      </c>
      <c r="E19" s="18" t="s">
        <v>46</v>
      </c>
      <c r="F19" s="19" t="s">
        <v>27</v>
      </c>
      <c r="G19" s="20" t="s">
        <v>47</v>
      </c>
      <c r="H19" s="15"/>
    </row>
    <row r="20" spans="3:8" ht="42.2" customHeight="1">
      <c r="C20" s="719" t="s">
        <v>48</v>
      </c>
      <c r="D20" s="12">
        <v>15</v>
      </c>
      <c r="E20" s="18" t="s">
        <v>49</v>
      </c>
      <c r="F20" s="19" t="s">
        <v>49</v>
      </c>
      <c r="G20" s="21" t="s">
        <v>50</v>
      </c>
      <c r="H20" s="22"/>
    </row>
    <row r="21" spans="3:8" ht="42.2" customHeight="1">
      <c r="C21" s="723"/>
      <c r="D21" s="12">
        <v>16</v>
      </c>
      <c r="E21" s="19" t="s">
        <v>51</v>
      </c>
      <c r="F21" s="19" t="s">
        <v>51</v>
      </c>
      <c r="G21" s="21" t="s">
        <v>52</v>
      </c>
      <c r="H21" s="22"/>
    </row>
    <row r="22" spans="3:8" ht="42.2" customHeight="1" thickBot="1">
      <c r="C22" s="23" t="s">
        <v>53</v>
      </c>
      <c r="D22" s="24">
        <v>17</v>
      </c>
      <c r="E22" s="25" t="s">
        <v>53</v>
      </c>
      <c r="F22" s="25" t="s">
        <v>54</v>
      </c>
      <c r="G22" s="26" t="s">
        <v>55</v>
      </c>
      <c r="H22" s="22"/>
    </row>
  </sheetData>
  <mergeCells count="3">
    <mergeCell ref="D5:E5"/>
    <mergeCell ref="C9:C19"/>
    <mergeCell ref="C20:C21"/>
  </mergeCells>
  <phoneticPr fontId="3"/>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17"/>
  <sheetViews>
    <sheetView showGridLines="0" view="pageBreakPreview" zoomScale="75" zoomScaleNormal="75" zoomScaleSheetLayoutView="100" workbookViewId="0">
      <selection activeCell="F327" sqref="F327"/>
    </sheetView>
  </sheetViews>
  <sheetFormatPr defaultRowHeight="12"/>
  <cols>
    <col min="1" max="1" width="2.625" style="119" customWidth="1"/>
    <col min="2" max="2" width="4.5" style="119" customWidth="1"/>
    <col min="3" max="3" width="6.125" style="119" customWidth="1"/>
    <col min="4" max="4" width="3.375" style="119" customWidth="1"/>
    <col min="5" max="5" width="17.5" style="119" customWidth="1"/>
    <col min="6" max="6" width="12.25" style="119" bestFit="1" customWidth="1"/>
    <col min="7" max="7" width="15" style="119" customWidth="1"/>
    <col min="8" max="8" width="3.25" style="119" customWidth="1"/>
    <col min="9" max="9" width="17.5" style="119" customWidth="1"/>
    <col min="10" max="10" width="10.875" style="119" customWidth="1"/>
    <col min="11" max="12" width="7.375" style="119" customWidth="1"/>
    <col min="13" max="13" width="3.375" style="119" customWidth="1"/>
    <col min="14" max="14" width="17.5" style="119" customWidth="1"/>
    <col min="15" max="15" width="10.875" style="119" customWidth="1"/>
    <col min="16" max="16" width="15" style="119" customWidth="1"/>
    <col min="17" max="17" width="3.25" style="119" customWidth="1"/>
    <col min="18" max="18" width="17.375" style="119" customWidth="1"/>
    <col min="19" max="19" width="10.875" style="119" customWidth="1"/>
    <col min="20" max="20" width="14.875" style="119" customWidth="1"/>
    <col min="21" max="21" width="3.25" style="119" customWidth="1"/>
    <col min="22" max="22" width="17.5" style="119" customWidth="1"/>
    <col min="23" max="23" width="10.875" style="119" customWidth="1"/>
    <col min="24" max="24" width="15" style="119" customWidth="1"/>
    <col min="25" max="25" width="3.375" style="119" customWidth="1"/>
    <col min="26" max="26" width="17.5" style="119" customWidth="1"/>
    <col min="27" max="27" width="10.75" style="119" customWidth="1"/>
    <col min="28" max="31" width="5.875" style="119" customWidth="1"/>
    <col min="32" max="256" width="9" style="119"/>
    <col min="257" max="257" width="2.625" style="119" customWidth="1"/>
    <col min="258" max="258" width="4.5" style="119" customWidth="1"/>
    <col min="259" max="259" width="6.125" style="119" customWidth="1"/>
    <col min="260" max="260" width="3.375" style="119" customWidth="1"/>
    <col min="261" max="261" width="17.5" style="119" customWidth="1"/>
    <col min="262" max="262" width="12.25" style="119" bestFit="1" customWidth="1"/>
    <col min="263" max="263" width="15" style="119" customWidth="1"/>
    <col min="264" max="264" width="3.25" style="119" customWidth="1"/>
    <col min="265" max="265" width="17.5" style="119" customWidth="1"/>
    <col min="266" max="266" width="10.875" style="119" customWidth="1"/>
    <col min="267" max="268" width="7.375" style="119" customWidth="1"/>
    <col min="269" max="269" width="3.375" style="119" customWidth="1"/>
    <col min="270" max="270" width="17.5" style="119" customWidth="1"/>
    <col min="271" max="271" width="10.875" style="119" customWidth="1"/>
    <col min="272" max="272" width="15" style="119" customWidth="1"/>
    <col min="273" max="273" width="3.25" style="119" customWidth="1"/>
    <col min="274" max="274" width="17.375" style="119" customWidth="1"/>
    <col min="275" max="275" width="10.875" style="119" customWidth="1"/>
    <col min="276" max="276" width="14.875" style="119" customWidth="1"/>
    <col min="277" max="277" width="3.25" style="119" customWidth="1"/>
    <col min="278" max="278" width="17.5" style="119" customWidth="1"/>
    <col min="279" max="279" width="10.875" style="119" customWidth="1"/>
    <col min="280" max="280" width="15" style="119" customWidth="1"/>
    <col min="281" max="281" width="3.375" style="119" customWidth="1"/>
    <col min="282" max="282" width="17.5" style="119" customWidth="1"/>
    <col min="283" max="283" width="10.75" style="119" customWidth="1"/>
    <col min="284" max="287" width="5.875" style="119" customWidth="1"/>
    <col min="288" max="512" width="9" style="119"/>
    <col min="513" max="513" width="2.625" style="119" customWidth="1"/>
    <col min="514" max="514" width="4.5" style="119" customWidth="1"/>
    <col min="515" max="515" width="6.125" style="119" customWidth="1"/>
    <col min="516" max="516" width="3.375" style="119" customWidth="1"/>
    <col min="517" max="517" width="17.5" style="119" customWidth="1"/>
    <col min="518" max="518" width="12.25" style="119" bestFit="1" customWidth="1"/>
    <col min="519" max="519" width="15" style="119" customWidth="1"/>
    <col min="520" max="520" width="3.25" style="119" customWidth="1"/>
    <col min="521" max="521" width="17.5" style="119" customWidth="1"/>
    <col min="522" max="522" width="10.875" style="119" customWidth="1"/>
    <col min="523" max="524" width="7.375" style="119" customWidth="1"/>
    <col min="525" max="525" width="3.375" style="119" customWidth="1"/>
    <col min="526" max="526" width="17.5" style="119" customWidth="1"/>
    <col min="527" max="527" width="10.875" style="119" customWidth="1"/>
    <col min="528" max="528" width="15" style="119" customWidth="1"/>
    <col min="529" max="529" width="3.25" style="119" customWidth="1"/>
    <col min="530" max="530" width="17.375" style="119" customWidth="1"/>
    <col min="531" max="531" width="10.875" style="119" customWidth="1"/>
    <col min="532" max="532" width="14.875" style="119" customWidth="1"/>
    <col min="533" max="533" width="3.25" style="119" customWidth="1"/>
    <col min="534" max="534" width="17.5" style="119" customWidth="1"/>
    <col min="535" max="535" width="10.875" style="119" customWidth="1"/>
    <col min="536" max="536" width="15" style="119" customWidth="1"/>
    <col min="537" max="537" width="3.375" style="119" customWidth="1"/>
    <col min="538" max="538" width="17.5" style="119" customWidth="1"/>
    <col min="539" max="539" width="10.75" style="119" customWidth="1"/>
    <col min="540" max="543" width="5.875" style="119" customWidth="1"/>
    <col min="544" max="768" width="9" style="119"/>
    <col min="769" max="769" width="2.625" style="119" customWidth="1"/>
    <col min="770" max="770" width="4.5" style="119" customWidth="1"/>
    <col min="771" max="771" width="6.125" style="119" customWidth="1"/>
    <col min="772" max="772" width="3.375" style="119" customWidth="1"/>
    <col min="773" max="773" width="17.5" style="119" customWidth="1"/>
    <col min="774" max="774" width="12.25" style="119" bestFit="1" customWidth="1"/>
    <col min="775" max="775" width="15" style="119" customWidth="1"/>
    <col min="776" max="776" width="3.25" style="119" customWidth="1"/>
    <col min="777" max="777" width="17.5" style="119" customWidth="1"/>
    <col min="778" max="778" width="10.875" style="119" customWidth="1"/>
    <col min="779" max="780" width="7.375" style="119" customWidth="1"/>
    <col min="781" max="781" width="3.375" style="119" customWidth="1"/>
    <col min="782" max="782" width="17.5" style="119" customWidth="1"/>
    <col min="783" max="783" width="10.875" style="119" customWidth="1"/>
    <col min="784" max="784" width="15" style="119" customWidth="1"/>
    <col min="785" max="785" width="3.25" style="119" customWidth="1"/>
    <col min="786" max="786" width="17.375" style="119" customWidth="1"/>
    <col min="787" max="787" width="10.875" style="119" customWidth="1"/>
    <col min="788" max="788" width="14.875" style="119" customWidth="1"/>
    <col min="789" max="789" width="3.25" style="119" customWidth="1"/>
    <col min="790" max="790" width="17.5" style="119" customWidth="1"/>
    <col min="791" max="791" width="10.875" style="119" customWidth="1"/>
    <col min="792" max="792" width="15" style="119" customWidth="1"/>
    <col min="793" max="793" width="3.375" style="119" customWidth="1"/>
    <col min="794" max="794" width="17.5" style="119" customWidth="1"/>
    <col min="795" max="795" width="10.75" style="119" customWidth="1"/>
    <col min="796" max="799" width="5.875" style="119" customWidth="1"/>
    <col min="800" max="1024" width="9" style="119"/>
    <col min="1025" max="1025" width="2.625" style="119" customWidth="1"/>
    <col min="1026" max="1026" width="4.5" style="119" customWidth="1"/>
    <col min="1027" max="1027" width="6.125" style="119" customWidth="1"/>
    <col min="1028" max="1028" width="3.375" style="119" customWidth="1"/>
    <col min="1029" max="1029" width="17.5" style="119" customWidth="1"/>
    <col min="1030" max="1030" width="12.25" style="119" bestFit="1" customWidth="1"/>
    <col min="1031" max="1031" width="15" style="119" customWidth="1"/>
    <col min="1032" max="1032" width="3.25" style="119" customWidth="1"/>
    <col min="1033" max="1033" width="17.5" style="119" customWidth="1"/>
    <col min="1034" max="1034" width="10.875" style="119" customWidth="1"/>
    <col min="1035" max="1036" width="7.375" style="119" customWidth="1"/>
    <col min="1037" max="1037" width="3.375" style="119" customWidth="1"/>
    <col min="1038" max="1038" width="17.5" style="119" customWidth="1"/>
    <col min="1039" max="1039" width="10.875" style="119" customWidth="1"/>
    <col min="1040" max="1040" width="15" style="119" customWidth="1"/>
    <col min="1041" max="1041" width="3.25" style="119" customWidth="1"/>
    <col min="1042" max="1042" width="17.375" style="119" customWidth="1"/>
    <col min="1043" max="1043" width="10.875" style="119" customWidth="1"/>
    <col min="1044" max="1044" width="14.875" style="119" customWidth="1"/>
    <col min="1045" max="1045" width="3.25" style="119" customWidth="1"/>
    <col min="1046" max="1046" width="17.5" style="119" customWidth="1"/>
    <col min="1047" max="1047" width="10.875" style="119" customWidth="1"/>
    <col min="1048" max="1048" width="15" style="119" customWidth="1"/>
    <col min="1049" max="1049" width="3.375" style="119" customWidth="1"/>
    <col min="1050" max="1050" width="17.5" style="119" customWidth="1"/>
    <col min="1051" max="1051" width="10.75" style="119" customWidth="1"/>
    <col min="1052" max="1055" width="5.875" style="119" customWidth="1"/>
    <col min="1056" max="1280" width="9" style="119"/>
    <col min="1281" max="1281" width="2.625" style="119" customWidth="1"/>
    <col min="1282" max="1282" width="4.5" style="119" customWidth="1"/>
    <col min="1283" max="1283" width="6.125" style="119" customWidth="1"/>
    <col min="1284" max="1284" width="3.375" style="119" customWidth="1"/>
    <col min="1285" max="1285" width="17.5" style="119" customWidth="1"/>
    <col min="1286" max="1286" width="12.25" style="119" bestFit="1" customWidth="1"/>
    <col min="1287" max="1287" width="15" style="119" customWidth="1"/>
    <col min="1288" max="1288" width="3.25" style="119" customWidth="1"/>
    <col min="1289" max="1289" width="17.5" style="119" customWidth="1"/>
    <col min="1290" max="1290" width="10.875" style="119" customWidth="1"/>
    <col min="1291" max="1292" width="7.375" style="119" customWidth="1"/>
    <col min="1293" max="1293" width="3.375" style="119" customWidth="1"/>
    <col min="1294" max="1294" width="17.5" style="119" customWidth="1"/>
    <col min="1295" max="1295" width="10.875" style="119" customWidth="1"/>
    <col min="1296" max="1296" width="15" style="119" customWidth="1"/>
    <col min="1297" max="1297" width="3.25" style="119" customWidth="1"/>
    <col min="1298" max="1298" width="17.375" style="119" customWidth="1"/>
    <col min="1299" max="1299" width="10.875" style="119" customWidth="1"/>
    <col min="1300" max="1300" width="14.875" style="119" customWidth="1"/>
    <col min="1301" max="1301" width="3.25" style="119" customWidth="1"/>
    <col min="1302" max="1302" width="17.5" style="119" customWidth="1"/>
    <col min="1303" max="1303" width="10.875" style="119" customWidth="1"/>
    <col min="1304" max="1304" width="15" style="119" customWidth="1"/>
    <col min="1305" max="1305" width="3.375" style="119" customWidth="1"/>
    <col min="1306" max="1306" width="17.5" style="119" customWidth="1"/>
    <col min="1307" max="1307" width="10.75" style="119" customWidth="1"/>
    <col min="1308" max="1311" width="5.875" style="119" customWidth="1"/>
    <col min="1312" max="1536" width="9" style="119"/>
    <col min="1537" max="1537" width="2.625" style="119" customWidth="1"/>
    <col min="1538" max="1538" width="4.5" style="119" customWidth="1"/>
    <col min="1539" max="1539" width="6.125" style="119" customWidth="1"/>
    <col min="1540" max="1540" width="3.375" style="119" customWidth="1"/>
    <col min="1541" max="1541" width="17.5" style="119" customWidth="1"/>
    <col min="1542" max="1542" width="12.25" style="119" bestFit="1" customWidth="1"/>
    <col min="1543" max="1543" width="15" style="119" customWidth="1"/>
    <col min="1544" max="1544" width="3.25" style="119" customWidth="1"/>
    <col min="1545" max="1545" width="17.5" style="119" customWidth="1"/>
    <col min="1546" max="1546" width="10.875" style="119" customWidth="1"/>
    <col min="1547" max="1548" width="7.375" style="119" customWidth="1"/>
    <col min="1549" max="1549" width="3.375" style="119" customWidth="1"/>
    <col min="1550" max="1550" width="17.5" style="119" customWidth="1"/>
    <col min="1551" max="1551" width="10.875" style="119" customWidth="1"/>
    <col min="1552" max="1552" width="15" style="119" customWidth="1"/>
    <col min="1553" max="1553" width="3.25" style="119" customWidth="1"/>
    <col min="1554" max="1554" width="17.375" style="119" customWidth="1"/>
    <col min="1555" max="1555" width="10.875" style="119" customWidth="1"/>
    <col min="1556" max="1556" width="14.875" style="119" customWidth="1"/>
    <col min="1557" max="1557" width="3.25" style="119" customWidth="1"/>
    <col min="1558" max="1558" width="17.5" style="119" customWidth="1"/>
    <col min="1559" max="1559" width="10.875" style="119" customWidth="1"/>
    <col min="1560" max="1560" width="15" style="119" customWidth="1"/>
    <col min="1561" max="1561" width="3.375" style="119" customWidth="1"/>
    <col min="1562" max="1562" width="17.5" style="119" customWidth="1"/>
    <col min="1563" max="1563" width="10.75" style="119" customWidth="1"/>
    <col min="1564" max="1567" width="5.875" style="119" customWidth="1"/>
    <col min="1568" max="1792" width="9" style="119"/>
    <col min="1793" max="1793" width="2.625" style="119" customWidth="1"/>
    <col min="1794" max="1794" width="4.5" style="119" customWidth="1"/>
    <col min="1795" max="1795" width="6.125" style="119" customWidth="1"/>
    <col min="1796" max="1796" width="3.375" style="119" customWidth="1"/>
    <col min="1797" max="1797" width="17.5" style="119" customWidth="1"/>
    <col min="1798" max="1798" width="12.25" style="119" bestFit="1" customWidth="1"/>
    <col min="1799" max="1799" width="15" style="119" customWidth="1"/>
    <col min="1800" max="1800" width="3.25" style="119" customWidth="1"/>
    <col min="1801" max="1801" width="17.5" style="119" customWidth="1"/>
    <col min="1802" max="1802" width="10.875" style="119" customWidth="1"/>
    <col min="1803" max="1804" width="7.375" style="119" customWidth="1"/>
    <col min="1805" max="1805" width="3.375" style="119" customWidth="1"/>
    <col min="1806" max="1806" width="17.5" style="119" customWidth="1"/>
    <col min="1807" max="1807" width="10.875" style="119" customWidth="1"/>
    <col min="1808" max="1808" width="15" style="119" customWidth="1"/>
    <col min="1809" max="1809" width="3.25" style="119" customWidth="1"/>
    <col min="1810" max="1810" width="17.375" style="119" customWidth="1"/>
    <col min="1811" max="1811" width="10.875" style="119" customWidth="1"/>
    <col min="1812" max="1812" width="14.875" style="119" customWidth="1"/>
    <col min="1813" max="1813" width="3.25" style="119" customWidth="1"/>
    <col min="1814" max="1814" width="17.5" style="119" customWidth="1"/>
    <col min="1815" max="1815" width="10.875" style="119" customWidth="1"/>
    <col min="1816" max="1816" width="15" style="119" customWidth="1"/>
    <col min="1817" max="1817" width="3.375" style="119" customWidth="1"/>
    <col min="1818" max="1818" width="17.5" style="119" customWidth="1"/>
    <col min="1819" max="1819" width="10.75" style="119" customWidth="1"/>
    <col min="1820" max="1823" width="5.875" style="119" customWidth="1"/>
    <col min="1824" max="2048" width="9" style="119"/>
    <col min="2049" max="2049" width="2.625" style="119" customWidth="1"/>
    <col min="2050" max="2050" width="4.5" style="119" customWidth="1"/>
    <col min="2051" max="2051" width="6.125" style="119" customWidth="1"/>
    <col min="2052" max="2052" width="3.375" style="119" customWidth="1"/>
    <col min="2053" max="2053" width="17.5" style="119" customWidth="1"/>
    <col min="2054" max="2054" width="12.25" style="119" bestFit="1" customWidth="1"/>
    <col min="2055" max="2055" width="15" style="119" customWidth="1"/>
    <col min="2056" max="2056" width="3.25" style="119" customWidth="1"/>
    <col min="2057" max="2057" width="17.5" style="119" customWidth="1"/>
    <col min="2058" max="2058" width="10.875" style="119" customWidth="1"/>
    <col min="2059" max="2060" width="7.375" style="119" customWidth="1"/>
    <col min="2061" max="2061" width="3.375" style="119" customWidth="1"/>
    <col min="2062" max="2062" width="17.5" style="119" customWidth="1"/>
    <col min="2063" max="2063" width="10.875" style="119" customWidth="1"/>
    <col min="2064" max="2064" width="15" style="119" customWidth="1"/>
    <col min="2065" max="2065" width="3.25" style="119" customWidth="1"/>
    <col min="2066" max="2066" width="17.375" style="119" customWidth="1"/>
    <col min="2067" max="2067" width="10.875" style="119" customWidth="1"/>
    <col min="2068" max="2068" width="14.875" style="119" customWidth="1"/>
    <col min="2069" max="2069" width="3.25" style="119" customWidth="1"/>
    <col min="2070" max="2070" width="17.5" style="119" customWidth="1"/>
    <col min="2071" max="2071" width="10.875" style="119" customWidth="1"/>
    <col min="2072" max="2072" width="15" style="119" customWidth="1"/>
    <col min="2073" max="2073" width="3.375" style="119" customWidth="1"/>
    <col min="2074" max="2074" width="17.5" style="119" customWidth="1"/>
    <col min="2075" max="2075" width="10.75" style="119" customWidth="1"/>
    <col min="2076" max="2079" width="5.875" style="119" customWidth="1"/>
    <col min="2080" max="2304" width="9" style="119"/>
    <col min="2305" max="2305" width="2.625" style="119" customWidth="1"/>
    <col min="2306" max="2306" width="4.5" style="119" customWidth="1"/>
    <col min="2307" max="2307" width="6.125" style="119" customWidth="1"/>
    <col min="2308" max="2308" width="3.375" style="119" customWidth="1"/>
    <col min="2309" max="2309" width="17.5" style="119" customWidth="1"/>
    <col min="2310" max="2310" width="12.25" style="119" bestFit="1" customWidth="1"/>
    <col min="2311" max="2311" width="15" style="119" customWidth="1"/>
    <col min="2312" max="2312" width="3.25" style="119" customWidth="1"/>
    <col min="2313" max="2313" width="17.5" style="119" customWidth="1"/>
    <col min="2314" max="2314" width="10.875" style="119" customWidth="1"/>
    <col min="2315" max="2316" width="7.375" style="119" customWidth="1"/>
    <col min="2317" max="2317" width="3.375" style="119" customWidth="1"/>
    <col min="2318" max="2318" width="17.5" style="119" customWidth="1"/>
    <col min="2319" max="2319" width="10.875" style="119" customWidth="1"/>
    <col min="2320" max="2320" width="15" style="119" customWidth="1"/>
    <col min="2321" max="2321" width="3.25" style="119" customWidth="1"/>
    <col min="2322" max="2322" width="17.375" style="119" customWidth="1"/>
    <col min="2323" max="2323" width="10.875" style="119" customWidth="1"/>
    <col min="2324" max="2324" width="14.875" style="119" customWidth="1"/>
    <col min="2325" max="2325" width="3.25" style="119" customWidth="1"/>
    <col min="2326" max="2326" width="17.5" style="119" customWidth="1"/>
    <col min="2327" max="2327" width="10.875" style="119" customWidth="1"/>
    <col min="2328" max="2328" width="15" style="119" customWidth="1"/>
    <col min="2329" max="2329" width="3.375" style="119" customWidth="1"/>
    <col min="2330" max="2330" width="17.5" style="119" customWidth="1"/>
    <col min="2331" max="2331" width="10.75" style="119" customWidth="1"/>
    <col min="2332" max="2335" width="5.875" style="119" customWidth="1"/>
    <col min="2336" max="2560" width="9" style="119"/>
    <col min="2561" max="2561" width="2.625" style="119" customWidth="1"/>
    <col min="2562" max="2562" width="4.5" style="119" customWidth="1"/>
    <col min="2563" max="2563" width="6.125" style="119" customWidth="1"/>
    <col min="2564" max="2564" width="3.375" style="119" customWidth="1"/>
    <col min="2565" max="2565" width="17.5" style="119" customWidth="1"/>
    <col min="2566" max="2566" width="12.25" style="119" bestFit="1" customWidth="1"/>
    <col min="2567" max="2567" width="15" style="119" customWidth="1"/>
    <col min="2568" max="2568" width="3.25" style="119" customWidth="1"/>
    <col min="2569" max="2569" width="17.5" style="119" customWidth="1"/>
    <col min="2570" max="2570" width="10.875" style="119" customWidth="1"/>
    <col min="2571" max="2572" width="7.375" style="119" customWidth="1"/>
    <col min="2573" max="2573" width="3.375" style="119" customWidth="1"/>
    <col min="2574" max="2574" width="17.5" style="119" customWidth="1"/>
    <col min="2575" max="2575" width="10.875" style="119" customWidth="1"/>
    <col min="2576" max="2576" width="15" style="119" customWidth="1"/>
    <col min="2577" max="2577" width="3.25" style="119" customWidth="1"/>
    <col min="2578" max="2578" width="17.375" style="119" customWidth="1"/>
    <col min="2579" max="2579" width="10.875" style="119" customWidth="1"/>
    <col min="2580" max="2580" width="14.875" style="119" customWidth="1"/>
    <col min="2581" max="2581" width="3.25" style="119" customWidth="1"/>
    <col min="2582" max="2582" width="17.5" style="119" customWidth="1"/>
    <col min="2583" max="2583" width="10.875" style="119" customWidth="1"/>
    <col min="2584" max="2584" width="15" style="119" customWidth="1"/>
    <col min="2585" max="2585" width="3.375" style="119" customWidth="1"/>
    <col min="2586" max="2586" width="17.5" style="119" customWidth="1"/>
    <col min="2587" max="2587" width="10.75" style="119" customWidth="1"/>
    <col min="2588" max="2591" width="5.875" style="119" customWidth="1"/>
    <col min="2592" max="2816" width="9" style="119"/>
    <col min="2817" max="2817" width="2.625" style="119" customWidth="1"/>
    <col min="2818" max="2818" width="4.5" style="119" customWidth="1"/>
    <col min="2819" max="2819" width="6.125" style="119" customWidth="1"/>
    <col min="2820" max="2820" width="3.375" style="119" customWidth="1"/>
    <col min="2821" max="2821" width="17.5" style="119" customWidth="1"/>
    <col min="2822" max="2822" width="12.25" style="119" bestFit="1" customWidth="1"/>
    <col min="2823" max="2823" width="15" style="119" customWidth="1"/>
    <col min="2824" max="2824" width="3.25" style="119" customWidth="1"/>
    <col min="2825" max="2825" width="17.5" style="119" customWidth="1"/>
    <col min="2826" max="2826" width="10.875" style="119" customWidth="1"/>
    <col min="2827" max="2828" width="7.375" style="119" customWidth="1"/>
    <col min="2829" max="2829" width="3.375" style="119" customWidth="1"/>
    <col min="2830" max="2830" width="17.5" style="119" customWidth="1"/>
    <col min="2831" max="2831" width="10.875" style="119" customWidth="1"/>
    <col min="2832" max="2832" width="15" style="119" customWidth="1"/>
    <col min="2833" max="2833" width="3.25" style="119" customWidth="1"/>
    <col min="2834" max="2834" width="17.375" style="119" customWidth="1"/>
    <col min="2835" max="2835" width="10.875" style="119" customWidth="1"/>
    <col min="2836" max="2836" width="14.875" style="119" customWidth="1"/>
    <col min="2837" max="2837" width="3.25" style="119" customWidth="1"/>
    <col min="2838" max="2838" width="17.5" style="119" customWidth="1"/>
    <col min="2839" max="2839" width="10.875" style="119" customWidth="1"/>
    <col min="2840" max="2840" width="15" style="119" customWidth="1"/>
    <col min="2841" max="2841" width="3.375" style="119" customWidth="1"/>
    <col min="2842" max="2842" width="17.5" style="119" customWidth="1"/>
    <col min="2843" max="2843" width="10.75" style="119" customWidth="1"/>
    <col min="2844" max="2847" width="5.875" style="119" customWidth="1"/>
    <col min="2848" max="3072" width="9" style="119"/>
    <col min="3073" max="3073" width="2.625" style="119" customWidth="1"/>
    <col min="3074" max="3074" width="4.5" style="119" customWidth="1"/>
    <col min="3075" max="3075" width="6.125" style="119" customWidth="1"/>
    <col min="3076" max="3076" width="3.375" style="119" customWidth="1"/>
    <col min="3077" max="3077" width="17.5" style="119" customWidth="1"/>
    <col min="3078" max="3078" width="12.25" style="119" bestFit="1" customWidth="1"/>
    <col min="3079" max="3079" width="15" style="119" customWidth="1"/>
    <col min="3080" max="3080" width="3.25" style="119" customWidth="1"/>
    <col min="3081" max="3081" width="17.5" style="119" customWidth="1"/>
    <col min="3082" max="3082" width="10.875" style="119" customWidth="1"/>
    <col min="3083" max="3084" width="7.375" style="119" customWidth="1"/>
    <col min="3085" max="3085" width="3.375" style="119" customWidth="1"/>
    <col min="3086" max="3086" width="17.5" style="119" customWidth="1"/>
    <col min="3087" max="3087" width="10.875" style="119" customWidth="1"/>
    <col min="3088" max="3088" width="15" style="119" customWidth="1"/>
    <col min="3089" max="3089" width="3.25" style="119" customWidth="1"/>
    <col min="3090" max="3090" width="17.375" style="119" customWidth="1"/>
    <col min="3091" max="3091" width="10.875" style="119" customWidth="1"/>
    <col min="3092" max="3092" width="14.875" style="119" customWidth="1"/>
    <col min="3093" max="3093" width="3.25" style="119" customWidth="1"/>
    <col min="3094" max="3094" width="17.5" style="119" customWidth="1"/>
    <col min="3095" max="3095" width="10.875" style="119" customWidth="1"/>
    <col min="3096" max="3096" width="15" style="119" customWidth="1"/>
    <col min="3097" max="3097" width="3.375" style="119" customWidth="1"/>
    <col min="3098" max="3098" width="17.5" style="119" customWidth="1"/>
    <col min="3099" max="3099" width="10.75" style="119" customWidth="1"/>
    <col min="3100" max="3103" width="5.875" style="119" customWidth="1"/>
    <col min="3104" max="3328" width="9" style="119"/>
    <col min="3329" max="3329" width="2.625" style="119" customWidth="1"/>
    <col min="3330" max="3330" width="4.5" style="119" customWidth="1"/>
    <col min="3331" max="3331" width="6.125" style="119" customWidth="1"/>
    <col min="3332" max="3332" width="3.375" style="119" customWidth="1"/>
    <col min="3333" max="3333" width="17.5" style="119" customWidth="1"/>
    <col min="3334" max="3334" width="12.25" style="119" bestFit="1" customWidth="1"/>
    <col min="3335" max="3335" width="15" style="119" customWidth="1"/>
    <col min="3336" max="3336" width="3.25" style="119" customWidth="1"/>
    <col min="3337" max="3337" width="17.5" style="119" customWidth="1"/>
    <col min="3338" max="3338" width="10.875" style="119" customWidth="1"/>
    <col min="3339" max="3340" width="7.375" style="119" customWidth="1"/>
    <col min="3341" max="3341" width="3.375" style="119" customWidth="1"/>
    <col min="3342" max="3342" width="17.5" style="119" customWidth="1"/>
    <col min="3343" max="3343" width="10.875" style="119" customWidth="1"/>
    <col min="3344" max="3344" width="15" style="119" customWidth="1"/>
    <col min="3345" max="3345" width="3.25" style="119" customWidth="1"/>
    <col min="3346" max="3346" width="17.375" style="119" customWidth="1"/>
    <col min="3347" max="3347" width="10.875" style="119" customWidth="1"/>
    <col min="3348" max="3348" width="14.875" style="119" customWidth="1"/>
    <col min="3349" max="3349" width="3.25" style="119" customWidth="1"/>
    <col min="3350" max="3350" width="17.5" style="119" customWidth="1"/>
    <col min="3351" max="3351" width="10.875" style="119" customWidth="1"/>
    <col min="3352" max="3352" width="15" style="119" customWidth="1"/>
    <col min="3353" max="3353" width="3.375" style="119" customWidth="1"/>
    <col min="3354" max="3354" width="17.5" style="119" customWidth="1"/>
    <col min="3355" max="3355" width="10.75" style="119" customWidth="1"/>
    <col min="3356" max="3359" width="5.875" style="119" customWidth="1"/>
    <col min="3360" max="3584" width="9" style="119"/>
    <col min="3585" max="3585" width="2.625" style="119" customWidth="1"/>
    <col min="3586" max="3586" width="4.5" style="119" customWidth="1"/>
    <col min="3587" max="3587" width="6.125" style="119" customWidth="1"/>
    <col min="3588" max="3588" width="3.375" style="119" customWidth="1"/>
    <col min="3589" max="3589" width="17.5" style="119" customWidth="1"/>
    <col min="3590" max="3590" width="12.25" style="119" bestFit="1" customWidth="1"/>
    <col min="3591" max="3591" width="15" style="119" customWidth="1"/>
    <col min="3592" max="3592" width="3.25" style="119" customWidth="1"/>
    <col min="3593" max="3593" width="17.5" style="119" customWidth="1"/>
    <col min="3594" max="3594" width="10.875" style="119" customWidth="1"/>
    <col min="3595" max="3596" width="7.375" style="119" customWidth="1"/>
    <col min="3597" max="3597" width="3.375" style="119" customWidth="1"/>
    <col min="3598" max="3598" width="17.5" style="119" customWidth="1"/>
    <col min="3599" max="3599" width="10.875" style="119" customWidth="1"/>
    <col min="3600" max="3600" width="15" style="119" customWidth="1"/>
    <col min="3601" max="3601" width="3.25" style="119" customWidth="1"/>
    <col min="3602" max="3602" width="17.375" style="119" customWidth="1"/>
    <col min="3603" max="3603" width="10.875" style="119" customWidth="1"/>
    <col min="3604" max="3604" width="14.875" style="119" customWidth="1"/>
    <col min="3605" max="3605" width="3.25" style="119" customWidth="1"/>
    <col min="3606" max="3606" width="17.5" style="119" customWidth="1"/>
    <col min="3607" max="3607" width="10.875" style="119" customWidth="1"/>
    <col min="3608" max="3608" width="15" style="119" customWidth="1"/>
    <col min="3609" max="3609" width="3.375" style="119" customWidth="1"/>
    <col min="3610" max="3610" width="17.5" style="119" customWidth="1"/>
    <col min="3611" max="3611" width="10.75" style="119" customWidth="1"/>
    <col min="3612" max="3615" width="5.875" style="119" customWidth="1"/>
    <col min="3616" max="3840" width="9" style="119"/>
    <col min="3841" max="3841" width="2.625" style="119" customWidth="1"/>
    <col min="3842" max="3842" width="4.5" style="119" customWidth="1"/>
    <col min="3843" max="3843" width="6.125" style="119" customWidth="1"/>
    <col min="3844" max="3844" width="3.375" style="119" customWidth="1"/>
    <col min="3845" max="3845" width="17.5" style="119" customWidth="1"/>
    <col min="3846" max="3846" width="12.25" style="119" bestFit="1" customWidth="1"/>
    <col min="3847" max="3847" width="15" style="119" customWidth="1"/>
    <col min="3848" max="3848" width="3.25" style="119" customWidth="1"/>
    <col min="3849" max="3849" width="17.5" style="119" customWidth="1"/>
    <col min="3850" max="3850" width="10.875" style="119" customWidth="1"/>
    <col min="3851" max="3852" width="7.375" style="119" customWidth="1"/>
    <col min="3853" max="3853" width="3.375" style="119" customWidth="1"/>
    <col min="3854" max="3854" width="17.5" style="119" customWidth="1"/>
    <col min="3855" max="3855" width="10.875" style="119" customWidth="1"/>
    <col min="3856" max="3856" width="15" style="119" customWidth="1"/>
    <col min="3857" max="3857" width="3.25" style="119" customWidth="1"/>
    <col min="3858" max="3858" width="17.375" style="119" customWidth="1"/>
    <col min="3859" max="3859" width="10.875" style="119" customWidth="1"/>
    <col min="3860" max="3860" width="14.875" style="119" customWidth="1"/>
    <col min="3861" max="3861" width="3.25" style="119" customWidth="1"/>
    <col min="3862" max="3862" width="17.5" style="119" customWidth="1"/>
    <col min="3863" max="3863" width="10.875" style="119" customWidth="1"/>
    <col min="3864" max="3864" width="15" style="119" customWidth="1"/>
    <col min="3865" max="3865" width="3.375" style="119" customWidth="1"/>
    <col min="3866" max="3866" width="17.5" style="119" customWidth="1"/>
    <col min="3867" max="3867" width="10.75" style="119" customWidth="1"/>
    <col min="3868" max="3871" width="5.875" style="119" customWidth="1"/>
    <col min="3872" max="4096" width="9" style="119"/>
    <col min="4097" max="4097" width="2.625" style="119" customWidth="1"/>
    <col min="4098" max="4098" width="4.5" style="119" customWidth="1"/>
    <col min="4099" max="4099" width="6.125" style="119" customWidth="1"/>
    <col min="4100" max="4100" width="3.375" style="119" customWidth="1"/>
    <col min="4101" max="4101" width="17.5" style="119" customWidth="1"/>
    <col min="4102" max="4102" width="12.25" style="119" bestFit="1" customWidth="1"/>
    <col min="4103" max="4103" width="15" style="119" customWidth="1"/>
    <col min="4104" max="4104" width="3.25" style="119" customWidth="1"/>
    <col min="4105" max="4105" width="17.5" style="119" customWidth="1"/>
    <col min="4106" max="4106" width="10.875" style="119" customWidth="1"/>
    <col min="4107" max="4108" width="7.375" style="119" customWidth="1"/>
    <col min="4109" max="4109" width="3.375" style="119" customWidth="1"/>
    <col min="4110" max="4110" width="17.5" style="119" customWidth="1"/>
    <col min="4111" max="4111" width="10.875" style="119" customWidth="1"/>
    <col min="4112" max="4112" width="15" style="119" customWidth="1"/>
    <col min="4113" max="4113" width="3.25" style="119" customWidth="1"/>
    <col min="4114" max="4114" width="17.375" style="119" customWidth="1"/>
    <col min="4115" max="4115" width="10.875" style="119" customWidth="1"/>
    <col min="4116" max="4116" width="14.875" style="119" customWidth="1"/>
    <col min="4117" max="4117" width="3.25" style="119" customWidth="1"/>
    <col min="4118" max="4118" width="17.5" style="119" customWidth="1"/>
    <col min="4119" max="4119" width="10.875" style="119" customWidth="1"/>
    <col min="4120" max="4120" width="15" style="119" customWidth="1"/>
    <col min="4121" max="4121" width="3.375" style="119" customWidth="1"/>
    <col min="4122" max="4122" width="17.5" style="119" customWidth="1"/>
    <col min="4123" max="4123" width="10.75" style="119" customWidth="1"/>
    <col min="4124" max="4127" width="5.875" style="119" customWidth="1"/>
    <col min="4128" max="4352" width="9" style="119"/>
    <col min="4353" max="4353" width="2.625" style="119" customWidth="1"/>
    <col min="4354" max="4354" width="4.5" style="119" customWidth="1"/>
    <col min="4355" max="4355" width="6.125" style="119" customWidth="1"/>
    <col min="4356" max="4356" width="3.375" style="119" customWidth="1"/>
    <col min="4357" max="4357" width="17.5" style="119" customWidth="1"/>
    <col min="4358" max="4358" width="12.25" style="119" bestFit="1" customWidth="1"/>
    <col min="4359" max="4359" width="15" style="119" customWidth="1"/>
    <col min="4360" max="4360" width="3.25" style="119" customWidth="1"/>
    <col min="4361" max="4361" width="17.5" style="119" customWidth="1"/>
    <col min="4362" max="4362" width="10.875" style="119" customWidth="1"/>
    <col min="4363" max="4364" width="7.375" style="119" customWidth="1"/>
    <col min="4365" max="4365" width="3.375" style="119" customWidth="1"/>
    <col min="4366" max="4366" width="17.5" style="119" customWidth="1"/>
    <col min="4367" max="4367" width="10.875" style="119" customWidth="1"/>
    <col min="4368" max="4368" width="15" style="119" customWidth="1"/>
    <col min="4369" max="4369" width="3.25" style="119" customWidth="1"/>
    <col min="4370" max="4370" width="17.375" style="119" customWidth="1"/>
    <col min="4371" max="4371" width="10.875" style="119" customWidth="1"/>
    <col min="4372" max="4372" width="14.875" style="119" customWidth="1"/>
    <col min="4373" max="4373" width="3.25" style="119" customWidth="1"/>
    <col min="4374" max="4374" width="17.5" style="119" customWidth="1"/>
    <col min="4375" max="4375" width="10.875" style="119" customWidth="1"/>
    <col min="4376" max="4376" width="15" style="119" customWidth="1"/>
    <col min="4377" max="4377" width="3.375" style="119" customWidth="1"/>
    <col min="4378" max="4378" width="17.5" style="119" customWidth="1"/>
    <col min="4379" max="4379" width="10.75" style="119" customWidth="1"/>
    <col min="4380" max="4383" width="5.875" style="119" customWidth="1"/>
    <col min="4384" max="4608" width="9" style="119"/>
    <col min="4609" max="4609" width="2.625" style="119" customWidth="1"/>
    <col min="4610" max="4610" width="4.5" style="119" customWidth="1"/>
    <col min="4611" max="4611" width="6.125" style="119" customWidth="1"/>
    <col min="4612" max="4612" width="3.375" style="119" customWidth="1"/>
    <col min="4613" max="4613" width="17.5" style="119" customWidth="1"/>
    <col min="4614" max="4614" width="12.25" style="119" bestFit="1" customWidth="1"/>
    <col min="4615" max="4615" width="15" style="119" customWidth="1"/>
    <col min="4616" max="4616" width="3.25" style="119" customWidth="1"/>
    <col min="4617" max="4617" width="17.5" style="119" customWidth="1"/>
    <col min="4618" max="4618" width="10.875" style="119" customWidth="1"/>
    <col min="4619" max="4620" width="7.375" style="119" customWidth="1"/>
    <col min="4621" max="4621" width="3.375" style="119" customWidth="1"/>
    <col min="4622" max="4622" width="17.5" style="119" customWidth="1"/>
    <col min="4623" max="4623" width="10.875" style="119" customWidth="1"/>
    <col min="4624" max="4624" width="15" style="119" customWidth="1"/>
    <col min="4625" max="4625" width="3.25" style="119" customWidth="1"/>
    <col min="4626" max="4626" width="17.375" style="119" customWidth="1"/>
    <col min="4627" max="4627" width="10.875" style="119" customWidth="1"/>
    <col min="4628" max="4628" width="14.875" style="119" customWidth="1"/>
    <col min="4629" max="4629" width="3.25" style="119" customWidth="1"/>
    <col min="4630" max="4630" width="17.5" style="119" customWidth="1"/>
    <col min="4631" max="4631" width="10.875" style="119" customWidth="1"/>
    <col min="4632" max="4632" width="15" style="119" customWidth="1"/>
    <col min="4633" max="4633" width="3.375" style="119" customWidth="1"/>
    <col min="4634" max="4634" width="17.5" style="119" customWidth="1"/>
    <col min="4635" max="4635" width="10.75" style="119" customWidth="1"/>
    <col min="4636" max="4639" width="5.875" style="119" customWidth="1"/>
    <col min="4640" max="4864" width="9" style="119"/>
    <col min="4865" max="4865" width="2.625" style="119" customWidth="1"/>
    <col min="4866" max="4866" width="4.5" style="119" customWidth="1"/>
    <col min="4867" max="4867" width="6.125" style="119" customWidth="1"/>
    <col min="4868" max="4868" width="3.375" style="119" customWidth="1"/>
    <col min="4869" max="4869" width="17.5" style="119" customWidth="1"/>
    <col min="4870" max="4870" width="12.25" style="119" bestFit="1" customWidth="1"/>
    <col min="4871" max="4871" width="15" style="119" customWidth="1"/>
    <col min="4872" max="4872" width="3.25" style="119" customWidth="1"/>
    <col min="4873" max="4873" width="17.5" style="119" customWidth="1"/>
    <col min="4874" max="4874" width="10.875" style="119" customWidth="1"/>
    <col min="4875" max="4876" width="7.375" style="119" customWidth="1"/>
    <col min="4877" max="4877" width="3.375" style="119" customWidth="1"/>
    <col min="4878" max="4878" width="17.5" style="119" customWidth="1"/>
    <col min="4879" max="4879" width="10.875" style="119" customWidth="1"/>
    <col min="4880" max="4880" width="15" style="119" customWidth="1"/>
    <col min="4881" max="4881" width="3.25" style="119" customWidth="1"/>
    <col min="4882" max="4882" width="17.375" style="119" customWidth="1"/>
    <col min="4883" max="4883" width="10.875" style="119" customWidth="1"/>
    <col min="4884" max="4884" width="14.875" style="119" customWidth="1"/>
    <col min="4885" max="4885" width="3.25" style="119" customWidth="1"/>
    <col min="4886" max="4886" width="17.5" style="119" customWidth="1"/>
    <col min="4887" max="4887" width="10.875" style="119" customWidth="1"/>
    <col min="4888" max="4888" width="15" style="119" customWidth="1"/>
    <col min="4889" max="4889" width="3.375" style="119" customWidth="1"/>
    <col min="4890" max="4890" width="17.5" style="119" customWidth="1"/>
    <col min="4891" max="4891" width="10.75" style="119" customWidth="1"/>
    <col min="4892" max="4895" width="5.875" style="119" customWidth="1"/>
    <col min="4896" max="5120" width="9" style="119"/>
    <col min="5121" max="5121" width="2.625" style="119" customWidth="1"/>
    <col min="5122" max="5122" width="4.5" style="119" customWidth="1"/>
    <col min="5123" max="5123" width="6.125" style="119" customWidth="1"/>
    <col min="5124" max="5124" width="3.375" style="119" customWidth="1"/>
    <col min="5125" max="5125" width="17.5" style="119" customWidth="1"/>
    <col min="5126" max="5126" width="12.25" style="119" bestFit="1" customWidth="1"/>
    <col min="5127" max="5127" width="15" style="119" customWidth="1"/>
    <col min="5128" max="5128" width="3.25" style="119" customWidth="1"/>
    <col min="5129" max="5129" width="17.5" style="119" customWidth="1"/>
    <col min="5130" max="5130" width="10.875" style="119" customWidth="1"/>
    <col min="5131" max="5132" width="7.375" style="119" customWidth="1"/>
    <col min="5133" max="5133" width="3.375" style="119" customWidth="1"/>
    <col min="5134" max="5134" width="17.5" style="119" customWidth="1"/>
    <col min="5135" max="5135" width="10.875" style="119" customWidth="1"/>
    <col min="5136" max="5136" width="15" style="119" customWidth="1"/>
    <col min="5137" max="5137" width="3.25" style="119" customWidth="1"/>
    <col min="5138" max="5138" width="17.375" style="119" customWidth="1"/>
    <col min="5139" max="5139" width="10.875" style="119" customWidth="1"/>
    <col min="5140" max="5140" width="14.875" style="119" customWidth="1"/>
    <col min="5141" max="5141" width="3.25" style="119" customWidth="1"/>
    <col min="5142" max="5142" width="17.5" style="119" customWidth="1"/>
    <col min="5143" max="5143" width="10.875" style="119" customWidth="1"/>
    <col min="5144" max="5144" width="15" style="119" customWidth="1"/>
    <col min="5145" max="5145" width="3.375" style="119" customWidth="1"/>
    <col min="5146" max="5146" width="17.5" style="119" customWidth="1"/>
    <col min="5147" max="5147" width="10.75" style="119" customWidth="1"/>
    <col min="5148" max="5151" width="5.875" style="119" customWidth="1"/>
    <col min="5152" max="5376" width="9" style="119"/>
    <col min="5377" max="5377" width="2.625" style="119" customWidth="1"/>
    <col min="5378" max="5378" width="4.5" style="119" customWidth="1"/>
    <col min="5379" max="5379" width="6.125" style="119" customWidth="1"/>
    <col min="5380" max="5380" width="3.375" style="119" customWidth="1"/>
    <col min="5381" max="5381" width="17.5" style="119" customWidth="1"/>
    <col min="5382" max="5382" width="12.25" style="119" bestFit="1" customWidth="1"/>
    <col min="5383" max="5383" width="15" style="119" customWidth="1"/>
    <col min="5384" max="5384" width="3.25" style="119" customWidth="1"/>
    <col min="5385" max="5385" width="17.5" style="119" customWidth="1"/>
    <col min="5386" max="5386" width="10.875" style="119" customWidth="1"/>
    <col min="5387" max="5388" width="7.375" style="119" customWidth="1"/>
    <col min="5389" max="5389" width="3.375" style="119" customWidth="1"/>
    <col min="5390" max="5390" width="17.5" style="119" customWidth="1"/>
    <col min="5391" max="5391" width="10.875" style="119" customWidth="1"/>
    <col min="5392" max="5392" width="15" style="119" customWidth="1"/>
    <col min="5393" max="5393" width="3.25" style="119" customWidth="1"/>
    <col min="5394" max="5394" width="17.375" style="119" customWidth="1"/>
    <col min="5395" max="5395" width="10.875" style="119" customWidth="1"/>
    <col min="5396" max="5396" width="14.875" style="119" customWidth="1"/>
    <col min="5397" max="5397" width="3.25" style="119" customWidth="1"/>
    <col min="5398" max="5398" width="17.5" style="119" customWidth="1"/>
    <col min="5399" max="5399" width="10.875" style="119" customWidth="1"/>
    <col min="5400" max="5400" width="15" style="119" customWidth="1"/>
    <col min="5401" max="5401" width="3.375" style="119" customWidth="1"/>
    <col min="5402" max="5402" width="17.5" style="119" customWidth="1"/>
    <col min="5403" max="5403" width="10.75" style="119" customWidth="1"/>
    <col min="5404" max="5407" width="5.875" style="119" customWidth="1"/>
    <col min="5408" max="5632" width="9" style="119"/>
    <col min="5633" max="5633" width="2.625" style="119" customWidth="1"/>
    <col min="5634" max="5634" width="4.5" style="119" customWidth="1"/>
    <col min="5635" max="5635" width="6.125" style="119" customWidth="1"/>
    <col min="5636" max="5636" width="3.375" style="119" customWidth="1"/>
    <col min="5637" max="5637" width="17.5" style="119" customWidth="1"/>
    <col min="5638" max="5638" width="12.25" style="119" bestFit="1" customWidth="1"/>
    <col min="5639" max="5639" width="15" style="119" customWidth="1"/>
    <col min="5640" max="5640" width="3.25" style="119" customWidth="1"/>
    <col min="5641" max="5641" width="17.5" style="119" customWidth="1"/>
    <col min="5642" max="5642" width="10.875" style="119" customWidth="1"/>
    <col min="5643" max="5644" width="7.375" style="119" customWidth="1"/>
    <col min="5645" max="5645" width="3.375" style="119" customWidth="1"/>
    <col min="5646" max="5646" width="17.5" style="119" customWidth="1"/>
    <col min="5647" max="5647" width="10.875" style="119" customWidth="1"/>
    <col min="5648" max="5648" width="15" style="119" customWidth="1"/>
    <col min="5649" max="5649" width="3.25" style="119" customWidth="1"/>
    <col min="5650" max="5650" width="17.375" style="119" customWidth="1"/>
    <col min="5651" max="5651" width="10.875" style="119" customWidth="1"/>
    <col min="5652" max="5652" width="14.875" style="119" customWidth="1"/>
    <col min="5653" max="5653" width="3.25" style="119" customWidth="1"/>
    <col min="5654" max="5654" width="17.5" style="119" customWidth="1"/>
    <col min="5655" max="5655" width="10.875" style="119" customWidth="1"/>
    <col min="5656" max="5656" width="15" style="119" customWidth="1"/>
    <col min="5657" max="5657" width="3.375" style="119" customWidth="1"/>
    <col min="5658" max="5658" width="17.5" style="119" customWidth="1"/>
    <col min="5659" max="5659" width="10.75" style="119" customWidth="1"/>
    <col min="5660" max="5663" width="5.875" style="119" customWidth="1"/>
    <col min="5664" max="5888" width="9" style="119"/>
    <col min="5889" max="5889" width="2.625" style="119" customWidth="1"/>
    <col min="5890" max="5890" width="4.5" style="119" customWidth="1"/>
    <col min="5891" max="5891" width="6.125" style="119" customWidth="1"/>
    <col min="5892" max="5892" width="3.375" style="119" customWidth="1"/>
    <col min="5893" max="5893" width="17.5" style="119" customWidth="1"/>
    <col min="5894" max="5894" width="12.25" style="119" bestFit="1" customWidth="1"/>
    <col min="5895" max="5895" width="15" style="119" customWidth="1"/>
    <col min="5896" max="5896" width="3.25" style="119" customWidth="1"/>
    <col min="5897" max="5897" width="17.5" style="119" customWidth="1"/>
    <col min="5898" max="5898" width="10.875" style="119" customWidth="1"/>
    <col min="5899" max="5900" width="7.375" style="119" customWidth="1"/>
    <col min="5901" max="5901" width="3.375" style="119" customWidth="1"/>
    <col min="5902" max="5902" width="17.5" style="119" customWidth="1"/>
    <col min="5903" max="5903" width="10.875" style="119" customWidth="1"/>
    <col min="5904" max="5904" width="15" style="119" customWidth="1"/>
    <col min="5905" max="5905" width="3.25" style="119" customWidth="1"/>
    <col min="5906" max="5906" width="17.375" style="119" customWidth="1"/>
    <col min="5907" max="5907" width="10.875" style="119" customWidth="1"/>
    <col min="5908" max="5908" width="14.875" style="119" customWidth="1"/>
    <col min="5909" max="5909" width="3.25" style="119" customWidth="1"/>
    <col min="5910" max="5910" width="17.5" style="119" customWidth="1"/>
    <col min="5911" max="5911" width="10.875" style="119" customWidth="1"/>
    <col min="5912" max="5912" width="15" style="119" customWidth="1"/>
    <col min="5913" max="5913" width="3.375" style="119" customWidth="1"/>
    <col min="5914" max="5914" width="17.5" style="119" customWidth="1"/>
    <col min="5915" max="5915" width="10.75" style="119" customWidth="1"/>
    <col min="5916" max="5919" width="5.875" style="119" customWidth="1"/>
    <col min="5920" max="6144" width="9" style="119"/>
    <col min="6145" max="6145" width="2.625" style="119" customWidth="1"/>
    <col min="6146" max="6146" width="4.5" style="119" customWidth="1"/>
    <col min="6147" max="6147" width="6.125" style="119" customWidth="1"/>
    <col min="6148" max="6148" width="3.375" style="119" customWidth="1"/>
    <col min="6149" max="6149" width="17.5" style="119" customWidth="1"/>
    <col min="6150" max="6150" width="12.25" style="119" bestFit="1" customWidth="1"/>
    <col min="6151" max="6151" width="15" style="119" customWidth="1"/>
    <col min="6152" max="6152" width="3.25" style="119" customWidth="1"/>
    <col min="6153" max="6153" width="17.5" style="119" customWidth="1"/>
    <col min="6154" max="6154" width="10.875" style="119" customWidth="1"/>
    <col min="6155" max="6156" width="7.375" style="119" customWidth="1"/>
    <col min="6157" max="6157" width="3.375" style="119" customWidth="1"/>
    <col min="6158" max="6158" width="17.5" style="119" customWidth="1"/>
    <col min="6159" max="6159" width="10.875" style="119" customWidth="1"/>
    <col min="6160" max="6160" width="15" style="119" customWidth="1"/>
    <col min="6161" max="6161" width="3.25" style="119" customWidth="1"/>
    <col min="6162" max="6162" width="17.375" style="119" customWidth="1"/>
    <col min="6163" max="6163" width="10.875" style="119" customWidth="1"/>
    <col min="6164" max="6164" width="14.875" style="119" customWidth="1"/>
    <col min="6165" max="6165" width="3.25" style="119" customWidth="1"/>
    <col min="6166" max="6166" width="17.5" style="119" customWidth="1"/>
    <col min="6167" max="6167" width="10.875" style="119" customWidth="1"/>
    <col min="6168" max="6168" width="15" style="119" customWidth="1"/>
    <col min="6169" max="6169" width="3.375" style="119" customWidth="1"/>
    <col min="6170" max="6170" width="17.5" style="119" customWidth="1"/>
    <col min="6171" max="6171" width="10.75" style="119" customWidth="1"/>
    <col min="6172" max="6175" width="5.875" style="119" customWidth="1"/>
    <col min="6176" max="6400" width="9" style="119"/>
    <col min="6401" max="6401" width="2.625" style="119" customWidth="1"/>
    <col min="6402" max="6402" width="4.5" style="119" customWidth="1"/>
    <col min="6403" max="6403" width="6.125" style="119" customWidth="1"/>
    <col min="6404" max="6404" width="3.375" style="119" customWidth="1"/>
    <col min="6405" max="6405" width="17.5" style="119" customWidth="1"/>
    <col min="6406" max="6406" width="12.25" style="119" bestFit="1" customWidth="1"/>
    <col min="6407" max="6407" width="15" style="119" customWidth="1"/>
    <col min="6408" max="6408" width="3.25" style="119" customWidth="1"/>
    <col min="6409" max="6409" width="17.5" style="119" customWidth="1"/>
    <col min="6410" max="6410" width="10.875" style="119" customWidth="1"/>
    <col min="6411" max="6412" width="7.375" style="119" customWidth="1"/>
    <col min="6413" max="6413" width="3.375" style="119" customWidth="1"/>
    <col min="6414" max="6414" width="17.5" style="119" customWidth="1"/>
    <col min="6415" max="6415" width="10.875" style="119" customWidth="1"/>
    <col min="6416" max="6416" width="15" style="119" customWidth="1"/>
    <col min="6417" max="6417" width="3.25" style="119" customWidth="1"/>
    <col min="6418" max="6418" width="17.375" style="119" customWidth="1"/>
    <col min="6419" max="6419" width="10.875" style="119" customWidth="1"/>
    <col min="6420" max="6420" width="14.875" style="119" customWidth="1"/>
    <col min="6421" max="6421" width="3.25" style="119" customWidth="1"/>
    <col min="6422" max="6422" width="17.5" style="119" customWidth="1"/>
    <col min="6423" max="6423" width="10.875" style="119" customWidth="1"/>
    <col min="6424" max="6424" width="15" style="119" customWidth="1"/>
    <col min="6425" max="6425" width="3.375" style="119" customWidth="1"/>
    <col min="6426" max="6426" width="17.5" style="119" customWidth="1"/>
    <col min="6427" max="6427" width="10.75" style="119" customWidth="1"/>
    <col min="6428" max="6431" width="5.875" style="119" customWidth="1"/>
    <col min="6432" max="6656" width="9" style="119"/>
    <col min="6657" max="6657" width="2.625" style="119" customWidth="1"/>
    <col min="6658" max="6658" width="4.5" style="119" customWidth="1"/>
    <col min="6659" max="6659" width="6.125" style="119" customWidth="1"/>
    <col min="6660" max="6660" width="3.375" style="119" customWidth="1"/>
    <col min="6661" max="6661" width="17.5" style="119" customWidth="1"/>
    <col min="6662" max="6662" width="12.25" style="119" bestFit="1" customWidth="1"/>
    <col min="6663" max="6663" width="15" style="119" customWidth="1"/>
    <col min="6664" max="6664" width="3.25" style="119" customWidth="1"/>
    <col min="6665" max="6665" width="17.5" style="119" customWidth="1"/>
    <col min="6666" max="6666" width="10.875" style="119" customWidth="1"/>
    <col min="6667" max="6668" width="7.375" style="119" customWidth="1"/>
    <col min="6669" max="6669" width="3.375" style="119" customWidth="1"/>
    <col min="6670" max="6670" width="17.5" style="119" customWidth="1"/>
    <col min="6671" max="6671" width="10.875" style="119" customWidth="1"/>
    <col min="6672" max="6672" width="15" style="119" customWidth="1"/>
    <col min="6673" max="6673" width="3.25" style="119" customWidth="1"/>
    <col min="6674" max="6674" width="17.375" style="119" customWidth="1"/>
    <col min="6675" max="6675" width="10.875" style="119" customWidth="1"/>
    <col min="6676" max="6676" width="14.875" style="119" customWidth="1"/>
    <col min="6677" max="6677" width="3.25" style="119" customWidth="1"/>
    <col min="6678" max="6678" width="17.5" style="119" customWidth="1"/>
    <col min="6679" max="6679" width="10.875" style="119" customWidth="1"/>
    <col min="6680" max="6680" width="15" style="119" customWidth="1"/>
    <col min="6681" max="6681" width="3.375" style="119" customWidth="1"/>
    <col min="6682" max="6682" width="17.5" style="119" customWidth="1"/>
    <col min="6683" max="6683" width="10.75" style="119" customWidth="1"/>
    <col min="6684" max="6687" width="5.875" style="119" customWidth="1"/>
    <col min="6688" max="6912" width="9" style="119"/>
    <col min="6913" max="6913" width="2.625" style="119" customWidth="1"/>
    <col min="6914" max="6914" width="4.5" style="119" customWidth="1"/>
    <col min="6915" max="6915" width="6.125" style="119" customWidth="1"/>
    <col min="6916" max="6916" width="3.375" style="119" customWidth="1"/>
    <col min="6917" max="6917" width="17.5" style="119" customWidth="1"/>
    <col min="6918" max="6918" width="12.25" style="119" bestFit="1" customWidth="1"/>
    <col min="6919" max="6919" width="15" style="119" customWidth="1"/>
    <col min="6920" max="6920" width="3.25" style="119" customWidth="1"/>
    <col min="6921" max="6921" width="17.5" style="119" customWidth="1"/>
    <col min="6922" max="6922" width="10.875" style="119" customWidth="1"/>
    <col min="6923" max="6924" width="7.375" style="119" customWidth="1"/>
    <col min="6925" max="6925" width="3.375" style="119" customWidth="1"/>
    <col min="6926" max="6926" width="17.5" style="119" customWidth="1"/>
    <col min="6927" max="6927" width="10.875" style="119" customWidth="1"/>
    <col min="6928" max="6928" width="15" style="119" customWidth="1"/>
    <col min="6929" max="6929" width="3.25" style="119" customWidth="1"/>
    <col min="6930" max="6930" width="17.375" style="119" customWidth="1"/>
    <col min="6931" max="6931" width="10.875" style="119" customWidth="1"/>
    <col min="6932" max="6932" width="14.875" style="119" customWidth="1"/>
    <col min="6933" max="6933" width="3.25" style="119" customWidth="1"/>
    <col min="6934" max="6934" width="17.5" style="119" customWidth="1"/>
    <col min="6935" max="6935" width="10.875" style="119" customWidth="1"/>
    <col min="6936" max="6936" width="15" style="119" customWidth="1"/>
    <col min="6937" max="6937" width="3.375" style="119" customWidth="1"/>
    <col min="6938" max="6938" width="17.5" style="119" customWidth="1"/>
    <col min="6939" max="6939" width="10.75" style="119" customWidth="1"/>
    <col min="6940" max="6943" width="5.875" style="119" customWidth="1"/>
    <col min="6944" max="7168" width="9" style="119"/>
    <col min="7169" max="7169" width="2.625" style="119" customWidth="1"/>
    <col min="7170" max="7170" width="4.5" style="119" customWidth="1"/>
    <col min="7171" max="7171" width="6.125" style="119" customWidth="1"/>
    <col min="7172" max="7172" width="3.375" style="119" customWidth="1"/>
    <col min="7173" max="7173" width="17.5" style="119" customWidth="1"/>
    <col min="7174" max="7174" width="12.25" style="119" bestFit="1" customWidth="1"/>
    <col min="7175" max="7175" width="15" style="119" customWidth="1"/>
    <col min="7176" max="7176" width="3.25" style="119" customWidth="1"/>
    <col min="7177" max="7177" width="17.5" style="119" customWidth="1"/>
    <col min="7178" max="7178" width="10.875" style="119" customWidth="1"/>
    <col min="7179" max="7180" width="7.375" style="119" customWidth="1"/>
    <col min="7181" max="7181" width="3.375" style="119" customWidth="1"/>
    <col min="7182" max="7182" width="17.5" style="119" customWidth="1"/>
    <col min="7183" max="7183" width="10.875" style="119" customWidth="1"/>
    <col min="7184" max="7184" width="15" style="119" customWidth="1"/>
    <col min="7185" max="7185" width="3.25" style="119" customWidth="1"/>
    <col min="7186" max="7186" width="17.375" style="119" customWidth="1"/>
    <col min="7187" max="7187" width="10.875" style="119" customWidth="1"/>
    <col min="7188" max="7188" width="14.875" style="119" customWidth="1"/>
    <col min="7189" max="7189" width="3.25" style="119" customWidth="1"/>
    <col min="7190" max="7190" width="17.5" style="119" customWidth="1"/>
    <col min="7191" max="7191" width="10.875" style="119" customWidth="1"/>
    <col min="7192" max="7192" width="15" style="119" customWidth="1"/>
    <col min="7193" max="7193" width="3.375" style="119" customWidth="1"/>
    <col min="7194" max="7194" width="17.5" style="119" customWidth="1"/>
    <col min="7195" max="7195" width="10.75" style="119" customWidth="1"/>
    <col min="7196" max="7199" width="5.875" style="119" customWidth="1"/>
    <col min="7200" max="7424" width="9" style="119"/>
    <col min="7425" max="7425" width="2.625" style="119" customWidth="1"/>
    <col min="7426" max="7426" width="4.5" style="119" customWidth="1"/>
    <col min="7427" max="7427" width="6.125" style="119" customWidth="1"/>
    <col min="7428" max="7428" width="3.375" style="119" customWidth="1"/>
    <col min="7429" max="7429" width="17.5" style="119" customWidth="1"/>
    <col min="7430" max="7430" width="12.25" style="119" bestFit="1" customWidth="1"/>
    <col min="7431" max="7431" width="15" style="119" customWidth="1"/>
    <col min="7432" max="7432" width="3.25" style="119" customWidth="1"/>
    <col min="7433" max="7433" width="17.5" style="119" customWidth="1"/>
    <col min="7434" max="7434" width="10.875" style="119" customWidth="1"/>
    <col min="7435" max="7436" width="7.375" style="119" customWidth="1"/>
    <col min="7437" max="7437" width="3.375" style="119" customWidth="1"/>
    <col min="7438" max="7438" width="17.5" style="119" customWidth="1"/>
    <col min="7439" max="7439" width="10.875" style="119" customWidth="1"/>
    <col min="7440" max="7440" width="15" style="119" customWidth="1"/>
    <col min="7441" max="7441" width="3.25" style="119" customWidth="1"/>
    <col min="7442" max="7442" width="17.375" style="119" customWidth="1"/>
    <col min="7443" max="7443" width="10.875" style="119" customWidth="1"/>
    <col min="7444" max="7444" width="14.875" style="119" customWidth="1"/>
    <col min="7445" max="7445" width="3.25" style="119" customWidth="1"/>
    <col min="7446" max="7446" width="17.5" style="119" customWidth="1"/>
    <col min="7447" max="7447" width="10.875" style="119" customWidth="1"/>
    <col min="7448" max="7448" width="15" style="119" customWidth="1"/>
    <col min="7449" max="7449" width="3.375" style="119" customWidth="1"/>
    <col min="7450" max="7450" width="17.5" style="119" customWidth="1"/>
    <col min="7451" max="7451" width="10.75" style="119" customWidth="1"/>
    <col min="7452" max="7455" width="5.875" style="119" customWidth="1"/>
    <col min="7456" max="7680" width="9" style="119"/>
    <col min="7681" max="7681" width="2.625" style="119" customWidth="1"/>
    <col min="7682" max="7682" width="4.5" style="119" customWidth="1"/>
    <col min="7683" max="7683" width="6.125" style="119" customWidth="1"/>
    <col min="7684" max="7684" width="3.375" style="119" customWidth="1"/>
    <col min="7685" max="7685" width="17.5" style="119" customWidth="1"/>
    <col min="7686" max="7686" width="12.25" style="119" bestFit="1" customWidth="1"/>
    <col min="7687" max="7687" width="15" style="119" customWidth="1"/>
    <col min="7688" max="7688" width="3.25" style="119" customWidth="1"/>
    <col min="7689" max="7689" width="17.5" style="119" customWidth="1"/>
    <col min="7690" max="7690" width="10.875" style="119" customWidth="1"/>
    <col min="7691" max="7692" width="7.375" style="119" customWidth="1"/>
    <col min="7693" max="7693" width="3.375" style="119" customWidth="1"/>
    <col min="7694" max="7694" width="17.5" style="119" customWidth="1"/>
    <col min="7695" max="7695" width="10.875" style="119" customWidth="1"/>
    <col min="7696" max="7696" width="15" style="119" customWidth="1"/>
    <col min="7697" max="7697" width="3.25" style="119" customWidth="1"/>
    <col min="7698" max="7698" width="17.375" style="119" customWidth="1"/>
    <col min="7699" max="7699" width="10.875" style="119" customWidth="1"/>
    <col min="7700" max="7700" width="14.875" style="119" customWidth="1"/>
    <col min="7701" max="7701" width="3.25" style="119" customWidth="1"/>
    <col min="7702" max="7702" width="17.5" style="119" customWidth="1"/>
    <col min="7703" max="7703" width="10.875" style="119" customWidth="1"/>
    <col min="7704" max="7704" width="15" style="119" customWidth="1"/>
    <col min="7705" max="7705" width="3.375" style="119" customWidth="1"/>
    <col min="7706" max="7706" width="17.5" style="119" customWidth="1"/>
    <col min="7707" max="7707" width="10.75" style="119" customWidth="1"/>
    <col min="7708" max="7711" width="5.875" style="119" customWidth="1"/>
    <col min="7712" max="7936" width="9" style="119"/>
    <col min="7937" max="7937" width="2.625" style="119" customWidth="1"/>
    <col min="7938" max="7938" width="4.5" style="119" customWidth="1"/>
    <col min="7939" max="7939" width="6.125" style="119" customWidth="1"/>
    <col min="7940" max="7940" width="3.375" style="119" customWidth="1"/>
    <col min="7941" max="7941" width="17.5" style="119" customWidth="1"/>
    <col min="7942" max="7942" width="12.25" style="119" bestFit="1" customWidth="1"/>
    <col min="7943" max="7943" width="15" style="119" customWidth="1"/>
    <col min="7944" max="7944" width="3.25" style="119" customWidth="1"/>
    <col min="7945" max="7945" width="17.5" style="119" customWidth="1"/>
    <col min="7946" max="7946" width="10.875" style="119" customWidth="1"/>
    <col min="7947" max="7948" width="7.375" style="119" customWidth="1"/>
    <col min="7949" max="7949" width="3.375" style="119" customWidth="1"/>
    <col min="7950" max="7950" width="17.5" style="119" customWidth="1"/>
    <col min="7951" max="7951" width="10.875" style="119" customWidth="1"/>
    <col min="7952" max="7952" width="15" style="119" customWidth="1"/>
    <col min="7953" max="7953" width="3.25" style="119" customWidth="1"/>
    <col min="7954" max="7954" width="17.375" style="119" customWidth="1"/>
    <col min="7955" max="7955" width="10.875" style="119" customWidth="1"/>
    <col min="7956" max="7956" width="14.875" style="119" customWidth="1"/>
    <col min="7957" max="7957" width="3.25" style="119" customWidth="1"/>
    <col min="7958" max="7958" width="17.5" style="119" customWidth="1"/>
    <col min="7959" max="7959" width="10.875" style="119" customWidth="1"/>
    <col min="7960" max="7960" width="15" style="119" customWidth="1"/>
    <col min="7961" max="7961" width="3.375" style="119" customWidth="1"/>
    <col min="7962" max="7962" width="17.5" style="119" customWidth="1"/>
    <col min="7963" max="7963" width="10.75" style="119" customWidth="1"/>
    <col min="7964" max="7967" width="5.875" style="119" customWidth="1"/>
    <col min="7968" max="8192" width="9" style="119"/>
    <col min="8193" max="8193" width="2.625" style="119" customWidth="1"/>
    <col min="8194" max="8194" width="4.5" style="119" customWidth="1"/>
    <col min="8195" max="8195" width="6.125" style="119" customWidth="1"/>
    <col min="8196" max="8196" width="3.375" style="119" customWidth="1"/>
    <col min="8197" max="8197" width="17.5" style="119" customWidth="1"/>
    <col min="8198" max="8198" width="12.25" style="119" bestFit="1" customWidth="1"/>
    <col min="8199" max="8199" width="15" style="119" customWidth="1"/>
    <col min="8200" max="8200" width="3.25" style="119" customWidth="1"/>
    <col min="8201" max="8201" width="17.5" style="119" customWidth="1"/>
    <col min="8202" max="8202" width="10.875" style="119" customWidth="1"/>
    <col min="8203" max="8204" width="7.375" style="119" customWidth="1"/>
    <col min="8205" max="8205" width="3.375" style="119" customWidth="1"/>
    <col min="8206" max="8206" width="17.5" style="119" customWidth="1"/>
    <col min="8207" max="8207" width="10.875" style="119" customWidth="1"/>
    <col min="8208" max="8208" width="15" style="119" customWidth="1"/>
    <col min="8209" max="8209" width="3.25" style="119" customWidth="1"/>
    <col min="8210" max="8210" width="17.375" style="119" customWidth="1"/>
    <col min="8211" max="8211" width="10.875" style="119" customWidth="1"/>
    <col min="8212" max="8212" width="14.875" style="119" customWidth="1"/>
    <col min="8213" max="8213" width="3.25" style="119" customWidth="1"/>
    <col min="8214" max="8214" width="17.5" style="119" customWidth="1"/>
    <col min="8215" max="8215" width="10.875" style="119" customWidth="1"/>
    <col min="8216" max="8216" width="15" style="119" customWidth="1"/>
    <col min="8217" max="8217" width="3.375" style="119" customWidth="1"/>
    <col min="8218" max="8218" width="17.5" style="119" customWidth="1"/>
    <col min="8219" max="8219" width="10.75" style="119" customWidth="1"/>
    <col min="8220" max="8223" width="5.875" style="119" customWidth="1"/>
    <col min="8224" max="8448" width="9" style="119"/>
    <col min="8449" max="8449" width="2.625" style="119" customWidth="1"/>
    <col min="8450" max="8450" width="4.5" style="119" customWidth="1"/>
    <col min="8451" max="8451" width="6.125" style="119" customWidth="1"/>
    <col min="8452" max="8452" width="3.375" style="119" customWidth="1"/>
    <col min="8453" max="8453" width="17.5" style="119" customWidth="1"/>
    <col min="8454" max="8454" width="12.25" style="119" bestFit="1" customWidth="1"/>
    <col min="8455" max="8455" width="15" style="119" customWidth="1"/>
    <col min="8456" max="8456" width="3.25" style="119" customWidth="1"/>
    <col min="8457" max="8457" width="17.5" style="119" customWidth="1"/>
    <col min="8458" max="8458" width="10.875" style="119" customWidth="1"/>
    <col min="8459" max="8460" width="7.375" style="119" customWidth="1"/>
    <col min="8461" max="8461" width="3.375" style="119" customWidth="1"/>
    <col min="8462" max="8462" width="17.5" style="119" customWidth="1"/>
    <col min="8463" max="8463" width="10.875" style="119" customWidth="1"/>
    <col min="8464" max="8464" width="15" style="119" customWidth="1"/>
    <col min="8465" max="8465" width="3.25" style="119" customWidth="1"/>
    <col min="8466" max="8466" width="17.375" style="119" customWidth="1"/>
    <col min="8467" max="8467" width="10.875" style="119" customWidth="1"/>
    <col min="8468" max="8468" width="14.875" style="119" customWidth="1"/>
    <col min="8469" max="8469" width="3.25" style="119" customWidth="1"/>
    <col min="8470" max="8470" width="17.5" style="119" customWidth="1"/>
    <col min="8471" max="8471" width="10.875" style="119" customWidth="1"/>
    <col min="8472" max="8472" width="15" style="119" customWidth="1"/>
    <col min="8473" max="8473" width="3.375" style="119" customWidth="1"/>
    <col min="8474" max="8474" width="17.5" style="119" customWidth="1"/>
    <col min="8475" max="8475" width="10.75" style="119" customWidth="1"/>
    <col min="8476" max="8479" width="5.875" style="119" customWidth="1"/>
    <col min="8480" max="8704" width="9" style="119"/>
    <col min="8705" max="8705" width="2.625" style="119" customWidth="1"/>
    <col min="8706" max="8706" width="4.5" style="119" customWidth="1"/>
    <col min="8707" max="8707" width="6.125" style="119" customWidth="1"/>
    <col min="8708" max="8708" width="3.375" style="119" customWidth="1"/>
    <col min="8709" max="8709" width="17.5" style="119" customWidth="1"/>
    <col min="8710" max="8710" width="12.25" style="119" bestFit="1" customWidth="1"/>
    <col min="8711" max="8711" width="15" style="119" customWidth="1"/>
    <col min="8712" max="8712" width="3.25" style="119" customWidth="1"/>
    <col min="8713" max="8713" width="17.5" style="119" customWidth="1"/>
    <col min="8714" max="8714" width="10.875" style="119" customWidth="1"/>
    <col min="8715" max="8716" width="7.375" style="119" customWidth="1"/>
    <col min="8717" max="8717" width="3.375" style="119" customWidth="1"/>
    <col min="8718" max="8718" width="17.5" style="119" customWidth="1"/>
    <col min="8719" max="8719" width="10.875" style="119" customWidth="1"/>
    <col min="8720" max="8720" width="15" style="119" customWidth="1"/>
    <col min="8721" max="8721" width="3.25" style="119" customWidth="1"/>
    <col min="8722" max="8722" width="17.375" style="119" customWidth="1"/>
    <col min="8723" max="8723" width="10.875" style="119" customWidth="1"/>
    <col min="8724" max="8724" width="14.875" style="119" customWidth="1"/>
    <col min="8725" max="8725" width="3.25" style="119" customWidth="1"/>
    <col min="8726" max="8726" width="17.5" style="119" customWidth="1"/>
    <col min="8727" max="8727" width="10.875" style="119" customWidth="1"/>
    <col min="8728" max="8728" width="15" style="119" customWidth="1"/>
    <col min="8729" max="8729" width="3.375" style="119" customWidth="1"/>
    <col min="8730" max="8730" width="17.5" style="119" customWidth="1"/>
    <col min="8731" max="8731" width="10.75" style="119" customWidth="1"/>
    <col min="8732" max="8735" width="5.875" style="119" customWidth="1"/>
    <col min="8736" max="8960" width="9" style="119"/>
    <col min="8961" max="8961" width="2.625" style="119" customWidth="1"/>
    <col min="8962" max="8962" width="4.5" style="119" customWidth="1"/>
    <col min="8963" max="8963" width="6.125" style="119" customWidth="1"/>
    <col min="8964" max="8964" width="3.375" style="119" customWidth="1"/>
    <col min="8965" max="8965" width="17.5" style="119" customWidth="1"/>
    <col min="8966" max="8966" width="12.25" style="119" bestFit="1" customWidth="1"/>
    <col min="8967" max="8967" width="15" style="119" customWidth="1"/>
    <col min="8968" max="8968" width="3.25" style="119" customWidth="1"/>
    <col min="8969" max="8969" width="17.5" style="119" customWidth="1"/>
    <col min="8970" max="8970" width="10.875" style="119" customWidth="1"/>
    <col min="8971" max="8972" width="7.375" style="119" customWidth="1"/>
    <col min="8973" max="8973" width="3.375" style="119" customWidth="1"/>
    <col min="8974" max="8974" width="17.5" style="119" customWidth="1"/>
    <col min="8975" max="8975" width="10.875" style="119" customWidth="1"/>
    <col min="8976" max="8976" width="15" style="119" customWidth="1"/>
    <col min="8977" max="8977" width="3.25" style="119" customWidth="1"/>
    <col min="8978" max="8978" width="17.375" style="119" customWidth="1"/>
    <col min="8979" max="8979" width="10.875" style="119" customWidth="1"/>
    <col min="8980" max="8980" width="14.875" style="119" customWidth="1"/>
    <col min="8981" max="8981" width="3.25" style="119" customWidth="1"/>
    <col min="8982" max="8982" width="17.5" style="119" customWidth="1"/>
    <col min="8983" max="8983" width="10.875" style="119" customWidth="1"/>
    <col min="8984" max="8984" width="15" style="119" customWidth="1"/>
    <col min="8985" max="8985" width="3.375" style="119" customWidth="1"/>
    <col min="8986" max="8986" width="17.5" style="119" customWidth="1"/>
    <col min="8987" max="8987" width="10.75" style="119" customWidth="1"/>
    <col min="8988" max="8991" width="5.875" style="119" customWidth="1"/>
    <col min="8992" max="9216" width="9" style="119"/>
    <col min="9217" max="9217" width="2.625" style="119" customWidth="1"/>
    <col min="9218" max="9218" width="4.5" style="119" customWidth="1"/>
    <col min="9219" max="9219" width="6.125" style="119" customWidth="1"/>
    <col min="9220" max="9220" width="3.375" style="119" customWidth="1"/>
    <col min="9221" max="9221" width="17.5" style="119" customWidth="1"/>
    <col min="9222" max="9222" width="12.25" style="119" bestFit="1" customWidth="1"/>
    <col min="9223" max="9223" width="15" style="119" customWidth="1"/>
    <col min="9224" max="9224" width="3.25" style="119" customWidth="1"/>
    <col min="9225" max="9225" width="17.5" style="119" customWidth="1"/>
    <col min="9226" max="9226" width="10.875" style="119" customWidth="1"/>
    <col min="9227" max="9228" width="7.375" style="119" customWidth="1"/>
    <col min="9229" max="9229" width="3.375" style="119" customWidth="1"/>
    <col min="9230" max="9230" width="17.5" style="119" customWidth="1"/>
    <col min="9231" max="9231" width="10.875" style="119" customWidth="1"/>
    <col min="9232" max="9232" width="15" style="119" customWidth="1"/>
    <col min="9233" max="9233" width="3.25" style="119" customWidth="1"/>
    <col min="9234" max="9234" width="17.375" style="119" customWidth="1"/>
    <col min="9235" max="9235" width="10.875" style="119" customWidth="1"/>
    <col min="9236" max="9236" width="14.875" style="119" customWidth="1"/>
    <col min="9237" max="9237" width="3.25" style="119" customWidth="1"/>
    <col min="9238" max="9238" width="17.5" style="119" customWidth="1"/>
    <col min="9239" max="9239" width="10.875" style="119" customWidth="1"/>
    <col min="9240" max="9240" width="15" style="119" customWidth="1"/>
    <col min="9241" max="9241" width="3.375" style="119" customWidth="1"/>
    <col min="9242" max="9242" width="17.5" style="119" customWidth="1"/>
    <col min="9243" max="9243" width="10.75" style="119" customWidth="1"/>
    <col min="9244" max="9247" width="5.875" style="119" customWidth="1"/>
    <col min="9248" max="9472" width="9" style="119"/>
    <col min="9473" max="9473" width="2.625" style="119" customWidth="1"/>
    <col min="9474" max="9474" width="4.5" style="119" customWidth="1"/>
    <col min="9475" max="9475" width="6.125" style="119" customWidth="1"/>
    <col min="9476" max="9476" width="3.375" style="119" customWidth="1"/>
    <col min="9477" max="9477" width="17.5" style="119" customWidth="1"/>
    <col min="9478" max="9478" width="12.25" style="119" bestFit="1" customWidth="1"/>
    <col min="9479" max="9479" width="15" style="119" customWidth="1"/>
    <col min="9480" max="9480" width="3.25" style="119" customWidth="1"/>
    <col min="9481" max="9481" width="17.5" style="119" customWidth="1"/>
    <col min="9482" max="9482" width="10.875" style="119" customWidth="1"/>
    <col min="9483" max="9484" width="7.375" style="119" customWidth="1"/>
    <col min="9485" max="9485" width="3.375" style="119" customWidth="1"/>
    <col min="9486" max="9486" width="17.5" style="119" customWidth="1"/>
    <col min="9487" max="9487" width="10.875" style="119" customWidth="1"/>
    <col min="9488" max="9488" width="15" style="119" customWidth="1"/>
    <col min="9489" max="9489" width="3.25" style="119" customWidth="1"/>
    <col min="9490" max="9490" width="17.375" style="119" customWidth="1"/>
    <col min="9491" max="9491" width="10.875" style="119" customWidth="1"/>
    <col min="9492" max="9492" width="14.875" style="119" customWidth="1"/>
    <col min="9493" max="9493" width="3.25" style="119" customWidth="1"/>
    <col min="9494" max="9494" width="17.5" style="119" customWidth="1"/>
    <col min="9495" max="9495" width="10.875" style="119" customWidth="1"/>
    <col min="9496" max="9496" width="15" style="119" customWidth="1"/>
    <col min="9497" max="9497" width="3.375" style="119" customWidth="1"/>
    <col min="9498" max="9498" width="17.5" style="119" customWidth="1"/>
    <col min="9499" max="9499" width="10.75" style="119" customWidth="1"/>
    <col min="9500" max="9503" width="5.875" style="119" customWidth="1"/>
    <col min="9504" max="9728" width="9" style="119"/>
    <col min="9729" max="9729" width="2.625" style="119" customWidth="1"/>
    <col min="9730" max="9730" width="4.5" style="119" customWidth="1"/>
    <col min="9731" max="9731" width="6.125" style="119" customWidth="1"/>
    <col min="9732" max="9732" width="3.375" style="119" customWidth="1"/>
    <col min="9733" max="9733" width="17.5" style="119" customWidth="1"/>
    <col min="9734" max="9734" width="12.25" style="119" bestFit="1" customWidth="1"/>
    <col min="9735" max="9735" width="15" style="119" customWidth="1"/>
    <col min="9736" max="9736" width="3.25" style="119" customWidth="1"/>
    <col min="9737" max="9737" width="17.5" style="119" customWidth="1"/>
    <col min="9738" max="9738" width="10.875" style="119" customWidth="1"/>
    <col min="9739" max="9740" width="7.375" style="119" customWidth="1"/>
    <col min="9741" max="9741" width="3.375" style="119" customWidth="1"/>
    <col min="9742" max="9742" width="17.5" style="119" customWidth="1"/>
    <col min="9743" max="9743" width="10.875" style="119" customWidth="1"/>
    <col min="9744" max="9744" width="15" style="119" customWidth="1"/>
    <col min="9745" max="9745" width="3.25" style="119" customWidth="1"/>
    <col min="9746" max="9746" width="17.375" style="119" customWidth="1"/>
    <col min="9747" max="9747" width="10.875" style="119" customWidth="1"/>
    <col min="9748" max="9748" width="14.875" style="119" customWidth="1"/>
    <col min="9749" max="9749" width="3.25" style="119" customWidth="1"/>
    <col min="9750" max="9750" width="17.5" style="119" customWidth="1"/>
    <col min="9751" max="9751" width="10.875" style="119" customWidth="1"/>
    <col min="9752" max="9752" width="15" style="119" customWidth="1"/>
    <col min="9753" max="9753" width="3.375" style="119" customWidth="1"/>
    <col min="9754" max="9754" width="17.5" style="119" customWidth="1"/>
    <col min="9755" max="9755" width="10.75" style="119" customWidth="1"/>
    <col min="9756" max="9759" width="5.875" style="119" customWidth="1"/>
    <col min="9760" max="9984" width="9" style="119"/>
    <col min="9985" max="9985" width="2.625" style="119" customWidth="1"/>
    <col min="9986" max="9986" width="4.5" style="119" customWidth="1"/>
    <col min="9987" max="9987" width="6.125" style="119" customWidth="1"/>
    <col min="9988" max="9988" width="3.375" style="119" customWidth="1"/>
    <col min="9989" max="9989" width="17.5" style="119" customWidth="1"/>
    <col min="9990" max="9990" width="12.25" style="119" bestFit="1" customWidth="1"/>
    <col min="9991" max="9991" width="15" style="119" customWidth="1"/>
    <col min="9992" max="9992" width="3.25" style="119" customWidth="1"/>
    <col min="9993" max="9993" width="17.5" style="119" customWidth="1"/>
    <col min="9994" max="9994" width="10.875" style="119" customWidth="1"/>
    <col min="9995" max="9996" width="7.375" style="119" customWidth="1"/>
    <col min="9997" max="9997" width="3.375" style="119" customWidth="1"/>
    <col min="9998" max="9998" width="17.5" style="119" customWidth="1"/>
    <col min="9999" max="9999" width="10.875" style="119" customWidth="1"/>
    <col min="10000" max="10000" width="15" style="119" customWidth="1"/>
    <col min="10001" max="10001" width="3.25" style="119" customWidth="1"/>
    <col min="10002" max="10002" width="17.375" style="119" customWidth="1"/>
    <col min="10003" max="10003" width="10.875" style="119" customWidth="1"/>
    <col min="10004" max="10004" width="14.875" style="119" customWidth="1"/>
    <col min="10005" max="10005" width="3.25" style="119" customWidth="1"/>
    <col min="10006" max="10006" width="17.5" style="119" customWidth="1"/>
    <col min="10007" max="10007" width="10.875" style="119" customWidth="1"/>
    <col min="10008" max="10008" width="15" style="119" customWidth="1"/>
    <col min="10009" max="10009" width="3.375" style="119" customWidth="1"/>
    <col min="10010" max="10010" width="17.5" style="119" customWidth="1"/>
    <col min="10011" max="10011" width="10.75" style="119" customWidth="1"/>
    <col min="10012" max="10015" width="5.875" style="119" customWidth="1"/>
    <col min="10016" max="10240" width="9" style="119"/>
    <col min="10241" max="10241" width="2.625" style="119" customWidth="1"/>
    <col min="10242" max="10242" width="4.5" style="119" customWidth="1"/>
    <col min="10243" max="10243" width="6.125" style="119" customWidth="1"/>
    <col min="10244" max="10244" width="3.375" style="119" customWidth="1"/>
    <col min="10245" max="10245" width="17.5" style="119" customWidth="1"/>
    <col min="10246" max="10246" width="12.25" style="119" bestFit="1" customWidth="1"/>
    <col min="10247" max="10247" width="15" style="119" customWidth="1"/>
    <col min="10248" max="10248" width="3.25" style="119" customWidth="1"/>
    <col min="10249" max="10249" width="17.5" style="119" customWidth="1"/>
    <col min="10250" max="10250" width="10.875" style="119" customWidth="1"/>
    <col min="10251" max="10252" width="7.375" style="119" customWidth="1"/>
    <col min="10253" max="10253" width="3.375" style="119" customWidth="1"/>
    <col min="10254" max="10254" width="17.5" style="119" customWidth="1"/>
    <col min="10255" max="10255" width="10.875" style="119" customWidth="1"/>
    <col min="10256" max="10256" width="15" style="119" customWidth="1"/>
    <col min="10257" max="10257" width="3.25" style="119" customWidth="1"/>
    <col min="10258" max="10258" width="17.375" style="119" customWidth="1"/>
    <col min="10259" max="10259" width="10.875" style="119" customWidth="1"/>
    <col min="10260" max="10260" width="14.875" style="119" customWidth="1"/>
    <col min="10261" max="10261" width="3.25" style="119" customWidth="1"/>
    <col min="10262" max="10262" width="17.5" style="119" customWidth="1"/>
    <col min="10263" max="10263" width="10.875" style="119" customWidth="1"/>
    <col min="10264" max="10264" width="15" style="119" customWidth="1"/>
    <col min="10265" max="10265" width="3.375" style="119" customWidth="1"/>
    <col min="10266" max="10266" width="17.5" style="119" customWidth="1"/>
    <col min="10267" max="10267" width="10.75" style="119" customWidth="1"/>
    <col min="10268" max="10271" width="5.875" style="119" customWidth="1"/>
    <col min="10272" max="10496" width="9" style="119"/>
    <col min="10497" max="10497" width="2.625" style="119" customWidth="1"/>
    <col min="10498" max="10498" width="4.5" style="119" customWidth="1"/>
    <col min="10499" max="10499" width="6.125" style="119" customWidth="1"/>
    <col min="10500" max="10500" width="3.375" style="119" customWidth="1"/>
    <col min="10501" max="10501" width="17.5" style="119" customWidth="1"/>
    <col min="10502" max="10502" width="12.25" style="119" bestFit="1" customWidth="1"/>
    <col min="10503" max="10503" width="15" style="119" customWidth="1"/>
    <col min="10504" max="10504" width="3.25" style="119" customWidth="1"/>
    <col min="10505" max="10505" width="17.5" style="119" customWidth="1"/>
    <col min="10506" max="10506" width="10.875" style="119" customWidth="1"/>
    <col min="10507" max="10508" width="7.375" style="119" customWidth="1"/>
    <col min="10509" max="10509" width="3.375" style="119" customWidth="1"/>
    <col min="10510" max="10510" width="17.5" style="119" customWidth="1"/>
    <col min="10511" max="10511" width="10.875" style="119" customWidth="1"/>
    <col min="10512" max="10512" width="15" style="119" customWidth="1"/>
    <col min="10513" max="10513" width="3.25" style="119" customWidth="1"/>
    <col min="10514" max="10514" width="17.375" style="119" customWidth="1"/>
    <col min="10515" max="10515" width="10.875" style="119" customWidth="1"/>
    <col min="10516" max="10516" width="14.875" style="119" customWidth="1"/>
    <col min="10517" max="10517" width="3.25" style="119" customWidth="1"/>
    <col min="10518" max="10518" width="17.5" style="119" customWidth="1"/>
    <col min="10519" max="10519" width="10.875" style="119" customWidth="1"/>
    <col min="10520" max="10520" width="15" style="119" customWidth="1"/>
    <col min="10521" max="10521" width="3.375" style="119" customWidth="1"/>
    <col min="10522" max="10522" width="17.5" style="119" customWidth="1"/>
    <col min="10523" max="10523" width="10.75" style="119" customWidth="1"/>
    <col min="10524" max="10527" width="5.875" style="119" customWidth="1"/>
    <col min="10528" max="10752" width="9" style="119"/>
    <col min="10753" max="10753" width="2.625" style="119" customWidth="1"/>
    <col min="10754" max="10754" width="4.5" style="119" customWidth="1"/>
    <col min="10755" max="10755" width="6.125" style="119" customWidth="1"/>
    <col min="10756" max="10756" width="3.375" style="119" customWidth="1"/>
    <col min="10757" max="10757" width="17.5" style="119" customWidth="1"/>
    <col min="10758" max="10758" width="12.25" style="119" bestFit="1" customWidth="1"/>
    <col min="10759" max="10759" width="15" style="119" customWidth="1"/>
    <col min="10760" max="10760" width="3.25" style="119" customWidth="1"/>
    <col min="10761" max="10761" width="17.5" style="119" customWidth="1"/>
    <col min="10762" max="10762" width="10.875" style="119" customWidth="1"/>
    <col min="10763" max="10764" width="7.375" style="119" customWidth="1"/>
    <col min="10765" max="10765" width="3.375" style="119" customWidth="1"/>
    <col min="10766" max="10766" width="17.5" style="119" customWidth="1"/>
    <col min="10767" max="10767" width="10.875" style="119" customWidth="1"/>
    <col min="10768" max="10768" width="15" style="119" customWidth="1"/>
    <col min="10769" max="10769" width="3.25" style="119" customWidth="1"/>
    <col min="10770" max="10770" width="17.375" style="119" customWidth="1"/>
    <col min="10771" max="10771" width="10.875" style="119" customWidth="1"/>
    <col min="10772" max="10772" width="14.875" style="119" customWidth="1"/>
    <col min="10773" max="10773" width="3.25" style="119" customWidth="1"/>
    <col min="10774" max="10774" width="17.5" style="119" customWidth="1"/>
    <col min="10775" max="10775" width="10.875" style="119" customWidth="1"/>
    <col min="10776" max="10776" width="15" style="119" customWidth="1"/>
    <col min="10777" max="10777" width="3.375" style="119" customWidth="1"/>
    <col min="10778" max="10778" width="17.5" style="119" customWidth="1"/>
    <col min="10779" max="10779" width="10.75" style="119" customWidth="1"/>
    <col min="10780" max="10783" width="5.875" style="119" customWidth="1"/>
    <col min="10784" max="11008" width="9" style="119"/>
    <col min="11009" max="11009" width="2.625" style="119" customWidth="1"/>
    <col min="11010" max="11010" width="4.5" style="119" customWidth="1"/>
    <col min="11011" max="11011" width="6.125" style="119" customWidth="1"/>
    <col min="11012" max="11012" width="3.375" style="119" customWidth="1"/>
    <col min="11013" max="11013" width="17.5" style="119" customWidth="1"/>
    <col min="11014" max="11014" width="12.25" style="119" bestFit="1" customWidth="1"/>
    <col min="11015" max="11015" width="15" style="119" customWidth="1"/>
    <col min="11016" max="11016" width="3.25" style="119" customWidth="1"/>
    <col min="11017" max="11017" width="17.5" style="119" customWidth="1"/>
    <col min="11018" max="11018" width="10.875" style="119" customWidth="1"/>
    <col min="11019" max="11020" width="7.375" style="119" customWidth="1"/>
    <col min="11021" max="11021" width="3.375" style="119" customWidth="1"/>
    <col min="11022" max="11022" width="17.5" style="119" customWidth="1"/>
    <col min="11023" max="11023" width="10.875" style="119" customWidth="1"/>
    <col min="11024" max="11024" width="15" style="119" customWidth="1"/>
    <col min="11025" max="11025" width="3.25" style="119" customWidth="1"/>
    <col min="11026" max="11026" width="17.375" style="119" customWidth="1"/>
    <col min="11027" max="11027" width="10.875" style="119" customWidth="1"/>
    <col min="11028" max="11028" width="14.875" style="119" customWidth="1"/>
    <col min="11029" max="11029" width="3.25" style="119" customWidth="1"/>
    <col min="11030" max="11030" width="17.5" style="119" customWidth="1"/>
    <col min="11031" max="11031" width="10.875" style="119" customWidth="1"/>
    <col min="11032" max="11032" width="15" style="119" customWidth="1"/>
    <col min="11033" max="11033" width="3.375" style="119" customWidth="1"/>
    <col min="11034" max="11034" width="17.5" style="119" customWidth="1"/>
    <col min="11035" max="11035" width="10.75" style="119" customWidth="1"/>
    <col min="11036" max="11039" width="5.875" style="119" customWidth="1"/>
    <col min="11040" max="11264" width="9" style="119"/>
    <col min="11265" max="11265" width="2.625" style="119" customWidth="1"/>
    <col min="11266" max="11266" width="4.5" style="119" customWidth="1"/>
    <col min="11267" max="11267" width="6.125" style="119" customWidth="1"/>
    <col min="11268" max="11268" width="3.375" style="119" customWidth="1"/>
    <col min="11269" max="11269" width="17.5" style="119" customWidth="1"/>
    <col min="11270" max="11270" width="12.25" style="119" bestFit="1" customWidth="1"/>
    <col min="11271" max="11271" width="15" style="119" customWidth="1"/>
    <col min="11272" max="11272" width="3.25" style="119" customWidth="1"/>
    <col min="11273" max="11273" width="17.5" style="119" customWidth="1"/>
    <col min="11274" max="11274" width="10.875" style="119" customWidth="1"/>
    <col min="11275" max="11276" width="7.375" style="119" customWidth="1"/>
    <col min="11277" max="11277" width="3.375" style="119" customWidth="1"/>
    <col min="11278" max="11278" width="17.5" style="119" customWidth="1"/>
    <col min="11279" max="11279" width="10.875" style="119" customWidth="1"/>
    <col min="11280" max="11280" width="15" style="119" customWidth="1"/>
    <col min="11281" max="11281" width="3.25" style="119" customWidth="1"/>
    <col min="11282" max="11282" width="17.375" style="119" customWidth="1"/>
    <col min="11283" max="11283" width="10.875" style="119" customWidth="1"/>
    <col min="11284" max="11284" width="14.875" style="119" customWidth="1"/>
    <col min="11285" max="11285" width="3.25" style="119" customWidth="1"/>
    <col min="11286" max="11286" width="17.5" style="119" customWidth="1"/>
    <col min="11287" max="11287" width="10.875" style="119" customWidth="1"/>
    <col min="11288" max="11288" width="15" style="119" customWidth="1"/>
    <col min="11289" max="11289" width="3.375" style="119" customWidth="1"/>
    <col min="11290" max="11290" width="17.5" style="119" customWidth="1"/>
    <col min="11291" max="11291" width="10.75" style="119" customWidth="1"/>
    <col min="11292" max="11295" width="5.875" style="119" customWidth="1"/>
    <col min="11296" max="11520" width="9" style="119"/>
    <col min="11521" max="11521" width="2.625" style="119" customWidth="1"/>
    <col min="11522" max="11522" width="4.5" style="119" customWidth="1"/>
    <col min="11523" max="11523" width="6.125" style="119" customWidth="1"/>
    <col min="11524" max="11524" width="3.375" style="119" customWidth="1"/>
    <col min="11525" max="11525" width="17.5" style="119" customWidth="1"/>
    <col min="11526" max="11526" width="12.25" style="119" bestFit="1" customWidth="1"/>
    <col min="11527" max="11527" width="15" style="119" customWidth="1"/>
    <col min="11528" max="11528" width="3.25" style="119" customWidth="1"/>
    <col min="11529" max="11529" width="17.5" style="119" customWidth="1"/>
    <col min="11530" max="11530" width="10.875" style="119" customWidth="1"/>
    <col min="11531" max="11532" width="7.375" style="119" customWidth="1"/>
    <col min="11533" max="11533" width="3.375" style="119" customWidth="1"/>
    <col min="11534" max="11534" width="17.5" style="119" customWidth="1"/>
    <col min="11535" max="11535" width="10.875" style="119" customWidth="1"/>
    <col min="11536" max="11536" width="15" style="119" customWidth="1"/>
    <col min="11537" max="11537" width="3.25" style="119" customWidth="1"/>
    <col min="11538" max="11538" width="17.375" style="119" customWidth="1"/>
    <col min="11539" max="11539" width="10.875" style="119" customWidth="1"/>
    <col min="11540" max="11540" width="14.875" style="119" customWidth="1"/>
    <col min="11541" max="11541" width="3.25" style="119" customWidth="1"/>
    <col min="11542" max="11542" width="17.5" style="119" customWidth="1"/>
    <col min="11543" max="11543" width="10.875" style="119" customWidth="1"/>
    <col min="11544" max="11544" width="15" style="119" customWidth="1"/>
    <col min="11545" max="11545" width="3.375" style="119" customWidth="1"/>
    <col min="11546" max="11546" width="17.5" style="119" customWidth="1"/>
    <col min="11547" max="11547" width="10.75" style="119" customWidth="1"/>
    <col min="11548" max="11551" width="5.875" style="119" customWidth="1"/>
    <col min="11552" max="11776" width="9" style="119"/>
    <col min="11777" max="11777" width="2.625" style="119" customWidth="1"/>
    <col min="11778" max="11778" width="4.5" style="119" customWidth="1"/>
    <col min="11779" max="11779" width="6.125" style="119" customWidth="1"/>
    <col min="11780" max="11780" width="3.375" style="119" customWidth="1"/>
    <col min="11781" max="11781" width="17.5" style="119" customWidth="1"/>
    <col min="11782" max="11782" width="12.25" style="119" bestFit="1" customWidth="1"/>
    <col min="11783" max="11783" width="15" style="119" customWidth="1"/>
    <col min="11784" max="11784" width="3.25" style="119" customWidth="1"/>
    <col min="11785" max="11785" width="17.5" style="119" customWidth="1"/>
    <col min="11786" max="11786" width="10.875" style="119" customWidth="1"/>
    <col min="11787" max="11788" width="7.375" style="119" customWidth="1"/>
    <col min="11789" max="11789" width="3.375" style="119" customWidth="1"/>
    <col min="11790" max="11790" width="17.5" style="119" customWidth="1"/>
    <col min="11791" max="11791" width="10.875" style="119" customWidth="1"/>
    <col min="11792" max="11792" width="15" style="119" customWidth="1"/>
    <col min="11793" max="11793" width="3.25" style="119" customWidth="1"/>
    <col min="11794" max="11794" width="17.375" style="119" customWidth="1"/>
    <col min="11795" max="11795" width="10.875" style="119" customWidth="1"/>
    <col min="11796" max="11796" width="14.875" style="119" customWidth="1"/>
    <col min="11797" max="11797" width="3.25" style="119" customWidth="1"/>
    <col min="11798" max="11798" width="17.5" style="119" customWidth="1"/>
    <col min="11799" max="11799" width="10.875" style="119" customWidth="1"/>
    <col min="11800" max="11800" width="15" style="119" customWidth="1"/>
    <col min="11801" max="11801" width="3.375" style="119" customWidth="1"/>
    <col min="11802" max="11802" width="17.5" style="119" customWidth="1"/>
    <col min="11803" max="11803" width="10.75" style="119" customWidth="1"/>
    <col min="11804" max="11807" width="5.875" style="119" customWidth="1"/>
    <col min="11808" max="12032" width="9" style="119"/>
    <col min="12033" max="12033" width="2.625" style="119" customWidth="1"/>
    <col min="12034" max="12034" width="4.5" style="119" customWidth="1"/>
    <col min="12035" max="12035" width="6.125" style="119" customWidth="1"/>
    <col min="12036" max="12036" width="3.375" style="119" customWidth="1"/>
    <col min="12037" max="12037" width="17.5" style="119" customWidth="1"/>
    <col min="12038" max="12038" width="12.25" style="119" bestFit="1" customWidth="1"/>
    <col min="12039" max="12039" width="15" style="119" customWidth="1"/>
    <col min="12040" max="12040" width="3.25" style="119" customWidth="1"/>
    <col min="12041" max="12041" width="17.5" style="119" customWidth="1"/>
    <col min="12042" max="12042" width="10.875" style="119" customWidth="1"/>
    <col min="12043" max="12044" width="7.375" style="119" customWidth="1"/>
    <col min="12045" max="12045" width="3.375" style="119" customWidth="1"/>
    <col min="12046" max="12046" width="17.5" style="119" customWidth="1"/>
    <col min="12047" max="12047" width="10.875" style="119" customWidth="1"/>
    <col min="12048" max="12048" width="15" style="119" customWidth="1"/>
    <col min="12049" max="12049" width="3.25" style="119" customWidth="1"/>
    <col min="12050" max="12050" width="17.375" style="119" customWidth="1"/>
    <col min="12051" max="12051" width="10.875" style="119" customWidth="1"/>
    <col min="12052" max="12052" width="14.875" style="119" customWidth="1"/>
    <col min="12053" max="12053" width="3.25" style="119" customWidth="1"/>
    <col min="12054" max="12054" width="17.5" style="119" customWidth="1"/>
    <col min="12055" max="12055" width="10.875" style="119" customWidth="1"/>
    <col min="12056" max="12056" width="15" style="119" customWidth="1"/>
    <col min="12057" max="12057" width="3.375" style="119" customWidth="1"/>
    <col min="12058" max="12058" width="17.5" style="119" customWidth="1"/>
    <col min="12059" max="12059" width="10.75" style="119" customWidth="1"/>
    <col min="12060" max="12063" width="5.875" style="119" customWidth="1"/>
    <col min="12064" max="12288" width="9" style="119"/>
    <col min="12289" max="12289" width="2.625" style="119" customWidth="1"/>
    <col min="12290" max="12290" width="4.5" style="119" customWidth="1"/>
    <col min="12291" max="12291" width="6.125" style="119" customWidth="1"/>
    <col min="12292" max="12292" width="3.375" style="119" customWidth="1"/>
    <col min="12293" max="12293" width="17.5" style="119" customWidth="1"/>
    <col min="12294" max="12294" width="12.25" style="119" bestFit="1" customWidth="1"/>
    <col min="12295" max="12295" width="15" style="119" customWidth="1"/>
    <col min="12296" max="12296" width="3.25" style="119" customWidth="1"/>
    <col min="12297" max="12297" width="17.5" style="119" customWidth="1"/>
    <col min="12298" max="12298" width="10.875" style="119" customWidth="1"/>
    <col min="12299" max="12300" width="7.375" style="119" customWidth="1"/>
    <col min="12301" max="12301" width="3.375" style="119" customWidth="1"/>
    <col min="12302" max="12302" width="17.5" style="119" customWidth="1"/>
    <col min="12303" max="12303" width="10.875" style="119" customWidth="1"/>
    <col min="12304" max="12304" width="15" style="119" customWidth="1"/>
    <col min="12305" max="12305" width="3.25" style="119" customWidth="1"/>
    <col min="12306" max="12306" width="17.375" style="119" customWidth="1"/>
    <col min="12307" max="12307" width="10.875" style="119" customWidth="1"/>
    <col min="12308" max="12308" width="14.875" style="119" customWidth="1"/>
    <col min="12309" max="12309" width="3.25" style="119" customWidth="1"/>
    <col min="12310" max="12310" width="17.5" style="119" customWidth="1"/>
    <col min="12311" max="12311" width="10.875" style="119" customWidth="1"/>
    <col min="12312" max="12312" width="15" style="119" customWidth="1"/>
    <col min="12313" max="12313" width="3.375" style="119" customWidth="1"/>
    <col min="12314" max="12314" width="17.5" style="119" customWidth="1"/>
    <col min="12315" max="12315" width="10.75" style="119" customWidth="1"/>
    <col min="12316" max="12319" width="5.875" style="119" customWidth="1"/>
    <col min="12320" max="12544" width="9" style="119"/>
    <col min="12545" max="12545" width="2.625" style="119" customWidth="1"/>
    <col min="12546" max="12546" width="4.5" style="119" customWidth="1"/>
    <col min="12547" max="12547" width="6.125" style="119" customWidth="1"/>
    <col min="12548" max="12548" width="3.375" style="119" customWidth="1"/>
    <col min="12549" max="12549" width="17.5" style="119" customWidth="1"/>
    <col min="12550" max="12550" width="12.25" style="119" bestFit="1" customWidth="1"/>
    <col min="12551" max="12551" width="15" style="119" customWidth="1"/>
    <col min="12552" max="12552" width="3.25" style="119" customWidth="1"/>
    <col min="12553" max="12553" width="17.5" style="119" customWidth="1"/>
    <col min="12554" max="12554" width="10.875" style="119" customWidth="1"/>
    <col min="12555" max="12556" width="7.375" style="119" customWidth="1"/>
    <col min="12557" max="12557" width="3.375" style="119" customWidth="1"/>
    <col min="12558" max="12558" width="17.5" style="119" customWidth="1"/>
    <col min="12559" max="12559" width="10.875" style="119" customWidth="1"/>
    <col min="12560" max="12560" width="15" style="119" customWidth="1"/>
    <col min="12561" max="12561" width="3.25" style="119" customWidth="1"/>
    <col min="12562" max="12562" width="17.375" style="119" customWidth="1"/>
    <col min="12563" max="12563" width="10.875" style="119" customWidth="1"/>
    <col min="12564" max="12564" width="14.875" style="119" customWidth="1"/>
    <col min="12565" max="12565" width="3.25" style="119" customWidth="1"/>
    <col min="12566" max="12566" width="17.5" style="119" customWidth="1"/>
    <col min="12567" max="12567" width="10.875" style="119" customWidth="1"/>
    <col min="12568" max="12568" width="15" style="119" customWidth="1"/>
    <col min="12569" max="12569" width="3.375" style="119" customWidth="1"/>
    <col min="12570" max="12570" width="17.5" style="119" customWidth="1"/>
    <col min="12571" max="12571" width="10.75" style="119" customWidth="1"/>
    <col min="12572" max="12575" width="5.875" style="119" customWidth="1"/>
    <col min="12576" max="12800" width="9" style="119"/>
    <col min="12801" max="12801" width="2.625" style="119" customWidth="1"/>
    <col min="12802" max="12802" width="4.5" style="119" customWidth="1"/>
    <col min="12803" max="12803" width="6.125" style="119" customWidth="1"/>
    <col min="12804" max="12804" width="3.375" style="119" customWidth="1"/>
    <col min="12805" max="12805" width="17.5" style="119" customWidth="1"/>
    <col min="12806" max="12806" width="12.25" style="119" bestFit="1" customWidth="1"/>
    <col min="12807" max="12807" width="15" style="119" customWidth="1"/>
    <col min="12808" max="12808" width="3.25" style="119" customWidth="1"/>
    <col min="12809" max="12809" width="17.5" style="119" customWidth="1"/>
    <col min="12810" max="12810" width="10.875" style="119" customWidth="1"/>
    <col min="12811" max="12812" width="7.375" style="119" customWidth="1"/>
    <col min="12813" max="12813" width="3.375" style="119" customWidth="1"/>
    <col min="12814" max="12814" width="17.5" style="119" customWidth="1"/>
    <col min="12815" max="12815" width="10.875" style="119" customWidth="1"/>
    <col min="12816" max="12816" width="15" style="119" customWidth="1"/>
    <col min="12817" max="12817" width="3.25" style="119" customWidth="1"/>
    <col min="12818" max="12818" width="17.375" style="119" customWidth="1"/>
    <col min="12819" max="12819" width="10.875" style="119" customWidth="1"/>
    <col min="12820" max="12820" width="14.875" style="119" customWidth="1"/>
    <col min="12821" max="12821" width="3.25" style="119" customWidth="1"/>
    <col min="12822" max="12822" width="17.5" style="119" customWidth="1"/>
    <col min="12823" max="12823" width="10.875" style="119" customWidth="1"/>
    <col min="12824" max="12824" width="15" style="119" customWidth="1"/>
    <col min="12825" max="12825" width="3.375" style="119" customWidth="1"/>
    <col min="12826" max="12826" width="17.5" style="119" customWidth="1"/>
    <col min="12827" max="12827" width="10.75" style="119" customWidth="1"/>
    <col min="12828" max="12831" width="5.875" style="119" customWidth="1"/>
    <col min="12832" max="13056" width="9" style="119"/>
    <col min="13057" max="13057" width="2.625" style="119" customWidth="1"/>
    <col min="13058" max="13058" width="4.5" style="119" customWidth="1"/>
    <col min="13059" max="13059" width="6.125" style="119" customWidth="1"/>
    <col min="13060" max="13060" width="3.375" style="119" customWidth="1"/>
    <col min="13061" max="13061" width="17.5" style="119" customWidth="1"/>
    <col min="13062" max="13062" width="12.25" style="119" bestFit="1" customWidth="1"/>
    <col min="13063" max="13063" width="15" style="119" customWidth="1"/>
    <col min="13064" max="13064" width="3.25" style="119" customWidth="1"/>
    <col min="13065" max="13065" width="17.5" style="119" customWidth="1"/>
    <col min="13066" max="13066" width="10.875" style="119" customWidth="1"/>
    <col min="13067" max="13068" width="7.375" style="119" customWidth="1"/>
    <col min="13069" max="13069" width="3.375" style="119" customWidth="1"/>
    <col min="13070" max="13070" width="17.5" style="119" customWidth="1"/>
    <col min="13071" max="13071" width="10.875" style="119" customWidth="1"/>
    <col min="13072" max="13072" width="15" style="119" customWidth="1"/>
    <col min="13073" max="13073" width="3.25" style="119" customWidth="1"/>
    <col min="13074" max="13074" width="17.375" style="119" customWidth="1"/>
    <col min="13075" max="13075" width="10.875" style="119" customWidth="1"/>
    <col min="13076" max="13076" width="14.875" style="119" customWidth="1"/>
    <col min="13077" max="13077" width="3.25" style="119" customWidth="1"/>
    <col min="13078" max="13078" width="17.5" style="119" customWidth="1"/>
    <col min="13079" max="13079" width="10.875" style="119" customWidth="1"/>
    <col min="13080" max="13080" width="15" style="119" customWidth="1"/>
    <col min="13081" max="13081" width="3.375" style="119" customWidth="1"/>
    <col min="13082" max="13082" width="17.5" style="119" customWidth="1"/>
    <col min="13083" max="13083" width="10.75" style="119" customWidth="1"/>
    <col min="13084" max="13087" width="5.875" style="119" customWidth="1"/>
    <col min="13088" max="13312" width="9" style="119"/>
    <col min="13313" max="13313" width="2.625" style="119" customWidth="1"/>
    <col min="13314" max="13314" width="4.5" style="119" customWidth="1"/>
    <col min="13315" max="13315" width="6.125" style="119" customWidth="1"/>
    <col min="13316" max="13316" width="3.375" style="119" customWidth="1"/>
    <col min="13317" max="13317" width="17.5" style="119" customWidth="1"/>
    <col min="13318" max="13318" width="12.25" style="119" bestFit="1" customWidth="1"/>
    <col min="13319" max="13319" width="15" style="119" customWidth="1"/>
    <col min="13320" max="13320" width="3.25" style="119" customWidth="1"/>
    <col min="13321" max="13321" width="17.5" style="119" customWidth="1"/>
    <col min="13322" max="13322" width="10.875" style="119" customWidth="1"/>
    <col min="13323" max="13324" width="7.375" style="119" customWidth="1"/>
    <col min="13325" max="13325" width="3.375" style="119" customWidth="1"/>
    <col min="13326" max="13326" width="17.5" style="119" customWidth="1"/>
    <col min="13327" max="13327" width="10.875" style="119" customWidth="1"/>
    <col min="13328" max="13328" width="15" style="119" customWidth="1"/>
    <col min="13329" max="13329" width="3.25" style="119" customWidth="1"/>
    <col min="13330" max="13330" width="17.375" style="119" customWidth="1"/>
    <col min="13331" max="13331" width="10.875" style="119" customWidth="1"/>
    <col min="13332" max="13332" width="14.875" style="119" customWidth="1"/>
    <col min="13333" max="13333" width="3.25" style="119" customWidth="1"/>
    <col min="13334" max="13334" width="17.5" style="119" customWidth="1"/>
    <col min="13335" max="13335" width="10.875" style="119" customWidth="1"/>
    <col min="13336" max="13336" width="15" style="119" customWidth="1"/>
    <col min="13337" max="13337" width="3.375" style="119" customWidth="1"/>
    <col min="13338" max="13338" width="17.5" style="119" customWidth="1"/>
    <col min="13339" max="13339" width="10.75" style="119" customWidth="1"/>
    <col min="13340" max="13343" width="5.875" style="119" customWidth="1"/>
    <col min="13344" max="13568" width="9" style="119"/>
    <col min="13569" max="13569" width="2.625" style="119" customWidth="1"/>
    <col min="13570" max="13570" width="4.5" style="119" customWidth="1"/>
    <col min="13571" max="13571" width="6.125" style="119" customWidth="1"/>
    <col min="13572" max="13572" width="3.375" style="119" customWidth="1"/>
    <col min="13573" max="13573" width="17.5" style="119" customWidth="1"/>
    <col min="13574" max="13574" width="12.25" style="119" bestFit="1" customWidth="1"/>
    <col min="13575" max="13575" width="15" style="119" customWidth="1"/>
    <col min="13576" max="13576" width="3.25" style="119" customWidth="1"/>
    <col min="13577" max="13577" width="17.5" style="119" customWidth="1"/>
    <col min="13578" max="13578" width="10.875" style="119" customWidth="1"/>
    <col min="13579" max="13580" width="7.375" style="119" customWidth="1"/>
    <col min="13581" max="13581" width="3.375" style="119" customWidth="1"/>
    <col min="13582" max="13582" width="17.5" style="119" customWidth="1"/>
    <col min="13583" max="13583" width="10.875" style="119" customWidth="1"/>
    <col min="13584" max="13584" width="15" style="119" customWidth="1"/>
    <col min="13585" max="13585" width="3.25" style="119" customWidth="1"/>
    <col min="13586" max="13586" width="17.375" style="119" customWidth="1"/>
    <col min="13587" max="13587" width="10.875" style="119" customWidth="1"/>
    <col min="13588" max="13588" width="14.875" style="119" customWidth="1"/>
    <col min="13589" max="13589" width="3.25" style="119" customWidth="1"/>
    <col min="13590" max="13590" width="17.5" style="119" customWidth="1"/>
    <col min="13591" max="13591" width="10.875" style="119" customWidth="1"/>
    <col min="13592" max="13592" width="15" style="119" customWidth="1"/>
    <col min="13593" max="13593" width="3.375" style="119" customWidth="1"/>
    <col min="13594" max="13594" width="17.5" style="119" customWidth="1"/>
    <col min="13595" max="13595" width="10.75" style="119" customWidth="1"/>
    <col min="13596" max="13599" width="5.875" style="119" customWidth="1"/>
    <col min="13600" max="13824" width="9" style="119"/>
    <col min="13825" max="13825" width="2.625" style="119" customWidth="1"/>
    <col min="13826" max="13826" width="4.5" style="119" customWidth="1"/>
    <col min="13827" max="13827" width="6.125" style="119" customWidth="1"/>
    <col min="13828" max="13828" width="3.375" style="119" customWidth="1"/>
    <col min="13829" max="13829" width="17.5" style="119" customWidth="1"/>
    <col min="13830" max="13830" width="12.25" style="119" bestFit="1" customWidth="1"/>
    <col min="13831" max="13831" width="15" style="119" customWidth="1"/>
    <col min="13832" max="13832" width="3.25" style="119" customWidth="1"/>
    <col min="13833" max="13833" width="17.5" style="119" customWidth="1"/>
    <col min="13834" max="13834" width="10.875" style="119" customWidth="1"/>
    <col min="13835" max="13836" width="7.375" style="119" customWidth="1"/>
    <col min="13837" max="13837" width="3.375" style="119" customWidth="1"/>
    <col min="13838" max="13838" width="17.5" style="119" customWidth="1"/>
    <col min="13839" max="13839" width="10.875" style="119" customWidth="1"/>
    <col min="13840" max="13840" width="15" style="119" customWidth="1"/>
    <col min="13841" max="13841" width="3.25" style="119" customWidth="1"/>
    <col min="13842" max="13842" width="17.375" style="119" customWidth="1"/>
    <col min="13843" max="13843" width="10.875" style="119" customWidth="1"/>
    <col min="13844" max="13844" width="14.875" style="119" customWidth="1"/>
    <col min="13845" max="13845" width="3.25" style="119" customWidth="1"/>
    <col min="13846" max="13846" width="17.5" style="119" customWidth="1"/>
    <col min="13847" max="13847" width="10.875" style="119" customWidth="1"/>
    <col min="13848" max="13848" width="15" style="119" customWidth="1"/>
    <col min="13849" max="13849" width="3.375" style="119" customWidth="1"/>
    <col min="13850" max="13850" width="17.5" style="119" customWidth="1"/>
    <col min="13851" max="13851" width="10.75" style="119" customWidth="1"/>
    <col min="13852" max="13855" width="5.875" style="119" customWidth="1"/>
    <col min="13856" max="14080" width="9" style="119"/>
    <col min="14081" max="14081" width="2.625" style="119" customWidth="1"/>
    <col min="14082" max="14082" width="4.5" style="119" customWidth="1"/>
    <col min="14083" max="14083" width="6.125" style="119" customWidth="1"/>
    <col min="14084" max="14084" width="3.375" style="119" customWidth="1"/>
    <col min="14085" max="14085" width="17.5" style="119" customWidth="1"/>
    <col min="14086" max="14086" width="12.25" style="119" bestFit="1" customWidth="1"/>
    <col min="14087" max="14087" width="15" style="119" customWidth="1"/>
    <col min="14088" max="14088" width="3.25" style="119" customWidth="1"/>
    <col min="14089" max="14089" width="17.5" style="119" customWidth="1"/>
    <col min="14090" max="14090" width="10.875" style="119" customWidth="1"/>
    <col min="14091" max="14092" width="7.375" style="119" customWidth="1"/>
    <col min="14093" max="14093" width="3.375" style="119" customWidth="1"/>
    <col min="14094" max="14094" width="17.5" style="119" customWidth="1"/>
    <col min="14095" max="14095" width="10.875" style="119" customWidth="1"/>
    <col min="14096" max="14096" width="15" style="119" customWidth="1"/>
    <col min="14097" max="14097" width="3.25" style="119" customWidth="1"/>
    <col min="14098" max="14098" width="17.375" style="119" customWidth="1"/>
    <col min="14099" max="14099" width="10.875" style="119" customWidth="1"/>
    <col min="14100" max="14100" width="14.875" style="119" customWidth="1"/>
    <col min="14101" max="14101" width="3.25" style="119" customWidth="1"/>
    <col min="14102" max="14102" width="17.5" style="119" customWidth="1"/>
    <col min="14103" max="14103" width="10.875" style="119" customWidth="1"/>
    <col min="14104" max="14104" width="15" style="119" customWidth="1"/>
    <col min="14105" max="14105" width="3.375" style="119" customWidth="1"/>
    <col min="14106" max="14106" width="17.5" style="119" customWidth="1"/>
    <col min="14107" max="14107" width="10.75" style="119" customWidth="1"/>
    <col min="14108" max="14111" width="5.875" style="119" customWidth="1"/>
    <col min="14112" max="14336" width="9" style="119"/>
    <col min="14337" max="14337" width="2.625" style="119" customWidth="1"/>
    <col min="14338" max="14338" width="4.5" style="119" customWidth="1"/>
    <col min="14339" max="14339" width="6.125" style="119" customWidth="1"/>
    <col min="14340" max="14340" width="3.375" style="119" customWidth="1"/>
    <col min="14341" max="14341" width="17.5" style="119" customWidth="1"/>
    <col min="14342" max="14342" width="12.25" style="119" bestFit="1" customWidth="1"/>
    <col min="14343" max="14343" width="15" style="119" customWidth="1"/>
    <col min="14344" max="14344" width="3.25" style="119" customWidth="1"/>
    <col min="14345" max="14345" width="17.5" style="119" customWidth="1"/>
    <col min="14346" max="14346" width="10.875" style="119" customWidth="1"/>
    <col min="14347" max="14348" width="7.375" style="119" customWidth="1"/>
    <col min="14349" max="14349" width="3.375" style="119" customWidth="1"/>
    <col min="14350" max="14350" width="17.5" style="119" customWidth="1"/>
    <col min="14351" max="14351" width="10.875" style="119" customWidth="1"/>
    <col min="14352" max="14352" width="15" style="119" customWidth="1"/>
    <col min="14353" max="14353" width="3.25" style="119" customWidth="1"/>
    <col min="14354" max="14354" width="17.375" style="119" customWidth="1"/>
    <col min="14355" max="14355" width="10.875" style="119" customWidth="1"/>
    <col min="14356" max="14356" width="14.875" style="119" customWidth="1"/>
    <col min="14357" max="14357" width="3.25" style="119" customWidth="1"/>
    <col min="14358" max="14358" width="17.5" style="119" customWidth="1"/>
    <col min="14359" max="14359" width="10.875" style="119" customWidth="1"/>
    <col min="14360" max="14360" width="15" style="119" customWidth="1"/>
    <col min="14361" max="14361" width="3.375" style="119" customWidth="1"/>
    <col min="14362" max="14362" width="17.5" style="119" customWidth="1"/>
    <col min="14363" max="14363" width="10.75" style="119" customWidth="1"/>
    <col min="14364" max="14367" width="5.875" style="119" customWidth="1"/>
    <col min="14368" max="14592" width="9" style="119"/>
    <col min="14593" max="14593" width="2.625" style="119" customWidth="1"/>
    <col min="14594" max="14594" width="4.5" style="119" customWidth="1"/>
    <col min="14595" max="14595" width="6.125" style="119" customWidth="1"/>
    <col min="14596" max="14596" width="3.375" style="119" customWidth="1"/>
    <col min="14597" max="14597" width="17.5" style="119" customWidth="1"/>
    <col min="14598" max="14598" width="12.25" style="119" bestFit="1" customWidth="1"/>
    <col min="14599" max="14599" width="15" style="119" customWidth="1"/>
    <col min="14600" max="14600" width="3.25" style="119" customWidth="1"/>
    <col min="14601" max="14601" width="17.5" style="119" customWidth="1"/>
    <col min="14602" max="14602" width="10.875" style="119" customWidth="1"/>
    <col min="14603" max="14604" width="7.375" style="119" customWidth="1"/>
    <col min="14605" max="14605" width="3.375" style="119" customWidth="1"/>
    <col min="14606" max="14606" width="17.5" style="119" customWidth="1"/>
    <col min="14607" max="14607" width="10.875" style="119" customWidth="1"/>
    <col min="14608" max="14608" width="15" style="119" customWidth="1"/>
    <col min="14609" max="14609" width="3.25" style="119" customWidth="1"/>
    <col min="14610" max="14610" width="17.375" style="119" customWidth="1"/>
    <col min="14611" max="14611" width="10.875" style="119" customWidth="1"/>
    <col min="14612" max="14612" width="14.875" style="119" customWidth="1"/>
    <col min="14613" max="14613" width="3.25" style="119" customWidth="1"/>
    <col min="14614" max="14614" width="17.5" style="119" customWidth="1"/>
    <col min="14615" max="14615" width="10.875" style="119" customWidth="1"/>
    <col min="14616" max="14616" width="15" style="119" customWidth="1"/>
    <col min="14617" max="14617" width="3.375" style="119" customWidth="1"/>
    <col min="14618" max="14618" width="17.5" style="119" customWidth="1"/>
    <col min="14619" max="14619" width="10.75" style="119" customWidth="1"/>
    <col min="14620" max="14623" width="5.875" style="119" customWidth="1"/>
    <col min="14624" max="14848" width="9" style="119"/>
    <col min="14849" max="14849" width="2.625" style="119" customWidth="1"/>
    <col min="14850" max="14850" width="4.5" style="119" customWidth="1"/>
    <col min="14851" max="14851" width="6.125" style="119" customWidth="1"/>
    <col min="14852" max="14852" width="3.375" style="119" customWidth="1"/>
    <col min="14853" max="14853" width="17.5" style="119" customWidth="1"/>
    <col min="14854" max="14854" width="12.25" style="119" bestFit="1" customWidth="1"/>
    <col min="14855" max="14855" width="15" style="119" customWidth="1"/>
    <col min="14856" max="14856" width="3.25" style="119" customWidth="1"/>
    <col min="14857" max="14857" width="17.5" style="119" customWidth="1"/>
    <col min="14858" max="14858" width="10.875" style="119" customWidth="1"/>
    <col min="14859" max="14860" width="7.375" style="119" customWidth="1"/>
    <col min="14861" max="14861" width="3.375" style="119" customWidth="1"/>
    <col min="14862" max="14862" width="17.5" style="119" customWidth="1"/>
    <col min="14863" max="14863" width="10.875" style="119" customWidth="1"/>
    <col min="14864" max="14864" width="15" style="119" customWidth="1"/>
    <col min="14865" max="14865" width="3.25" style="119" customWidth="1"/>
    <col min="14866" max="14866" width="17.375" style="119" customWidth="1"/>
    <col min="14867" max="14867" width="10.875" style="119" customWidth="1"/>
    <col min="14868" max="14868" width="14.875" style="119" customWidth="1"/>
    <col min="14869" max="14869" width="3.25" style="119" customWidth="1"/>
    <col min="14870" max="14870" width="17.5" style="119" customWidth="1"/>
    <col min="14871" max="14871" width="10.875" style="119" customWidth="1"/>
    <col min="14872" max="14872" width="15" style="119" customWidth="1"/>
    <col min="14873" max="14873" width="3.375" style="119" customWidth="1"/>
    <col min="14874" max="14874" width="17.5" style="119" customWidth="1"/>
    <col min="14875" max="14875" width="10.75" style="119" customWidth="1"/>
    <col min="14876" max="14879" width="5.875" style="119" customWidth="1"/>
    <col min="14880" max="15104" width="9" style="119"/>
    <col min="15105" max="15105" width="2.625" style="119" customWidth="1"/>
    <col min="15106" max="15106" width="4.5" style="119" customWidth="1"/>
    <col min="15107" max="15107" width="6.125" style="119" customWidth="1"/>
    <col min="15108" max="15108" width="3.375" style="119" customWidth="1"/>
    <col min="15109" max="15109" width="17.5" style="119" customWidth="1"/>
    <col min="15110" max="15110" width="12.25" style="119" bestFit="1" customWidth="1"/>
    <col min="15111" max="15111" width="15" style="119" customWidth="1"/>
    <col min="15112" max="15112" width="3.25" style="119" customWidth="1"/>
    <col min="15113" max="15113" width="17.5" style="119" customWidth="1"/>
    <col min="15114" max="15114" width="10.875" style="119" customWidth="1"/>
    <col min="15115" max="15116" width="7.375" style="119" customWidth="1"/>
    <col min="15117" max="15117" width="3.375" style="119" customWidth="1"/>
    <col min="15118" max="15118" width="17.5" style="119" customWidth="1"/>
    <col min="15119" max="15119" width="10.875" style="119" customWidth="1"/>
    <col min="15120" max="15120" width="15" style="119" customWidth="1"/>
    <col min="15121" max="15121" width="3.25" style="119" customWidth="1"/>
    <col min="15122" max="15122" width="17.375" style="119" customWidth="1"/>
    <col min="15123" max="15123" width="10.875" style="119" customWidth="1"/>
    <col min="15124" max="15124" width="14.875" style="119" customWidth="1"/>
    <col min="15125" max="15125" width="3.25" style="119" customWidth="1"/>
    <col min="15126" max="15126" width="17.5" style="119" customWidth="1"/>
    <col min="15127" max="15127" width="10.875" style="119" customWidth="1"/>
    <col min="15128" max="15128" width="15" style="119" customWidth="1"/>
    <col min="15129" max="15129" width="3.375" style="119" customWidth="1"/>
    <col min="15130" max="15130" width="17.5" style="119" customWidth="1"/>
    <col min="15131" max="15131" width="10.75" style="119" customWidth="1"/>
    <col min="15132" max="15135" width="5.875" style="119" customWidth="1"/>
    <col min="15136" max="15360" width="9" style="119"/>
    <col min="15361" max="15361" width="2.625" style="119" customWidth="1"/>
    <col min="15362" max="15362" width="4.5" style="119" customWidth="1"/>
    <col min="15363" max="15363" width="6.125" style="119" customWidth="1"/>
    <col min="15364" max="15364" width="3.375" style="119" customWidth="1"/>
    <col min="15365" max="15365" width="17.5" style="119" customWidth="1"/>
    <col min="15366" max="15366" width="12.25" style="119" bestFit="1" customWidth="1"/>
    <col min="15367" max="15367" width="15" style="119" customWidth="1"/>
    <col min="15368" max="15368" width="3.25" style="119" customWidth="1"/>
    <col min="15369" max="15369" width="17.5" style="119" customWidth="1"/>
    <col min="15370" max="15370" width="10.875" style="119" customWidth="1"/>
    <col min="15371" max="15372" width="7.375" style="119" customWidth="1"/>
    <col min="15373" max="15373" width="3.375" style="119" customWidth="1"/>
    <col min="15374" max="15374" width="17.5" style="119" customWidth="1"/>
    <col min="15375" max="15375" width="10.875" style="119" customWidth="1"/>
    <col min="15376" max="15376" width="15" style="119" customWidth="1"/>
    <col min="15377" max="15377" width="3.25" style="119" customWidth="1"/>
    <col min="15378" max="15378" width="17.375" style="119" customWidth="1"/>
    <col min="15379" max="15379" width="10.875" style="119" customWidth="1"/>
    <col min="15380" max="15380" width="14.875" style="119" customWidth="1"/>
    <col min="15381" max="15381" width="3.25" style="119" customWidth="1"/>
    <col min="15382" max="15382" width="17.5" style="119" customWidth="1"/>
    <col min="15383" max="15383" width="10.875" style="119" customWidth="1"/>
    <col min="15384" max="15384" width="15" style="119" customWidth="1"/>
    <col min="15385" max="15385" width="3.375" style="119" customWidth="1"/>
    <col min="15386" max="15386" width="17.5" style="119" customWidth="1"/>
    <col min="15387" max="15387" width="10.75" style="119" customWidth="1"/>
    <col min="15388" max="15391" width="5.875" style="119" customWidth="1"/>
    <col min="15392" max="15616" width="9" style="119"/>
    <col min="15617" max="15617" width="2.625" style="119" customWidth="1"/>
    <col min="15618" max="15618" width="4.5" style="119" customWidth="1"/>
    <col min="15619" max="15619" width="6.125" style="119" customWidth="1"/>
    <col min="15620" max="15620" width="3.375" style="119" customWidth="1"/>
    <col min="15621" max="15621" width="17.5" style="119" customWidth="1"/>
    <col min="15622" max="15622" width="12.25" style="119" bestFit="1" customWidth="1"/>
    <col min="15623" max="15623" width="15" style="119" customWidth="1"/>
    <col min="15624" max="15624" width="3.25" style="119" customWidth="1"/>
    <col min="15625" max="15625" width="17.5" style="119" customWidth="1"/>
    <col min="15626" max="15626" width="10.875" style="119" customWidth="1"/>
    <col min="15627" max="15628" width="7.375" style="119" customWidth="1"/>
    <col min="15629" max="15629" width="3.375" style="119" customWidth="1"/>
    <col min="15630" max="15630" width="17.5" style="119" customWidth="1"/>
    <col min="15631" max="15631" width="10.875" style="119" customWidth="1"/>
    <col min="15632" max="15632" width="15" style="119" customWidth="1"/>
    <col min="15633" max="15633" width="3.25" style="119" customWidth="1"/>
    <col min="15634" max="15634" width="17.375" style="119" customWidth="1"/>
    <col min="15635" max="15635" width="10.875" style="119" customWidth="1"/>
    <col min="15636" max="15636" width="14.875" style="119" customWidth="1"/>
    <col min="15637" max="15637" width="3.25" style="119" customWidth="1"/>
    <col min="15638" max="15638" width="17.5" style="119" customWidth="1"/>
    <col min="15639" max="15639" width="10.875" style="119" customWidth="1"/>
    <col min="15640" max="15640" width="15" style="119" customWidth="1"/>
    <col min="15641" max="15641" width="3.375" style="119" customWidth="1"/>
    <col min="15642" max="15642" width="17.5" style="119" customWidth="1"/>
    <col min="15643" max="15643" width="10.75" style="119" customWidth="1"/>
    <col min="15644" max="15647" width="5.875" style="119" customWidth="1"/>
    <col min="15648" max="15872" width="9" style="119"/>
    <col min="15873" max="15873" width="2.625" style="119" customWidth="1"/>
    <col min="15874" max="15874" width="4.5" style="119" customWidth="1"/>
    <col min="15875" max="15875" width="6.125" style="119" customWidth="1"/>
    <col min="15876" max="15876" width="3.375" style="119" customWidth="1"/>
    <col min="15877" max="15877" width="17.5" style="119" customWidth="1"/>
    <col min="15878" max="15878" width="12.25" style="119" bestFit="1" customWidth="1"/>
    <col min="15879" max="15879" width="15" style="119" customWidth="1"/>
    <col min="15880" max="15880" width="3.25" style="119" customWidth="1"/>
    <col min="15881" max="15881" width="17.5" style="119" customWidth="1"/>
    <col min="15882" max="15882" width="10.875" style="119" customWidth="1"/>
    <col min="15883" max="15884" width="7.375" style="119" customWidth="1"/>
    <col min="15885" max="15885" width="3.375" style="119" customWidth="1"/>
    <col min="15886" max="15886" width="17.5" style="119" customWidth="1"/>
    <col min="15887" max="15887" width="10.875" style="119" customWidth="1"/>
    <col min="15888" max="15888" width="15" style="119" customWidth="1"/>
    <col min="15889" max="15889" width="3.25" style="119" customWidth="1"/>
    <col min="15890" max="15890" width="17.375" style="119" customWidth="1"/>
    <col min="15891" max="15891" width="10.875" style="119" customWidth="1"/>
    <col min="15892" max="15892" width="14.875" style="119" customWidth="1"/>
    <col min="15893" max="15893" width="3.25" style="119" customWidth="1"/>
    <col min="15894" max="15894" width="17.5" style="119" customWidth="1"/>
    <col min="15895" max="15895" width="10.875" style="119" customWidth="1"/>
    <col min="15896" max="15896" width="15" style="119" customWidth="1"/>
    <col min="15897" max="15897" width="3.375" style="119" customWidth="1"/>
    <col min="15898" max="15898" width="17.5" style="119" customWidth="1"/>
    <col min="15899" max="15899" width="10.75" style="119" customWidth="1"/>
    <col min="15900" max="15903" width="5.875" style="119" customWidth="1"/>
    <col min="15904" max="16128" width="9" style="119"/>
    <col min="16129" max="16129" width="2.625" style="119" customWidth="1"/>
    <col min="16130" max="16130" width="4.5" style="119" customWidth="1"/>
    <col min="16131" max="16131" width="6.125" style="119" customWidth="1"/>
    <col min="16132" max="16132" width="3.375" style="119" customWidth="1"/>
    <col min="16133" max="16133" width="17.5" style="119" customWidth="1"/>
    <col min="16134" max="16134" width="12.25" style="119" bestFit="1" customWidth="1"/>
    <col min="16135" max="16135" width="15" style="119" customWidth="1"/>
    <col min="16136" max="16136" width="3.25" style="119" customWidth="1"/>
    <col min="16137" max="16137" width="17.5" style="119" customWidth="1"/>
    <col min="16138" max="16138" width="10.875" style="119" customWidth="1"/>
    <col min="16139" max="16140" width="7.375" style="119" customWidth="1"/>
    <col min="16141" max="16141" width="3.375" style="119" customWidth="1"/>
    <col min="16142" max="16142" width="17.5" style="119" customWidth="1"/>
    <col min="16143" max="16143" width="10.875" style="119" customWidth="1"/>
    <col min="16144" max="16144" width="15" style="119" customWidth="1"/>
    <col min="16145" max="16145" width="3.25" style="119" customWidth="1"/>
    <col min="16146" max="16146" width="17.375" style="119" customWidth="1"/>
    <col min="16147" max="16147" width="10.875" style="119" customWidth="1"/>
    <col min="16148" max="16148" width="14.875" style="119" customWidth="1"/>
    <col min="16149" max="16149" width="3.25" style="119" customWidth="1"/>
    <col min="16150" max="16150" width="17.5" style="119" customWidth="1"/>
    <col min="16151" max="16151" width="10.875" style="119" customWidth="1"/>
    <col min="16152" max="16152" width="15" style="119" customWidth="1"/>
    <col min="16153" max="16153" width="3.375" style="119" customWidth="1"/>
    <col min="16154" max="16154" width="17.5" style="119" customWidth="1"/>
    <col min="16155" max="16155" width="10.75" style="119" customWidth="1"/>
    <col min="16156" max="16159" width="5.875" style="119" customWidth="1"/>
    <col min="16160" max="16384" width="9" style="119"/>
  </cols>
  <sheetData>
    <row r="2" spans="3:23" ht="12.4" customHeight="1"/>
    <row r="3" spans="3:23" ht="12.4" customHeight="1"/>
    <row r="4" spans="3:23" ht="12.4" customHeight="1">
      <c r="C4" s="96"/>
      <c r="D4" s="96"/>
      <c r="G4" s="120"/>
      <c r="H4" s="120"/>
      <c r="W4" s="121"/>
    </row>
    <row r="5" spans="3:23" ht="12.4" customHeight="1">
      <c r="C5" s="96"/>
      <c r="D5" s="96"/>
      <c r="G5" s="120"/>
      <c r="H5" s="120"/>
      <c r="W5" s="121"/>
    </row>
    <row r="6" spans="3:23" ht="12.4" customHeight="1">
      <c r="C6" s="96"/>
      <c r="D6" s="96"/>
      <c r="G6" s="120"/>
      <c r="H6" s="120"/>
      <c r="W6" s="121"/>
    </row>
    <row r="7" spans="3:23" ht="12.4" customHeight="1">
      <c r="C7" s="96"/>
      <c r="D7" s="96"/>
      <c r="G7" s="120"/>
      <c r="H7" s="120"/>
      <c r="W7" s="121"/>
    </row>
    <row r="8" spans="3:23" ht="12.4" customHeight="1">
      <c r="C8" s="96"/>
      <c r="D8" s="96"/>
      <c r="G8" s="120"/>
      <c r="H8" s="120"/>
    </row>
    <row r="9" spans="3:23" ht="12.4" customHeight="1">
      <c r="N9" s="122"/>
    </row>
    <row r="10" spans="3:23" ht="12.2" customHeight="1"/>
    <row r="13" spans="3:23" ht="14.25">
      <c r="M13" s="124"/>
      <c r="N13" s="763" t="s">
        <v>313</v>
      </c>
      <c r="O13" s="764"/>
      <c r="Q13" s="123"/>
      <c r="R13" s="763" t="s">
        <v>312</v>
      </c>
      <c r="S13" s="764"/>
      <c r="U13" s="69"/>
      <c r="V13" s="766"/>
      <c r="W13" s="767"/>
    </row>
    <row r="14" spans="3:23" ht="14.25">
      <c r="M14" s="126"/>
      <c r="N14" s="768" t="s">
        <v>314</v>
      </c>
      <c r="O14" s="769"/>
      <c r="Q14" s="125"/>
      <c r="R14" s="765"/>
      <c r="S14" s="765"/>
      <c r="U14" s="69"/>
      <c r="V14" s="766"/>
      <c r="W14" s="767"/>
    </row>
    <row r="15" spans="3:23" ht="12.2" customHeight="1">
      <c r="M15" s="770" t="s">
        <v>87</v>
      </c>
      <c r="N15" s="127" t="s">
        <v>315</v>
      </c>
      <c r="O15" s="128">
        <f>'1次効果'!N475</f>
        <v>0</v>
      </c>
      <c r="Q15" s="770" t="s">
        <v>87</v>
      </c>
      <c r="R15" s="127" t="s">
        <v>315</v>
      </c>
      <c r="S15" s="128">
        <f>'1次効果'!J644</f>
        <v>0</v>
      </c>
      <c r="U15" s="773"/>
      <c r="V15" s="129"/>
      <c r="W15" s="130"/>
    </row>
    <row r="16" spans="3:23" ht="12.2" customHeight="1">
      <c r="M16" s="771"/>
      <c r="N16" s="129" t="s">
        <v>316</v>
      </c>
      <c r="O16" s="131">
        <f>'1次効果'!N476</f>
        <v>0</v>
      </c>
      <c r="Q16" s="771"/>
      <c r="R16" s="129" t="s">
        <v>316</v>
      </c>
      <c r="S16" s="131">
        <f>'1次効果'!J645</f>
        <v>0</v>
      </c>
      <c r="U16" s="774"/>
      <c r="V16" s="129"/>
      <c r="W16" s="130"/>
    </row>
    <row r="17" spans="1:27" ht="12.2" customHeight="1">
      <c r="M17" s="771"/>
      <c r="N17" s="129" t="s">
        <v>317</v>
      </c>
      <c r="O17" s="131">
        <f>'1次効果'!N477</f>
        <v>0</v>
      </c>
      <c r="P17" s="132"/>
      <c r="Q17" s="771"/>
      <c r="R17" s="129" t="s">
        <v>317</v>
      </c>
      <c r="S17" s="131">
        <f>'1次効果'!J646</f>
        <v>0</v>
      </c>
      <c r="U17" s="774"/>
      <c r="V17" s="129"/>
      <c r="W17" s="130"/>
    </row>
    <row r="18" spans="1:27" ht="12.2" customHeight="1">
      <c r="C18" s="133"/>
      <c r="D18" s="133"/>
      <c r="M18" s="771"/>
      <c r="N18" s="129" t="s">
        <v>318</v>
      </c>
      <c r="O18" s="131">
        <f>'1次効果'!N478</f>
        <v>0</v>
      </c>
      <c r="P18" s="132"/>
      <c r="Q18" s="771"/>
      <c r="R18" s="129" t="s">
        <v>318</v>
      </c>
      <c r="S18" s="131">
        <f>'1次効果'!J647</f>
        <v>0</v>
      </c>
      <c r="U18" s="774"/>
      <c r="V18" s="129"/>
      <c r="W18" s="130"/>
    </row>
    <row r="19" spans="1:27" ht="12.2" customHeight="1">
      <c r="F19" s="134"/>
      <c r="M19" s="771"/>
      <c r="N19" s="129" t="s">
        <v>319</v>
      </c>
      <c r="O19" s="131">
        <f>'1次効果'!N479</f>
        <v>0</v>
      </c>
      <c r="P19" s="132"/>
      <c r="Q19" s="771"/>
      <c r="R19" s="129" t="s">
        <v>319</v>
      </c>
      <c r="S19" s="131">
        <f>'1次効果'!J648</f>
        <v>0</v>
      </c>
      <c r="U19" s="774"/>
      <c r="V19" s="129"/>
      <c r="W19" s="130"/>
    </row>
    <row r="20" spans="1:27" ht="12.2" customHeight="1">
      <c r="C20" s="135"/>
      <c r="D20" s="135"/>
      <c r="F20" s="136"/>
      <c r="M20" s="771"/>
      <c r="N20" s="129" t="s">
        <v>320</v>
      </c>
      <c r="O20" s="131">
        <f>'1次効果'!N480</f>
        <v>0</v>
      </c>
      <c r="P20" s="132"/>
      <c r="Q20" s="771"/>
      <c r="R20" s="129" t="s">
        <v>320</v>
      </c>
      <c r="S20" s="131">
        <f>'1次効果'!J649</f>
        <v>0</v>
      </c>
      <c r="T20" s="137"/>
      <c r="U20" s="774"/>
      <c r="V20" s="129"/>
      <c r="W20" s="130"/>
    </row>
    <row r="21" spans="1:27" ht="12.2" customHeight="1">
      <c r="C21" s="138"/>
      <c r="D21" s="138"/>
      <c r="M21" s="771"/>
      <c r="N21" s="129" t="s">
        <v>321</v>
      </c>
      <c r="O21" s="131">
        <f>'1次効果'!N481</f>
        <v>0</v>
      </c>
      <c r="P21" s="132"/>
      <c r="Q21" s="771"/>
      <c r="R21" s="129" t="s">
        <v>321</v>
      </c>
      <c r="S21" s="131">
        <f>'1次効果'!J650</f>
        <v>0</v>
      </c>
      <c r="T21" s="139"/>
      <c r="U21" s="774"/>
      <c r="V21" s="129"/>
      <c r="W21" s="130"/>
    </row>
    <row r="22" spans="1:27" ht="12.2" customHeight="1">
      <c r="M22" s="771"/>
      <c r="N22" s="129" t="s">
        <v>322</v>
      </c>
      <c r="O22" s="131">
        <f>'1次効果'!N482</f>
        <v>0</v>
      </c>
      <c r="P22" s="132"/>
      <c r="Q22" s="771"/>
      <c r="R22" s="129" t="s">
        <v>322</v>
      </c>
      <c r="S22" s="131">
        <f>'1次効果'!J651</f>
        <v>0</v>
      </c>
      <c r="T22" s="139"/>
      <c r="U22" s="774"/>
      <c r="V22" s="129"/>
      <c r="W22" s="130"/>
    </row>
    <row r="23" spans="1:27" ht="12.2" customHeight="1">
      <c r="K23" s="140"/>
      <c r="M23" s="771"/>
      <c r="N23" s="129" t="s">
        <v>323</v>
      </c>
      <c r="O23" s="131">
        <f>'1次効果'!N483</f>
        <v>0</v>
      </c>
      <c r="P23" s="132"/>
      <c r="Q23" s="771"/>
      <c r="R23" s="129" t="s">
        <v>323</v>
      </c>
      <c r="S23" s="131">
        <f>'1次効果'!J652</f>
        <v>0</v>
      </c>
      <c r="T23" s="138"/>
      <c r="U23" s="774"/>
      <c r="V23" s="129"/>
      <c r="W23" s="130"/>
    </row>
    <row r="24" spans="1:27" ht="12.2" customHeight="1">
      <c r="K24" s="140"/>
      <c r="M24" s="771"/>
      <c r="N24" s="129" t="s">
        <v>324</v>
      </c>
      <c r="O24" s="131">
        <f>'1次効果'!N484</f>
        <v>0</v>
      </c>
      <c r="P24" s="132"/>
      <c r="Q24" s="771"/>
      <c r="R24" s="129" t="s">
        <v>324</v>
      </c>
      <c r="S24" s="131">
        <f>'1次効果'!J653</f>
        <v>0</v>
      </c>
      <c r="T24" s="138"/>
      <c r="U24" s="774"/>
      <c r="V24" s="129"/>
      <c r="W24" s="130"/>
    </row>
    <row r="25" spans="1:27" ht="12.2" customHeight="1">
      <c r="K25" s="140"/>
      <c r="M25" s="771"/>
      <c r="N25" s="129" t="s">
        <v>325</v>
      </c>
      <c r="O25" s="131">
        <f>'1次効果'!N485</f>
        <v>0</v>
      </c>
      <c r="P25" s="132"/>
      <c r="Q25" s="771"/>
      <c r="R25" s="129" t="s">
        <v>325</v>
      </c>
      <c r="S25" s="131">
        <f>'1次効果'!J654</f>
        <v>0</v>
      </c>
      <c r="T25" s="138"/>
      <c r="U25" s="774"/>
      <c r="V25" s="129"/>
      <c r="W25" s="130"/>
    </row>
    <row r="26" spans="1:27" ht="12.2" customHeight="1">
      <c r="A26" s="121"/>
      <c r="B26" s="121"/>
      <c r="C26" s="141"/>
      <c r="D26" s="141"/>
      <c r="F26" s="141"/>
      <c r="K26" s="140"/>
      <c r="M26" s="771"/>
      <c r="N26" s="129" t="s">
        <v>326</v>
      </c>
      <c r="O26" s="131">
        <f>'1次効果'!N486</f>
        <v>0</v>
      </c>
      <c r="P26" s="132"/>
      <c r="Q26" s="771"/>
      <c r="R26" s="129" t="s">
        <v>326</v>
      </c>
      <c r="S26" s="131">
        <f>'1次効果'!J655</f>
        <v>0</v>
      </c>
      <c r="T26" s="138"/>
      <c r="U26" s="774"/>
      <c r="V26" s="129"/>
      <c r="W26" s="130"/>
    </row>
    <row r="27" spans="1:27" ht="12.95" customHeight="1">
      <c r="A27" s="121"/>
      <c r="B27" s="121"/>
      <c r="K27" s="140"/>
      <c r="M27" s="772"/>
      <c r="N27" s="129" t="s">
        <v>327</v>
      </c>
      <c r="O27" s="131">
        <f>'1次効果'!N487</f>
        <v>0</v>
      </c>
      <c r="P27" s="132"/>
      <c r="Q27" s="772"/>
      <c r="R27" s="129" t="s">
        <v>327</v>
      </c>
      <c r="S27" s="131">
        <f>'1次効果'!J656</f>
        <v>0</v>
      </c>
      <c r="T27" s="138"/>
      <c r="U27" s="774"/>
      <c r="V27" s="129"/>
      <c r="W27" s="130"/>
    </row>
    <row r="28" spans="1:27" ht="13.5" customHeight="1">
      <c r="F28" s="133"/>
      <c r="K28" s="140"/>
      <c r="M28" s="142"/>
      <c r="N28" s="143" t="s">
        <v>71</v>
      </c>
      <c r="O28" s="144">
        <f>SUM(O15:O27)</f>
        <v>0</v>
      </c>
      <c r="P28" s="132"/>
      <c r="Q28" s="142"/>
      <c r="R28" s="143" t="s">
        <v>71</v>
      </c>
      <c r="S28" s="144">
        <f>SUM(S15:S27)</f>
        <v>0</v>
      </c>
      <c r="T28" s="138"/>
      <c r="U28" s="145"/>
      <c r="V28" s="145"/>
      <c r="W28" s="130"/>
    </row>
    <row r="29" spans="1:27" ht="12.2" customHeight="1">
      <c r="F29" s="140"/>
      <c r="J29" s="140"/>
      <c r="K29" s="140"/>
      <c r="N29" s="146"/>
      <c r="O29" s="147"/>
      <c r="P29" s="132"/>
      <c r="T29" s="138"/>
      <c r="U29" s="148"/>
      <c r="V29" s="145"/>
      <c r="W29" s="149"/>
    </row>
    <row r="30" spans="1:27" ht="12.2" customHeight="1" thickBot="1">
      <c r="F30" s="140"/>
      <c r="J30" s="140"/>
      <c r="K30" s="140"/>
      <c r="N30" s="146"/>
      <c r="O30" s="147"/>
      <c r="P30" s="132"/>
      <c r="Q30" s="132"/>
      <c r="S30" s="138"/>
      <c r="T30" s="138"/>
      <c r="U30" s="138"/>
      <c r="V30" s="138"/>
      <c r="W30" s="150"/>
    </row>
    <row r="31" spans="1:27" ht="15" thickTop="1">
      <c r="B31" s="767"/>
      <c r="H31" s="151"/>
      <c r="I31" s="778" t="s">
        <v>329</v>
      </c>
      <c r="J31" s="779"/>
      <c r="K31" s="140"/>
      <c r="M31" s="152"/>
      <c r="N31" s="782" t="s">
        <v>330</v>
      </c>
      <c r="O31" s="783"/>
      <c r="P31" s="153"/>
      <c r="Q31" s="123"/>
      <c r="R31" s="775" t="s">
        <v>331</v>
      </c>
      <c r="S31" s="776"/>
      <c r="T31" s="138"/>
      <c r="U31" s="151"/>
      <c r="V31" s="802" t="s">
        <v>332</v>
      </c>
      <c r="W31" s="803"/>
      <c r="Y31" s="123"/>
      <c r="Z31" s="785" t="s">
        <v>333</v>
      </c>
      <c r="AA31" s="786"/>
    </row>
    <row r="32" spans="1:27" ht="14.25">
      <c r="B32" s="767"/>
      <c r="H32" s="154"/>
      <c r="I32" s="780"/>
      <c r="J32" s="781"/>
      <c r="K32" s="140"/>
      <c r="M32" s="155"/>
      <c r="N32" s="765"/>
      <c r="O32" s="784"/>
      <c r="P32" s="156"/>
      <c r="Q32" s="125"/>
      <c r="R32" s="765"/>
      <c r="S32" s="777"/>
      <c r="T32" s="138"/>
      <c r="U32" s="154"/>
      <c r="V32" s="765"/>
      <c r="W32" s="804"/>
      <c r="Y32" s="125"/>
      <c r="Z32" s="787" t="s">
        <v>334</v>
      </c>
      <c r="AA32" s="788"/>
    </row>
    <row r="33" spans="2:27">
      <c r="B33" s="130"/>
      <c r="H33" s="791" t="s">
        <v>87</v>
      </c>
      <c r="I33" s="127" t="s">
        <v>315</v>
      </c>
      <c r="J33" s="157">
        <f>'1次効果'!F475</f>
        <v>0</v>
      </c>
      <c r="K33" s="140"/>
      <c r="M33" s="794" t="s">
        <v>87</v>
      </c>
      <c r="N33" s="158" t="s">
        <v>315</v>
      </c>
      <c r="O33" s="159">
        <f>'1次効果'!E575</f>
        <v>0</v>
      </c>
      <c r="P33" s="160"/>
      <c r="Q33" s="770" t="s">
        <v>87</v>
      </c>
      <c r="R33" s="158" t="s">
        <v>315</v>
      </c>
      <c r="S33" s="128">
        <f>'1次効果'!F689</f>
        <v>0</v>
      </c>
      <c r="T33" s="138"/>
      <c r="U33" s="797" t="s">
        <v>87</v>
      </c>
      <c r="V33" s="158" t="s">
        <v>315</v>
      </c>
      <c r="W33" s="157">
        <f>'1次効果'!F752</f>
        <v>0</v>
      </c>
      <c r="Y33" s="770" t="s">
        <v>87</v>
      </c>
      <c r="Z33" s="158" t="s">
        <v>315</v>
      </c>
      <c r="AA33" s="128">
        <f>'1次効果'!N752</f>
        <v>0</v>
      </c>
    </row>
    <row r="34" spans="2:27" ht="12.2" customHeight="1">
      <c r="B34" s="130"/>
      <c r="H34" s="792"/>
      <c r="I34" s="129" t="s">
        <v>316</v>
      </c>
      <c r="J34" s="161">
        <f>'1次効果'!F476</f>
        <v>0</v>
      </c>
      <c r="K34" s="140"/>
      <c r="M34" s="795"/>
      <c r="N34" s="162" t="s">
        <v>316</v>
      </c>
      <c r="O34" s="163">
        <f>'1次効果'!E576</f>
        <v>0</v>
      </c>
      <c r="P34" s="160"/>
      <c r="Q34" s="771"/>
      <c r="R34" s="162" t="s">
        <v>316</v>
      </c>
      <c r="S34" s="131">
        <f>'1次効果'!F690</f>
        <v>0</v>
      </c>
      <c r="T34" s="138"/>
      <c r="U34" s="798"/>
      <c r="V34" s="162" t="s">
        <v>316</v>
      </c>
      <c r="W34" s="161">
        <f>'1次効果'!F753</f>
        <v>0</v>
      </c>
      <c r="Y34" s="771"/>
      <c r="Z34" s="162" t="s">
        <v>316</v>
      </c>
      <c r="AA34" s="131">
        <f>'1次効果'!N753</f>
        <v>0</v>
      </c>
    </row>
    <row r="35" spans="2:27" ht="12.2" customHeight="1">
      <c r="B35" s="130"/>
      <c r="H35" s="792"/>
      <c r="I35" s="129" t="s">
        <v>317</v>
      </c>
      <c r="J35" s="161">
        <f>'1次効果'!F477</f>
        <v>0</v>
      </c>
      <c r="K35" s="140"/>
      <c r="M35" s="795"/>
      <c r="N35" s="162" t="s">
        <v>317</v>
      </c>
      <c r="O35" s="163">
        <f>'1次効果'!E577</f>
        <v>0</v>
      </c>
      <c r="P35" s="160"/>
      <c r="Q35" s="771"/>
      <c r="R35" s="162" t="s">
        <v>317</v>
      </c>
      <c r="S35" s="131">
        <f>'1次効果'!F691</f>
        <v>0</v>
      </c>
      <c r="T35" s="138"/>
      <c r="U35" s="798"/>
      <c r="V35" s="162" t="s">
        <v>317</v>
      </c>
      <c r="W35" s="161">
        <f>'1次効果'!F754</f>
        <v>0</v>
      </c>
      <c r="Y35" s="771"/>
      <c r="Z35" s="162" t="s">
        <v>317</v>
      </c>
      <c r="AA35" s="131">
        <f>'1次効果'!N754</f>
        <v>0</v>
      </c>
    </row>
    <row r="36" spans="2:27" ht="12.2" customHeight="1">
      <c r="B36" s="130"/>
      <c r="H36" s="792"/>
      <c r="I36" s="129" t="s">
        <v>318</v>
      </c>
      <c r="J36" s="161">
        <f>'1次効果'!F478</f>
        <v>0</v>
      </c>
      <c r="K36" s="140"/>
      <c r="M36" s="795"/>
      <c r="N36" s="162" t="s">
        <v>318</v>
      </c>
      <c r="O36" s="163">
        <f>'1次効果'!E578</f>
        <v>0</v>
      </c>
      <c r="P36" s="160"/>
      <c r="Q36" s="771"/>
      <c r="R36" s="162" t="s">
        <v>318</v>
      </c>
      <c r="S36" s="131">
        <f>'1次効果'!F692</f>
        <v>0</v>
      </c>
      <c r="T36" s="138"/>
      <c r="U36" s="798"/>
      <c r="V36" s="162" t="s">
        <v>318</v>
      </c>
      <c r="W36" s="161">
        <f>'1次効果'!F755</f>
        <v>0</v>
      </c>
      <c r="Y36" s="771"/>
      <c r="Z36" s="162" t="s">
        <v>318</v>
      </c>
      <c r="AA36" s="131">
        <f>'1次効果'!N755</f>
        <v>0</v>
      </c>
    </row>
    <row r="37" spans="2:27" ht="12.2" customHeight="1">
      <c r="B37" s="130"/>
      <c r="H37" s="792"/>
      <c r="I37" s="129" t="s">
        <v>319</v>
      </c>
      <c r="J37" s="161">
        <f>'1次効果'!F479</f>
        <v>0</v>
      </c>
      <c r="K37" s="140"/>
      <c r="M37" s="795"/>
      <c r="N37" s="162" t="s">
        <v>319</v>
      </c>
      <c r="O37" s="163">
        <f>'1次効果'!E579</f>
        <v>0</v>
      </c>
      <c r="P37" s="160"/>
      <c r="Q37" s="771"/>
      <c r="R37" s="162" t="s">
        <v>319</v>
      </c>
      <c r="S37" s="131">
        <f>'1次効果'!F693</f>
        <v>0</v>
      </c>
      <c r="T37" s="138"/>
      <c r="U37" s="798"/>
      <c r="V37" s="162" t="s">
        <v>319</v>
      </c>
      <c r="W37" s="161">
        <f>'1次効果'!F756</f>
        <v>0</v>
      </c>
      <c r="Y37" s="771"/>
      <c r="Z37" s="162" t="s">
        <v>319</v>
      </c>
      <c r="AA37" s="131">
        <f>'1次効果'!N756</f>
        <v>0</v>
      </c>
    </row>
    <row r="38" spans="2:27" ht="12.2" customHeight="1">
      <c r="B38" s="130"/>
      <c r="H38" s="792"/>
      <c r="I38" s="129" t="s">
        <v>320</v>
      </c>
      <c r="J38" s="161">
        <f>'1次効果'!F480</f>
        <v>0</v>
      </c>
      <c r="K38" s="140"/>
      <c r="M38" s="795"/>
      <c r="N38" s="162" t="s">
        <v>320</v>
      </c>
      <c r="O38" s="163">
        <f>'1次効果'!E580</f>
        <v>0</v>
      </c>
      <c r="P38" s="160"/>
      <c r="Q38" s="771"/>
      <c r="R38" s="162" t="s">
        <v>320</v>
      </c>
      <c r="S38" s="131">
        <f>'1次効果'!F694</f>
        <v>0</v>
      </c>
      <c r="T38" s="139"/>
      <c r="U38" s="798"/>
      <c r="V38" s="162" t="s">
        <v>320</v>
      </c>
      <c r="W38" s="161">
        <f>'1次効果'!F757</f>
        <v>0</v>
      </c>
      <c r="Y38" s="771"/>
      <c r="Z38" s="162" t="s">
        <v>320</v>
      </c>
      <c r="AA38" s="131">
        <f>'1次効果'!N757</f>
        <v>0</v>
      </c>
    </row>
    <row r="39" spans="2:27" ht="12.2" customHeight="1">
      <c r="B39" s="130"/>
      <c r="H39" s="792"/>
      <c r="I39" s="129" t="s">
        <v>321</v>
      </c>
      <c r="J39" s="161">
        <f>'1次効果'!F481</f>
        <v>0</v>
      </c>
      <c r="K39" s="140"/>
      <c r="M39" s="795"/>
      <c r="N39" s="162" t="s">
        <v>321</v>
      </c>
      <c r="O39" s="163">
        <f>'1次効果'!E581</f>
        <v>0</v>
      </c>
      <c r="P39" s="160"/>
      <c r="Q39" s="771"/>
      <c r="R39" s="162" t="s">
        <v>321</v>
      </c>
      <c r="S39" s="131">
        <f>'1次効果'!F695</f>
        <v>0</v>
      </c>
      <c r="T39" s="139"/>
      <c r="U39" s="798"/>
      <c r="V39" s="162" t="s">
        <v>321</v>
      </c>
      <c r="W39" s="161">
        <f>'1次効果'!F758</f>
        <v>0</v>
      </c>
      <c r="Y39" s="771"/>
      <c r="Z39" s="162" t="s">
        <v>321</v>
      </c>
      <c r="AA39" s="131">
        <f>'1次効果'!N758</f>
        <v>0</v>
      </c>
    </row>
    <row r="40" spans="2:27" ht="12.2" customHeight="1">
      <c r="B40" s="130"/>
      <c r="H40" s="792"/>
      <c r="I40" s="129" t="s">
        <v>322</v>
      </c>
      <c r="J40" s="161">
        <f>'1次効果'!F482</f>
        <v>0</v>
      </c>
      <c r="K40" s="140"/>
      <c r="M40" s="795"/>
      <c r="N40" s="162" t="s">
        <v>322</v>
      </c>
      <c r="O40" s="163">
        <f>'1次効果'!E582</f>
        <v>0</v>
      </c>
      <c r="P40" s="160"/>
      <c r="Q40" s="771"/>
      <c r="R40" s="162" t="s">
        <v>322</v>
      </c>
      <c r="S40" s="131">
        <f>'1次効果'!F696</f>
        <v>0</v>
      </c>
      <c r="T40" s="139"/>
      <c r="U40" s="798"/>
      <c r="V40" s="162" t="s">
        <v>322</v>
      </c>
      <c r="W40" s="161">
        <f>'1次効果'!F759</f>
        <v>0</v>
      </c>
      <c r="Y40" s="771"/>
      <c r="Z40" s="162" t="s">
        <v>322</v>
      </c>
      <c r="AA40" s="131">
        <f>'1次効果'!N759</f>
        <v>0</v>
      </c>
    </row>
    <row r="41" spans="2:27" ht="12.2" customHeight="1">
      <c r="B41" s="130"/>
      <c r="H41" s="792"/>
      <c r="I41" s="129" t="s">
        <v>323</v>
      </c>
      <c r="J41" s="161">
        <f>'1次効果'!F483</f>
        <v>0</v>
      </c>
      <c r="K41" s="140"/>
      <c r="M41" s="795"/>
      <c r="N41" s="162" t="s">
        <v>323</v>
      </c>
      <c r="O41" s="163">
        <f>'1次効果'!E583</f>
        <v>0</v>
      </c>
      <c r="P41" s="160"/>
      <c r="Q41" s="771"/>
      <c r="R41" s="162" t="s">
        <v>323</v>
      </c>
      <c r="S41" s="131">
        <f>'1次効果'!F697</f>
        <v>0</v>
      </c>
      <c r="T41" s="139"/>
      <c r="U41" s="798"/>
      <c r="V41" s="162" t="s">
        <v>323</v>
      </c>
      <c r="W41" s="161">
        <f>'1次効果'!F760</f>
        <v>0</v>
      </c>
      <c r="Y41" s="771"/>
      <c r="Z41" s="162" t="s">
        <v>323</v>
      </c>
      <c r="AA41" s="131">
        <f>'1次効果'!N760</f>
        <v>0</v>
      </c>
    </row>
    <row r="42" spans="2:27" ht="12.2" customHeight="1">
      <c r="B42" s="130"/>
      <c r="H42" s="792"/>
      <c r="I42" s="129" t="s">
        <v>324</v>
      </c>
      <c r="J42" s="161">
        <f>'1次効果'!F484</f>
        <v>0</v>
      </c>
      <c r="K42" s="140"/>
      <c r="M42" s="795"/>
      <c r="N42" s="162" t="s">
        <v>324</v>
      </c>
      <c r="O42" s="163">
        <f>'1次効果'!E584</f>
        <v>0</v>
      </c>
      <c r="P42" s="160"/>
      <c r="Q42" s="771"/>
      <c r="R42" s="162" t="s">
        <v>324</v>
      </c>
      <c r="S42" s="131">
        <f>'1次効果'!F698</f>
        <v>0</v>
      </c>
      <c r="T42" s="139"/>
      <c r="U42" s="798"/>
      <c r="V42" s="162" t="s">
        <v>324</v>
      </c>
      <c r="W42" s="161">
        <f>'1次効果'!F761</f>
        <v>0</v>
      </c>
      <c r="Y42" s="771"/>
      <c r="Z42" s="162" t="s">
        <v>324</v>
      </c>
      <c r="AA42" s="131">
        <f>'1次効果'!N761</f>
        <v>0</v>
      </c>
    </row>
    <row r="43" spans="2:27" ht="12.2" customHeight="1">
      <c r="B43" s="130"/>
      <c r="H43" s="792"/>
      <c r="I43" s="129" t="s">
        <v>325</v>
      </c>
      <c r="J43" s="161">
        <f>'1次効果'!F485</f>
        <v>0</v>
      </c>
      <c r="K43" s="140"/>
      <c r="M43" s="795"/>
      <c r="N43" s="162" t="s">
        <v>325</v>
      </c>
      <c r="O43" s="163">
        <f>'1次効果'!E585</f>
        <v>0</v>
      </c>
      <c r="P43" s="160"/>
      <c r="Q43" s="771"/>
      <c r="R43" s="162" t="s">
        <v>325</v>
      </c>
      <c r="S43" s="131">
        <f>'1次効果'!F699</f>
        <v>0</v>
      </c>
      <c r="T43" s="139"/>
      <c r="U43" s="798"/>
      <c r="V43" s="162" t="s">
        <v>325</v>
      </c>
      <c r="W43" s="161">
        <f>'1次効果'!F762</f>
        <v>0</v>
      </c>
      <c r="Y43" s="771"/>
      <c r="Z43" s="162" t="s">
        <v>325</v>
      </c>
      <c r="AA43" s="131">
        <f>'1次効果'!N762</f>
        <v>0</v>
      </c>
    </row>
    <row r="44" spans="2:27" ht="12.2" customHeight="1">
      <c r="B44" s="130"/>
      <c r="D44" s="123"/>
      <c r="E44" s="775" t="s">
        <v>328</v>
      </c>
      <c r="F44" s="826"/>
      <c r="H44" s="792"/>
      <c r="I44" s="129" t="s">
        <v>326</v>
      </c>
      <c r="J44" s="161">
        <f>'1次効果'!F486</f>
        <v>0</v>
      </c>
      <c r="K44" s="140"/>
      <c r="M44" s="795"/>
      <c r="N44" s="162" t="s">
        <v>326</v>
      </c>
      <c r="O44" s="163">
        <f>'1次効果'!E586</f>
        <v>0</v>
      </c>
      <c r="P44" s="160"/>
      <c r="Q44" s="771"/>
      <c r="R44" s="162" t="s">
        <v>326</v>
      </c>
      <c r="S44" s="131">
        <f>'1次効果'!F700</f>
        <v>0</v>
      </c>
      <c r="T44" s="139"/>
      <c r="U44" s="798"/>
      <c r="V44" s="162" t="s">
        <v>326</v>
      </c>
      <c r="W44" s="161">
        <f>'1次効果'!F763</f>
        <v>0</v>
      </c>
      <c r="Y44" s="771"/>
      <c r="Z44" s="162" t="s">
        <v>326</v>
      </c>
      <c r="AA44" s="131">
        <f>'1次効果'!N763</f>
        <v>0</v>
      </c>
    </row>
    <row r="45" spans="2:27" ht="12.2" customHeight="1">
      <c r="B45" s="130"/>
      <c r="D45" s="125"/>
      <c r="E45" s="815"/>
      <c r="F45" s="827"/>
      <c r="H45" s="793"/>
      <c r="I45" s="129" t="s">
        <v>327</v>
      </c>
      <c r="J45" s="161">
        <f>'1次効果'!F487</f>
        <v>0</v>
      </c>
      <c r="K45" s="140"/>
      <c r="M45" s="796"/>
      <c r="N45" s="162" t="s">
        <v>327</v>
      </c>
      <c r="O45" s="163">
        <f>'1次効果'!E587</f>
        <v>0</v>
      </c>
      <c r="P45" s="160"/>
      <c r="Q45" s="772"/>
      <c r="R45" s="162" t="s">
        <v>327</v>
      </c>
      <c r="S45" s="131">
        <f>'1次効果'!F701</f>
        <v>0</v>
      </c>
      <c r="T45" s="139"/>
      <c r="U45" s="799"/>
      <c r="V45" s="162" t="s">
        <v>327</v>
      </c>
      <c r="W45" s="161">
        <f>'1次効果'!F764</f>
        <v>0</v>
      </c>
      <c r="Y45" s="772"/>
      <c r="Z45" s="162" t="s">
        <v>327</v>
      </c>
      <c r="AA45" s="131">
        <f>'1次効果'!N764</f>
        <v>0</v>
      </c>
    </row>
    <row r="46" spans="2:27">
      <c r="B46" s="130"/>
      <c r="D46" s="770" t="s">
        <v>73</v>
      </c>
      <c r="E46" s="127" t="s">
        <v>315</v>
      </c>
      <c r="F46" s="128">
        <f>'1次効果'!F423</f>
        <v>0</v>
      </c>
      <c r="H46" s="791" t="s">
        <v>73</v>
      </c>
      <c r="I46" s="127" t="s">
        <v>315</v>
      </c>
      <c r="J46" s="157">
        <f>'1次効果'!F488</f>
        <v>0</v>
      </c>
      <c r="K46" s="138"/>
      <c r="M46" s="794" t="s">
        <v>73</v>
      </c>
      <c r="N46" s="158" t="s">
        <v>315</v>
      </c>
      <c r="O46" s="159">
        <f>'1次効果'!E588</f>
        <v>0</v>
      </c>
      <c r="P46" s="160"/>
      <c r="Q46" s="770" t="s">
        <v>73</v>
      </c>
      <c r="R46" s="158" t="s">
        <v>315</v>
      </c>
      <c r="S46" s="128">
        <f>'1次効果'!F702</f>
        <v>0</v>
      </c>
      <c r="T46" s="139"/>
      <c r="U46" s="797" t="s">
        <v>73</v>
      </c>
      <c r="V46" s="158" t="s">
        <v>315</v>
      </c>
      <c r="W46" s="157">
        <f>'1次効果'!F765</f>
        <v>0</v>
      </c>
      <c r="Y46" s="770" t="s">
        <v>73</v>
      </c>
      <c r="Z46" s="158" t="s">
        <v>315</v>
      </c>
      <c r="AA46" s="128">
        <f>'1次効果'!N765</f>
        <v>0</v>
      </c>
    </row>
    <row r="47" spans="2:27" ht="12.2" customHeight="1">
      <c r="D47" s="771"/>
      <c r="E47" s="129" t="s">
        <v>316</v>
      </c>
      <c r="F47" s="131">
        <f>'1次効果'!F424</f>
        <v>0</v>
      </c>
      <c r="H47" s="792"/>
      <c r="I47" s="129" t="s">
        <v>316</v>
      </c>
      <c r="J47" s="161">
        <f>'1次効果'!F489</f>
        <v>0</v>
      </c>
      <c r="M47" s="795"/>
      <c r="N47" s="162" t="s">
        <v>316</v>
      </c>
      <c r="O47" s="163">
        <f>'1次効果'!E589</f>
        <v>0</v>
      </c>
      <c r="P47" s="160"/>
      <c r="Q47" s="771"/>
      <c r="R47" s="162" t="s">
        <v>316</v>
      </c>
      <c r="S47" s="131">
        <f>'1次効果'!F703</f>
        <v>0</v>
      </c>
      <c r="U47" s="798"/>
      <c r="V47" s="162" t="s">
        <v>316</v>
      </c>
      <c r="W47" s="161">
        <f>'1次効果'!F766</f>
        <v>0</v>
      </c>
      <c r="Y47" s="771"/>
      <c r="Z47" s="162" t="s">
        <v>316</v>
      </c>
      <c r="AA47" s="131">
        <f>'1次効果'!N766</f>
        <v>0</v>
      </c>
    </row>
    <row r="48" spans="2:27" ht="12.2" customHeight="1">
      <c r="D48" s="771"/>
      <c r="E48" s="129" t="s">
        <v>317</v>
      </c>
      <c r="F48" s="131">
        <f>'1次効果'!F425</f>
        <v>0</v>
      </c>
      <c r="H48" s="792"/>
      <c r="I48" s="129" t="s">
        <v>317</v>
      </c>
      <c r="J48" s="161">
        <f>'1次効果'!F490</f>
        <v>0</v>
      </c>
      <c r="M48" s="795"/>
      <c r="N48" s="162" t="s">
        <v>317</v>
      </c>
      <c r="O48" s="163">
        <f>'1次効果'!E590</f>
        <v>0</v>
      </c>
      <c r="P48" s="166"/>
      <c r="Q48" s="771"/>
      <c r="R48" s="162" t="s">
        <v>317</v>
      </c>
      <c r="S48" s="131">
        <f>'1次効果'!F704</f>
        <v>0</v>
      </c>
      <c r="U48" s="798"/>
      <c r="V48" s="162" t="s">
        <v>317</v>
      </c>
      <c r="W48" s="161">
        <f>'1次効果'!F767</f>
        <v>0</v>
      </c>
      <c r="Y48" s="771"/>
      <c r="Z48" s="162" t="s">
        <v>317</v>
      </c>
      <c r="AA48" s="131">
        <f>'1次効果'!N767</f>
        <v>0</v>
      </c>
    </row>
    <row r="49" spans="4:27" ht="12.2" customHeight="1">
      <c r="D49" s="771"/>
      <c r="E49" s="129" t="s">
        <v>318</v>
      </c>
      <c r="F49" s="131">
        <f>'1次効果'!F426</f>
        <v>0</v>
      </c>
      <c r="H49" s="792"/>
      <c r="I49" s="129" t="s">
        <v>318</v>
      </c>
      <c r="J49" s="161">
        <f>'1次効果'!F491</f>
        <v>0</v>
      </c>
      <c r="M49" s="795"/>
      <c r="N49" s="162" t="s">
        <v>318</v>
      </c>
      <c r="O49" s="163">
        <f>'1次効果'!E591</f>
        <v>0</v>
      </c>
      <c r="P49" s="800"/>
      <c r="Q49" s="771"/>
      <c r="R49" s="162" t="s">
        <v>318</v>
      </c>
      <c r="S49" s="131">
        <f>'1次効果'!F705</f>
        <v>0</v>
      </c>
      <c r="U49" s="798"/>
      <c r="V49" s="162" t="s">
        <v>318</v>
      </c>
      <c r="W49" s="161">
        <f>'1次効果'!F768</f>
        <v>0</v>
      </c>
      <c r="Y49" s="771"/>
      <c r="Z49" s="162" t="s">
        <v>318</v>
      </c>
      <c r="AA49" s="131">
        <f>'1次効果'!N768</f>
        <v>0</v>
      </c>
    </row>
    <row r="50" spans="4:27" ht="12.2" customHeight="1">
      <c r="D50" s="771"/>
      <c r="E50" s="129" t="s">
        <v>319</v>
      </c>
      <c r="F50" s="131">
        <f>'1次効果'!F427</f>
        <v>0</v>
      </c>
      <c r="H50" s="792"/>
      <c r="I50" s="129" t="s">
        <v>319</v>
      </c>
      <c r="J50" s="161">
        <f>'1次効果'!F492</f>
        <v>0</v>
      </c>
      <c r="M50" s="795"/>
      <c r="N50" s="162" t="s">
        <v>319</v>
      </c>
      <c r="O50" s="163">
        <f>'1次効果'!E592</f>
        <v>0</v>
      </c>
      <c r="P50" s="801"/>
      <c r="Q50" s="771"/>
      <c r="R50" s="162" t="s">
        <v>319</v>
      </c>
      <c r="S50" s="131">
        <f>'1次効果'!F706</f>
        <v>0</v>
      </c>
      <c r="U50" s="798"/>
      <c r="V50" s="162" t="s">
        <v>319</v>
      </c>
      <c r="W50" s="161">
        <f>'1次効果'!F769</f>
        <v>0</v>
      </c>
      <c r="Y50" s="771"/>
      <c r="Z50" s="162" t="s">
        <v>319</v>
      </c>
      <c r="AA50" s="131">
        <f>'1次効果'!N769</f>
        <v>0</v>
      </c>
    </row>
    <row r="51" spans="4:27" ht="12.2" customHeight="1">
      <c r="D51" s="771"/>
      <c r="E51" s="129" t="s">
        <v>320</v>
      </c>
      <c r="F51" s="131">
        <f>'1次効果'!F428</f>
        <v>0</v>
      </c>
      <c r="H51" s="792"/>
      <c r="I51" s="129" t="s">
        <v>320</v>
      </c>
      <c r="J51" s="161">
        <f>'1次効果'!F493</f>
        <v>0</v>
      </c>
      <c r="M51" s="795"/>
      <c r="N51" s="162" t="s">
        <v>320</v>
      </c>
      <c r="O51" s="163">
        <f>'1次効果'!E593</f>
        <v>0</v>
      </c>
      <c r="P51" s="800"/>
      <c r="Q51" s="771"/>
      <c r="R51" s="162" t="s">
        <v>320</v>
      </c>
      <c r="S51" s="131">
        <f>'1次効果'!F707</f>
        <v>0</v>
      </c>
      <c r="U51" s="798"/>
      <c r="V51" s="162" t="s">
        <v>320</v>
      </c>
      <c r="W51" s="161">
        <f>'1次効果'!F770</f>
        <v>0</v>
      </c>
      <c r="Y51" s="771"/>
      <c r="Z51" s="162" t="s">
        <v>320</v>
      </c>
      <c r="AA51" s="131">
        <f>'1次効果'!N770</f>
        <v>0</v>
      </c>
    </row>
    <row r="52" spans="4:27" ht="12.2" customHeight="1">
      <c r="D52" s="771"/>
      <c r="E52" s="129" t="s">
        <v>321</v>
      </c>
      <c r="F52" s="131">
        <f>'1次効果'!F429</f>
        <v>0</v>
      </c>
      <c r="H52" s="792"/>
      <c r="I52" s="129" t="s">
        <v>321</v>
      </c>
      <c r="J52" s="161">
        <f>'1次効果'!F494</f>
        <v>0</v>
      </c>
      <c r="M52" s="795"/>
      <c r="N52" s="162" t="s">
        <v>321</v>
      </c>
      <c r="O52" s="163">
        <f>'1次効果'!E594</f>
        <v>0</v>
      </c>
      <c r="P52" s="801"/>
      <c r="Q52" s="771"/>
      <c r="R52" s="162" t="s">
        <v>321</v>
      </c>
      <c r="S52" s="131">
        <f>'1次効果'!F708</f>
        <v>0</v>
      </c>
      <c r="U52" s="798"/>
      <c r="V52" s="162" t="s">
        <v>321</v>
      </c>
      <c r="W52" s="161">
        <f>'1次効果'!F771</f>
        <v>0</v>
      </c>
      <c r="Y52" s="771"/>
      <c r="Z52" s="162" t="s">
        <v>321</v>
      </c>
      <c r="AA52" s="131">
        <f>'1次効果'!N771</f>
        <v>0</v>
      </c>
    </row>
    <row r="53" spans="4:27" ht="12.2" customHeight="1">
      <c r="D53" s="771"/>
      <c r="E53" s="129" t="s">
        <v>322</v>
      </c>
      <c r="F53" s="131">
        <f>'1次効果'!F430</f>
        <v>0</v>
      </c>
      <c r="H53" s="792"/>
      <c r="I53" s="129" t="s">
        <v>322</v>
      </c>
      <c r="J53" s="161">
        <f>'1次効果'!F495</f>
        <v>0</v>
      </c>
      <c r="M53" s="795"/>
      <c r="N53" s="162" t="s">
        <v>322</v>
      </c>
      <c r="O53" s="163">
        <f>'1次効果'!E595</f>
        <v>0</v>
      </c>
      <c r="P53" s="800"/>
      <c r="Q53" s="771"/>
      <c r="R53" s="162" t="s">
        <v>322</v>
      </c>
      <c r="S53" s="131">
        <f>'1次効果'!F709</f>
        <v>0</v>
      </c>
      <c r="U53" s="798"/>
      <c r="V53" s="162" t="s">
        <v>322</v>
      </c>
      <c r="W53" s="161">
        <f>'1次効果'!F772</f>
        <v>0</v>
      </c>
      <c r="Y53" s="771"/>
      <c r="Z53" s="162" t="s">
        <v>322</v>
      </c>
      <c r="AA53" s="131">
        <f>'1次効果'!N772</f>
        <v>0</v>
      </c>
    </row>
    <row r="54" spans="4:27" ht="12.2" customHeight="1">
      <c r="D54" s="771"/>
      <c r="E54" s="129" t="s">
        <v>323</v>
      </c>
      <c r="F54" s="131">
        <f>'1次効果'!F431</f>
        <v>0</v>
      </c>
      <c r="H54" s="792"/>
      <c r="I54" s="129" t="s">
        <v>323</v>
      </c>
      <c r="J54" s="161">
        <f>'1次効果'!F496</f>
        <v>0</v>
      </c>
      <c r="M54" s="795"/>
      <c r="N54" s="162" t="s">
        <v>323</v>
      </c>
      <c r="O54" s="163">
        <f>'1次効果'!E596</f>
        <v>0</v>
      </c>
      <c r="P54" s="801"/>
      <c r="Q54" s="771"/>
      <c r="R54" s="162" t="s">
        <v>323</v>
      </c>
      <c r="S54" s="131">
        <f>'1次効果'!F710</f>
        <v>0</v>
      </c>
      <c r="U54" s="798"/>
      <c r="V54" s="162" t="s">
        <v>323</v>
      </c>
      <c r="W54" s="161">
        <f>'1次効果'!F773</f>
        <v>0</v>
      </c>
      <c r="Y54" s="771"/>
      <c r="Z54" s="162" t="s">
        <v>323</v>
      </c>
      <c r="AA54" s="131">
        <f>'1次効果'!N773</f>
        <v>0</v>
      </c>
    </row>
    <row r="55" spans="4:27" ht="12.2" customHeight="1">
      <c r="D55" s="771"/>
      <c r="E55" s="129" t="s">
        <v>324</v>
      </c>
      <c r="F55" s="131">
        <f>'1次効果'!F432</f>
        <v>0</v>
      </c>
      <c r="H55" s="792"/>
      <c r="I55" s="129" t="s">
        <v>324</v>
      </c>
      <c r="J55" s="161">
        <f>'1次効果'!F497</f>
        <v>0</v>
      </c>
      <c r="M55" s="795"/>
      <c r="N55" s="162" t="s">
        <v>324</v>
      </c>
      <c r="O55" s="163">
        <f>'1次効果'!E597</f>
        <v>0</v>
      </c>
      <c r="P55" s="121"/>
      <c r="Q55" s="771"/>
      <c r="R55" s="162" t="s">
        <v>324</v>
      </c>
      <c r="S55" s="131">
        <f>'1次効果'!F711</f>
        <v>0</v>
      </c>
      <c r="U55" s="798"/>
      <c r="V55" s="162" t="s">
        <v>324</v>
      </c>
      <c r="W55" s="161">
        <f>'1次効果'!F774</f>
        <v>0</v>
      </c>
      <c r="Y55" s="771"/>
      <c r="Z55" s="162" t="s">
        <v>324</v>
      </c>
      <c r="AA55" s="131">
        <f>'1次効果'!N774</f>
        <v>0</v>
      </c>
    </row>
    <row r="56" spans="4:27" ht="12.2" customHeight="1">
      <c r="D56" s="771"/>
      <c r="E56" s="129" t="s">
        <v>325</v>
      </c>
      <c r="F56" s="131">
        <f>'1次効果'!F433</f>
        <v>0</v>
      </c>
      <c r="H56" s="792"/>
      <c r="I56" s="129" t="s">
        <v>325</v>
      </c>
      <c r="J56" s="161">
        <f>'1次効果'!F498</f>
        <v>0</v>
      </c>
      <c r="M56" s="795"/>
      <c r="N56" s="162" t="s">
        <v>325</v>
      </c>
      <c r="O56" s="163">
        <f>'1次効果'!E598</f>
        <v>0</v>
      </c>
      <c r="Q56" s="771"/>
      <c r="R56" s="162" t="s">
        <v>325</v>
      </c>
      <c r="S56" s="131">
        <f>'1次効果'!F712</f>
        <v>0</v>
      </c>
      <c r="U56" s="798"/>
      <c r="V56" s="162" t="s">
        <v>325</v>
      </c>
      <c r="W56" s="161">
        <f>'1次効果'!F775</f>
        <v>0</v>
      </c>
      <c r="Y56" s="771"/>
      <c r="Z56" s="162" t="s">
        <v>325</v>
      </c>
      <c r="AA56" s="131">
        <f>'1次効果'!N775</f>
        <v>0</v>
      </c>
    </row>
    <row r="57" spans="4:27" ht="12.2" customHeight="1">
      <c r="D57" s="771"/>
      <c r="E57" s="129" t="s">
        <v>326</v>
      </c>
      <c r="F57" s="131">
        <f>'1次効果'!F434</f>
        <v>0</v>
      </c>
      <c r="H57" s="792"/>
      <c r="I57" s="129" t="s">
        <v>326</v>
      </c>
      <c r="J57" s="161">
        <f>'1次効果'!F499</f>
        <v>0</v>
      </c>
      <c r="M57" s="795"/>
      <c r="N57" s="162" t="s">
        <v>326</v>
      </c>
      <c r="O57" s="163">
        <f>'1次効果'!E599</f>
        <v>0</v>
      </c>
      <c r="P57" s="130"/>
      <c r="Q57" s="771"/>
      <c r="R57" s="162" t="s">
        <v>326</v>
      </c>
      <c r="S57" s="131">
        <f>'1次効果'!F713</f>
        <v>0</v>
      </c>
      <c r="U57" s="798"/>
      <c r="V57" s="162" t="s">
        <v>326</v>
      </c>
      <c r="W57" s="161">
        <f>'1次効果'!F776</f>
        <v>0</v>
      </c>
      <c r="Y57" s="771"/>
      <c r="Z57" s="162" t="s">
        <v>326</v>
      </c>
      <c r="AA57" s="131">
        <f>'1次効果'!N776</f>
        <v>0</v>
      </c>
    </row>
    <row r="58" spans="4:27" ht="12.2" customHeight="1">
      <c r="D58" s="772"/>
      <c r="E58" s="129" t="s">
        <v>327</v>
      </c>
      <c r="F58" s="131">
        <f>'1次効果'!F435</f>
        <v>0</v>
      </c>
      <c r="H58" s="793"/>
      <c r="I58" s="129" t="s">
        <v>327</v>
      </c>
      <c r="J58" s="161">
        <f>'1次効果'!F500</f>
        <v>0</v>
      </c>
      <c r="M58" s="796"/>
      <c r="N58" s="162" t="s">
        <v>327</v>
      </c>
      <c r="O58" s="163">
        <f>'1次効果'!E600</f>
        <v>0</v>
      </c>
      <c r="P58" s="160"/>
      <c r="Q58" s="772"/>
      <c r="R58" s="162" t="s">
        <v>327</v>
      </c>
      <c r="S58" s="131">
        <f>'1次効果'!F714</f>
        <v>0</v>
      </c>
      <c r="U58" s="799"/>
      <c r="V58" s="162" t="s">
        <v>327</v>
      </c>
      <c r="W58" s="161">
        <f>'1次効果'!F777</f>
        <v>0</v>
      </c>
      <c r="Y58" s="772"/>
      <c r="Z58" s="162" t="s">
        <v>327</v>
      </c>
      <c r="AA58" s="131">
        <f>'1次効果'!N777</f>
        <v>0</v>
      </c>
    </row>
    <row r="59" spans="4:27" ht="12.2" customHeight="1">
      <c r="D59" s="142"/>
      <c r="E59" s="164" t="s">
        <v>71</v>
      </c>
      <c r="F59" s="144">
        <f>'1次効果'!F436</f>
        <v>0</v>
      </c>
      <c r="H59" s="167"/>
      <c r="I59" s="143" t="s">
        <v>335</v>
      </c>
      <c r="J59" s="168">
        <f>SUM(J33:J45)</f>
        <v>0</v>
      </c>
      <c r="M59" s="169"/>
      <c r="N59" s="170" t="s">
        <v>335</v>
      </c>
      <c r="O59" s="171">
        <f>SUM(O33:O45)</f>
        <v>0</v>
      </c>
      <c r="P59" s="160"/>
      <c r="Q59" s="172"/>
      <c r="R59" s="170" t="s">
        <v>335</v>
      </c>
      <c r="S59" s="144">
        <f>SUM(S33:S45)</f>
        <v>0</v>
      </c>
      <c r="U59" s="167"/>
      <c r="V59" s="170" t="s">
        <v>335</v>
      </c>
      <c r="W59" s="168">
        <f>SUM(W33:W45)</f>
        <v>0</v>
      </c>
      <c r="Y59" s="172"/>
      <c r="Z59" s="170" t="s">
        <v>335</v>
      </c>
      <c r="AA59" s="144">
        <f>SUM(AA33:AA45)</f>
        <v>0</v>
      </c>
    </row>
    <row r="60" spans="4:27" ht="12.2" customHeight="1">
      <c r="H60" s="167"/>
      <c r="I60" s="143" t="s">
        <v>336</v>
      </c>
      <c r="J60" s="168">
        <f>SUM(J46:J58)</f>
        <v>0</v>
      </c>
      <c r="M60" s="169"/>
      <c r="N60" s="170" t="s">
        <v>337</v>
      </c>
      <c r="O60" s="171">
        <f>SUM(O46:O58)</f>
        <v>0</v>
      </c>
      <c r="P60" s="160"/>
      <c r="Q60" s="172"/>
      <c r="R60" s="170" t="s">
        <v>337</v>
      </c>
      <c r="S60" s="144">
        <f>SUM(S46:S58)</f>
        <v>0</v>
      </c>
      <c r="U60" s="167"/>
      <c r="V60" s="170" t="s">
        <v>337</v>
      </c>
      <c r="W60" s="168">
        <f>SUM(W46:W58)</f>
        <v>0</v>
      </c>
      <c r="Y60" s="172"/>
      <c r="Z60" s="170" t="s">
        <v>337</v>
      </c>
      <c r="AA60" s="144">
        <f>SUM(AA46:AA58)</f>
        <v>0</v>
      </c>
    </row>
    <row r="61" spans="4:27" ht="12.95" customHeight="1" thickBot="1">
      <c r="H61" s="173"/>
      <c r="I61" s="174" t="s">
        <v>338</v>
      </c>
      <c r="J61" s="175">
        <f>J59+J60</f>
        <v>0</v>
      </c>
      <c r="M61" s="176"/>
      <c r="N61" s="177" t="s">
        <v>71</v>
      </c>
      <c r="O61" s="178">
        <f>O59+O60</f>
        <v>0</v>
      </c>
      <c r="P61" s="160"/>
      <c r="Q61" s="172"/>
      <c r="R61" s="170" t="s">
        <v>71</v>
      </c>
      <c r="S61" s="144">
        <f>S59+S60</f>
        <v>0</v>
      </c>
      <c r="U61" s="173"/>
      <c r="V61" s="179" t="s">
        <v>71</v>
      </c>
      <c r="W61" s="175">
        <f>W59+W60</f>
        <v>0</v>
      </c>
      <c r="Y61" s="172"/>
      <c r="Z61" s="170" t="s">
        <v>71</v>
      </c>
      <c r="AA61" s="144">
        <f>AA59+AA60</f>
        <v>0</v>
      </c>
    </row>
    <row r="62" spans="4:27" ht="12.75" thickTop="1">
      <c r="P62" s="160"/>
      <c r="Q62" s="160"/>
      <c r="R62" s="160"/>
      <c r="W62" s="150"/>
    </row>
    <row r="63" spans="4:27">
      <c r="F63" s="165"/>
      <c r="P63" s="160"/>
      <c r="Q63" s="160"/>
      <c r="R63" s="160"/>
      <c r="W63" s="150"/>
    </row>
    <row r="64" spans="4:27" ht="14.25">
      <c r="F64" s="165"/>
      <c r="H64" s="123"/>
      <c r="I64" s="763" t="s">
        <v>312</v>
      </c>
      <c r="J64" s="764"/>
      <c r="M64" s="123"/>
      <c r="N64" s="785" t="s">
        <v>339</v>
      </c>
      <c r="O64" s="786"/>
      <c r="P64" s="160"/>
      <c r="Q64" s="123"/>
      <c r="R64" s="763" t="s">
        <v>312</v>
      </c>
      <c r="S64" s="764"/>
      <c r="U64" s="145"/>
      <c r="V64" s="805"/>
      <c r="W64" s="806"/>
    </row>
    <row r="65" spans="6:23" ht="14.25">
      <c r="F65" s="165"/>
      <c r="H65" s="125"/>
      <c r="I65" s="765"/>
      <c r="J65" s="765"/>
      <c r="M65" s="125"/>
      <c r="N65" s="787" t="s">
        <v>314</v>
      </c>
      <c r="O65" s="788"/>
      <c r="P65" s="160"/>
      <c r="Q65" s="125"/>
      <c r="R65" s="765"/>
      <c r="S65" s="765"/>
      <c r="U65" s="145"/>
      <c r="V65" s="805"/>
      <c r="W65" s="806"/>
    </row>
    <row r="66" spans="6:23" ht="12.95" customHeight="1">
      <c r="F66" s="165"/>
      <c r="H66" s="770" t="s">
        <v>87</v>
      </c>
      <c r="I66" s="127" t="s">
        <v>315</v>
      </c>
      <c r="J66" s="128">
        <f>'1次効果'!J457</f>
        <v>0</v>
      </c>
      <c r="M66" s="770" t="s">
        <v>73</v>
      </c>
      <c r="N66" s="127" t="s">
        <v>315</v>
      </c>
      <c r="O66" s="128">
        <f>'1次効果'!N488</f>
        <v>0</v>
      </c>
      <c r="P66" s="160"/>
      <c r="Q66" s="770" t="s">
        <v>87</v>
      </c>
      <c r="R66" s="127" t="s">
        <v>315</v>
      </c>
      <c r="S66" s="128">
        <f>'1次効果'!J625</f>
        <v>0</v>
      </c>
      <c r="U66" s="773"/>
      <c r="V66" s="129"/>
      <c r="W66" s="130"/>
    </row>
    <row r="67" spans="6:23" ht="12.2" customHeight="1">
      <c r="F67" s="165"/>
      <c r="H67" s="771"/>
      <c r="I67" s="129" t="s">
        <v>316</v>
      </c>
      <c r="J67" s="131">
        <f>'1次効果'!J458</f>
        <v>0</v>
      </c>
      <c r="M67" s="771"/>
      <c r="N67" s="129" t="s">
        <v>316</v>
      </c>
      <c r="O67" s="131">
        <f>'1次効果'!N489</f>
        <v>0</v>
      </c>
      <c r="P67" s="160"/>
      <c r="Q67" s="771"/>
      <c r="R67" s="129" t="s">
        <v>316</v>
      </c>
      <c r="S67" s="131">
        <f>'1次効果'!J626</f>
        <v>0</v>
      </c>
      <c r="U67" s="774"/>
      <c r="V67" s="129"/>
      <c r="W67" s="130"/>
    </row>
    <row r="68" spans="6:23" ht="12.2" customHeight="1">
      <c r="F68" s="165"/>
      <c r="H68" s="771"/>
      <c r="I68" s="129" t="s">
        <v>317</v>
      </c>
      <c r="J68" s="131">
        <f>'1次効果'!J459</f>
        <v>0</v>
      </c>
      <c r="M68" s="771"/>
      <c r="N68" s="129" t="s">
        <v>317</v>
      </c>
      <c r="O68" s="131">
        <f>'1次効果'!N490</f>
        <v>0</v>
      </c>
      <c r="P68" s="160"/>
      <c r="Q68" s="771"/>
      <c r="R68" s="129" t="s">
        <v>317</v>
      </c>
      <c r="S68" s="131">
        <f>'1次効果'!J627</f>
        <v>0</v>
      </c>
      <c r="U68" s="774"/>
      <c r="V68" s="129"/>
      <c r="W68" s="130"/>
    </row>
    <row r="69" spans="6:23" ht="12.2" customHeight="1">
      <c r="F69" s="165"/>
      <c r="H69" s="771"/>
      <c r="I69" s="129" t="s">
        <v>318</v>
      </c>
      <c r="J69" s="131">
        <f>'1次効果'!J460</f>
        <v>0</v>
      </c>
      <c r="M69" s="771"/>
      <c r="N69" s="129" t="s">
        <v>318</v>
      </c>
      <c r="O69" s="131">
        <f>'1次効果'!N491</f>
        <v>0</v>
      </c>
      <c r="P69" s="160"/>
      <c r="Q69" s="771"/>
      <c r="R69" s="129" t="s">
        <v>318</v>
      </c>
      <c r="S69" s="131">
        <f>'1次効果'!J628</f>
        <v>0</v>
      </c>
      <c r="U69" s="774"/>
      <c r="V69" s="129"/>
      <c r="W69" s="130"/>
    </row>
    <row r="70" spans="6:23" ht="12.2" customHeight="1">
      <c r="F70" s="165"/>
      <c r="H70" s="771"/>
      <c r="I70" s="129" t="s">
        <v>319</v>
      </c>
      <c r="J70" s="131">
        <f>'1次効果'!J461</f>
        <v>0</v>
      </c>
      <c r="M70" s="771"/>
      <c r="N70" s="129" t="s">
        <v>319</v>
      </c>
      <c r="O70" s="131">
        <f>'1次効果'!N492</f>
        <v>0</v>
      </c>
      <c r="P70" s="160"/>
      <c r="Q70" s="771"/>
      <c r="R70" s="129" t="s">
        <v>319</v>
      </c>
      <c r="S70" s="131">
        <f>'1次効果'!J629</f>
        <v>0</v>
      </c>
      <c r="U70" s="774"/>
      <c r="V70" s="129"/>
      <c r="W70" s="130"/>
    </row>
    <row r="71" spans="6:23" ht="12.2" customHeight="1">
      <c r="F71" s="165"/>
      <c r="H71" s="771"/>
      <c r="I71" s="129" t="s">
        <v>320</v>
      </c>
      <c r="J71" s="131">
        <f>'1次効果'!J462</f>
        <v>0</v>
      </c>
      <c r="M71" s="771"/>
      <c r="N71" s="129" t="s">
        <v>320</v>
      </c>
      <c r="O71" s="131">
        <f>'1次効果'!N493</f>
        <v>0</v>
      </c>
      <c r="P71" s="160"/>
      <c r="Q71" s="771"/>
      <c r="R71" s="129" t="s">
        <v>320</v>
      </c>
      <c r="S71" s="131">
        <f>'1次効果'!J630</f>
        <v>0</v>
      </c>
      <c r="U71" s="774"/>
      <c r="V71" s="129"/>
      <c r="W71" s="130"/>
    </row>
    <row r="72" spans="6:23" ht="12.2" customHeight="1">
      <c r="F72" s="165"/>
      <c r="H72" s="771"/>
      <c r="I72" s="129" t="s">
        <v>321</v>
      </c>
      <c r="J72" s="131">
        <f>'1次効果'!J463</f>
        <v>0</v>
      </c>
      <c r="M72" s="771"/>
      <c r="N72" s="129" t="s">
        <v>321</v>
      </c>
      <c r="O72" s="131">
        <f>'1次効果'!N494</f>
        <v>0</v>
      </c>
      <c r="P72" s="160"/>
      <c r="Q72" s="771"/>
      <c r="R72" s="129" t="s">
        <v>321</v>
      </c>
      <c r="S72" s="131">
        <f>'1次効果'!J631</f>
        <v>0</v>
      </c>
      <c r="U72" s="774"/>
      <c r="V72" s="129"/>
      <c r="W72" s="130"/>
    </row>
    <row r="73" spans="6:23" ht="12.2" customHeight="1">
      <c r="F73" s="165"/>
      <c r="H73" s="771"/>
      <c r="I73" s="129" t="s">
        <v>322</v>
      </c>
      <c r="J73" s="131">
        <f>'1次効果'!J464</f>
        <v>0</v>
      </c>
      <c r="M73" s="771"/>
      <c r="N73" s="129" t="s">
        <v>322</v>
      </c>
      <c r="O73" s="131">
        <f>'1次効果'!N495</f>
        <v>0</v>
      </c>
      <c r="P73" s="160"/>
      <c r="Q73" s="771"/>
      <c r="R73" s="129" t="s">
        <v>322</v>
      </c>
      <c r="S73" s="131">
        <f>'1次効果'!J632</f>
        <v>0</v>
      </c>
      <c r="U73" s="774"/>
      <c r="V73" s="129"/>
      <c r="W73" s="130"/>
    </row>
    <row r="74" spans="6:23" ht="12.2" customHeight="1">
      <c r="F74" s="165"/>
      <c r="H74" s="771"/>
      <c r="I74" s="129" t="s">
        <v>323</v>
      </c>
      <c r="J74" s="131">
        <f>'1次効果'!J465</f>
        <v>0</v>
      </c>
      <c r="M74" s="771"/>
      <c r="N74" s="129" t="s">
        <v>323</v>
      </c>
      <c r="O74" s="131">
        <f>'1次効果'!N496</f>
        <v>0</v>
      </c>
      <c r="P74" s="160"/>
      <c r="Q74" s="771"/>
      <c r="R74" s="129" t="s">
        <v>323</v>
      </c>
      <c r="S74" s="131">
        <f>'1次効果'!J633</f>
        <v>0</v>
      </c>
      <c r="U74" s="774"/>
      <c r="V74" s="129"/>
      <c r="W74" s="130"/>
    </row>
    <row r="75" spans="6:23" ht="12.2" customHeight="1">
      <c r="F75" s="165"/>
      <c r="H75" s="771"/>
      <c r="I75" s="129" t="s">
        <v>324</v>
      </c>
      <c r="J75" s="131">
        <f>'1次効果'!J466</f>
        <v>0</v>
      </c>
      <c r="M75" s="771"/>
      <c r="N75" s="129" t="s">
        <v>324</v>
      </c>
      <c r="O75" s="131">
        <f>'1次効果'!N497</f>
        <v>0</v>
      </c>
      <c r="P75" s="160"/>
      <c r="Q75" s="771"/>
      <c r="R75" s="129" t="s">
        <v>324</v>
      </c>
      <c r="S75" s="131">
        <f>'1次効果'!J634</f>
        <v>0</v>
      </c>
      <c r="U75" s="774"/>
      <c r="V75" s="129"/>
      <c r="W75" s="130"/>
    </row>
    <row r="76" spans="6:23" ht="12.2" customHeight="1">
      <c r="F76" s="165"/>
      <c r="H76" s="771"/>
      <c r="I76" s="129" t="s">
        <v>325</v>
      </c>
      <c r="J76" s="131">
        <f>'1次効果'!J467</f>
        <v>0</v>
      </c>
      <c r="M76" s="771"/>
      <c r="N76" s="129" t="s">
        <v>325</v>
      </c>
      <c r="O76" s="131">
        <f>'1次効果'!N498</f>
        <v>0</v>
      </c>
      <c r="P76" s="160"/>
      <c r="Q76" s="771"/>
      <c r="R76" s="129" t="s">
        <v>325</v>
      </c>
      <c r="S76" s="131">
        <f>'1次効果'!J635</f>
        <v>0</v>
      </c>
      <c r="U76" s="774"/>
      <c r="V76" s="129"/>
      <c r="W76" s="130"/>
    </row>
    <row r="77" spans="6:23" ht="12.2" customHeight="1">
      <c r="F77" s="165"/>
      <c r="H77" s="771"/>
      <c r="I77" s="129" t="s">
        <v>326</v>
      </c>
      <c r="J77" s="131">
        <f>'1次効果'!J468</f>
        <v>0</v>
      </c>
      <c r="M77" s="771"/>
      <c r="N77" s="129" t="s">
        <v>326</v>
      </c>
      <c r="O77" s="131">
        <f>'1次効果'!N499</f>
        <v>0</v>
      </c>
      <c r="P77" s="160"/>
      <c r="Q77" s="771"/>
      <c r="R77" s="129" t="s">
        <v>326</v>
      </c>
      <c r="S77" s="131">
        <f>'1次効果'!J636</f>
        <v>0</v>
      </c>
      <c r="U77" s="774"/>
      <c r="V77" s="129"/>
      <c r="W77" s="130"/>
    </row>
    <row r="78" spans="6:23" ht="12.2" customHeight="1">
      <c r="F78" s="165"/>
      <c r="H78" s="772"/>
      <c r="I78" s="129" t="s">
        <v>327</v>
      </c>
      <c r="J78" s="131">
        <f>'1次効果'!J469</f>
        <v>0</v>
      </c>
      <c r="M78" s="772"/>
      <c r="N78" s="129" t="s">
        <v>327</v>
      </c>
      <c r="O78" s="131">
        <f>'1次効果'!N500</f>
        <v>0</v>
      </c>
      <c r="P78" s="160"/>
      <c r="Q78" s="772"/>
      <c r="R78" s="129" t="s">
        <v>327</v>
      </c>
      <c r="S78" s="131">
        <f>'1次効果'!J637</f>
        <v>0</v>
      </c>
      <c r="U78" s="774"/>
      <c r="V78" s="129"/>
      <c r="W78" s="130"/>
    </row>
    <row r="79" spans="6:23">
      <c r="F79" s="165"/>
      <c r="H79" s="142"/>
      <c r="I79" s="143" t="s">
        <v>71</v>
      </c>
      <c r="J79" s="144">
        <f>SUM(J66:J78)</f>
        <v>0</v>
      </c>
      <c r="M79" s="142"/>
      <c r="N79" s="143" t="s">
        <v>71</v>
      </c>
      <c r="O79" s="144">
        <f>SUM(O66:O78)</f>
        <v>0</v>
      </c>
      <c r="P79" s="160"/>
      <c r="Q79" s="142"/>
      <c r="R79" s="143" t="s">
        <v>71</v>
      </c>
      <c r="S79" s="144">
        <f>SUM(S66:S78)</f>
        <v>0</v>
      </c>
      <c r="U79" s="145"/>
      <c r="V79" s="145"/>
      <c r="W79" s="130"/>
    </row>
    <row r="80" spans="6:23">
      <c r="F80" s="165"/>
      <c r="H80" s="145"/>
      <c r="I80" s="145"/>
      <c r="J80" s="130"/>
      <c r="P80" s="160"/>
      <c r="U80" s="148"/>
      <c r="V80" s="180"/>
      <c r="W80" s="145"/>
    </row>
    <row r="81" spans="3:23">
      <c r="F81" s="165"/>
      <c r="H81" s="145"/>
      <c r="I81" s="145"/>
      <c r="J81" s="130"/>
      <c r="P81" s="160"/>
      <c r="Q81" s="160"/>
      <c r="R81" s="160"/>
      <c r="W81" s="150"/>
    </row>
    <row r="82" spans="3:23">
      <c r="F82" s="165"/>
      <c r="H82" s="145"/>
      <c r="I82" s="145"/>
      <c r="J82" s="130"/>
      <c r="P82" s="160"/>
      <c r="Q82" s="160"/>
      <c r="R82" s="160"/>
      <c r="W82" s="150"/>
    </row>
    <row r="83" spans="3:23">
      <c r="F83" s="165"/>
      <c r="H83" s="145"/>
      <c r="I83" s="145"/>
      <c r="J83" s="130"/>
      <c r="P83" s="160"/>
      <c r="Q83" s="160"/>
      <c r="R83" s="160"/>
      <c r="W83" s="150"/>
    </row>
    <row r="84" spans="3:23">
      <c r="F84" s="165"/>
      <c r="H84" s="145"/>
      <c r="I84" s="145"/>
      <c r="J84" s="130"/>
      <c r="P84" s="160"/>
      <c r="Q84" s="160"/>
      <c r="R84" s="160"/>
      <c r="W84" s="150"/>
    </row>
    <row r="85" spans="3:23">
      <c r="F85" s="165"/>
      <c r="H85" s="145"/>
      <c r="I85" s="145"/>
      <c r="J85" s="130"/>
      <c r="P85" s="160"/>
      <c r="Q85" s="160"/>
      <c r="R85" s="160"/>
      <c r="W85" s="150"/>
    </row>
    <row r="86" spans="3:23">
      <c r="F86" s="165"/>
      <c r="H86" s="145"/>
      <c r="I86" s="145"/>
      <c r="J86" s="130"/>
      <c r="P86" s="160"/>
      <c r="Q86" s="160"/>
      <c r="R86" s="160"/>
      <c r="W86" s="150"/>
    </row>
    <row r="87" spans="3:23">
      <c r="F87" s="165"/>
      <c r="P87" s="160"/>
      <c r="Q87" s="160"/>
      <c r="R87" s="160"/>
      <c r="W87" s="150"/>
    </row>
    <row r="88" spans="3:23">
      <c r="F88" s="165"/>
      <c r="P88" s="160"/>
      <c r="Q88" s="160"/>
      <c r="R88" s="160"/>
      <c r="W88" s="150"/>
    </row>
    <row r="89" spans="3:23" ht="12.4" customHeight="1"/>
    <row r="90" spans="3:23" ht="12.4" customHeight="1"/>
    <row r="91" spans="3:23" ht="12.2" customHeight="1">
      <c r="C91" s="96"/>
      <c r="D91" s="96"/>
      <c r="G91" s="120"/>
      <c r="H91" s="120"/>
      <c r="W91" s="121"/>
    </row>
    <row r="92" spans="3:23" ht="12.2" customHeight="1">
      <c r="C92" s="96"/>
      <c r="D92" s="96"/>
      <c r="G92" s="120"/>
      <c r="H92" s="120"/>
      <c r="W92" s="121"/>
    </row>
    <row r="93" spans="3:23" ht="12.2" customHeight="1">
      <c r="C93" s="96"/>
      <c r="D93" s="96"/>
      <c r="G93" s="120"/>
      <c r="H93" s="120"/>
      <c r="W93" s="121"/>
    </row>
    <row r="94" spans="3:23" ht="12.2" customHeight="1">
      <c r="C94" s="96"/>
      <c r="D94" s="96"/>
      <c r="G94" s="120"/>
      <c r="H94" s="120"/>
      <c r="W94" s="121"/>
    </row>
    <row r="95" spans="3:23">
      <c r="F95" s="165"/>
      <c r="P95" s="160"/>
      <c r="Q95" s="160"/>
      <c r="R95" s="160"/>
      <c r="W95" s="150"/>
    </row>
    <row r="96" spans="3:23">
      <c r="W96" s="150"/>
    </row>
    <row r="97" spans="1:23">
      <c r="W97" s="150"/>
    </row>
    <row r="98" spans="1:23" ht="12.2" customHeight="1">
      <c r="A98" s="137"/>
      <c r="B98" s="137"/>
      <c r="F98" s="181"/>
      <c r="J98" s="166"/>
      <c r="K98" s="166"/>
      <c r="S98" s="138"/>
      <c r="U98" s="145"/>
      <c r="V98" s="145"/>
      <c r="W98" s="145"/>
    </row>
    <row r="99" spans="1:23" ht="12.2" customHeight="1">
      <c r="A99" s="137"/>
      <c r="B99" s="137"/>
      <c r="J99" s="166"/>
      <c r="K99" s="166"/>
      <c r="S99" s="138"/>
      <c r="U99" s="145"/>
      <c r="V99" s="145"/>
      <c r="W99" s="145"/>
    </row>
    <row r="100" spans="1:23" ht="12.2" customHeight="1">
      <c r="A100" s="137"/>
      <c r="B100" s="137"/>
      <c r="J100" s="166"/>
      <c r="K100" s="166"/>
      <c r="S100" s="138"/>
      <c r="U100" s="145"/>
      <c r="V100" s="145"/>
      <c r="W100" s="145"/>
    </row>
    <row r="101" spans="1:23" ht="12.2" customHeight="1">
      <c r="A101" s="137"/>
      <c r="B101" s="137"/>
      <c r="J101" s="166"/>
      <c r="K101" s="166"/>
      <c r="Q101" s="123"/>
      <c r="R101" s="763" t="s">
        <v>312</v>
      </c>
      <c r="S101" s="763"/>
    </row>
    <row r="102" spans="1:23" ht="12.2" customHeight="1">
      <c r="A102" s="137"/>
      <c r="B102" s="137"/>
      <c r="J102" s="166"/>
      <c r="K102" s="166"/>
      <c r="Q102" s="125"/>
      <c r="R102" s="780"/>
      <c r="S102" s="780"/>
    </row>
    <row r="103" spans="1:23" ht="12.2" customHeight="1">
      <c r="A103" s="137"/>
      <c r="B103" s="137"/>
      <c r="I103" s="145"/>
      <c r="J103" s="145"/>
      <c r="K103" s="166"/>
      <c r="Q103" s="770" t="s">
        <v>87</v>
      </c>
      <c r="R103" s="158" t="s">
        <v>315</v>
      </c>
      <c r="S103" s="128">
        <f>'2次効果'!J381</f>
        <v>0</v>
      </c>
    </row>
    <row r="104" spans="1:23" ht="12.2" customHeight="1">
      <c r="A104" s="137"/>
      <c r="B104" s="137"/>
      <c r="F104" s="181"/>
      <c r="I104" s="182"/>
      <c r="J104" s="183"/>
      <c r="K104" s="166"/>
      <c r="Q104" s="807"/>
      <c r="R104" s="162" t="s">
        <v>316</v>
      </c>
      <c r="S104" s="131">
        <f>'2次効果'!J382</f>
        <v>0</v>
      </c>
    </row>
    <row r="105" spans="1:23" ht="12.2" customHeight="1">
      <c r="A105" s="137"/>
      <c r="B105" s="137"/>
      <c r="I105" s="145"/>
      <c r="J105" s="184"/>
      <c r="K105" s="166"/>
      <c r="Q105" s="807"/>
      <c r="R105" s="162" t="s">
        <v>317</v>
      </c>
      <c r="S105" s="131">
        <f>'2次効果'!J383</f>
        <v>0</v>
      </c>
    </row>
    <row r="106" spans="1:23" ht="12.2" customHeight="1">
      <c r="A106" s="137"/>
      <c r="B106" s="137"/>
      <c r="K106" s="166"/>
      <c r="P106" s="156"/>
      <c r="Q106" s="807"/>
      <c r="R106" s="162" t="s">
        <v>318</v>
      </c>
      <c r="S106" s="131">
        <f>'2次効果'!J384</f>
        <v>0</v>
      </c>
    </row>
    <row r="107" spans="1:23" ht="12.2" customHeight="1">
      <c r="A107" s="185"/>
      <c r="B107" s="185"/>
      <c r="K107" s="166"/>
      <c r="P107" s="160"/>
      <c r="Q107" s="807"/>
      <c r="R107" s="162" t="s">
        <v>319</v>
      </c>
      <c r="S107" s="131">
        <f>'2次効果'!J385</f>
        <v>0</v>
      </c>
      <c r="T107" s="139"/>
    </row>
    <row r="108" spans="1:23" ht="12.2" customHeight="1">
      <c r="A108" s="185"/>
      <c r="B108" s="185"/>
      <c r="K108" s="166"/>
      <c r="P108" s="160"/>
      <c r="Q108" s="807"/>
      <c r="R108" s="162" t="s">
        <v>320</v>
      </c>
      <c r="S108" s="131">
        <f>'2次効果'!J386</f>
        <v>0</v>
      </c>
      <c r="T108" s="139"/>
    </row>
    <row r="109" spans="1:23" ht="12.2" customHeight="1">
      <c r="A109" s="185"/>
      <c r="B109" s="185"/>
      <c r="K109" s="166"/>
      <c r="P109" s="160"/>
      <c r="Q109" s="807"/>
      <c r="R109" s="162" t="s">
        <v>321</v>
      </c>
      <c r="S109" s="131">
        <f>'2次効果'!J387</f>
        <v>0</v>
      </c>
      <c r="T109" s="139"/>
    </row>
    <row r="110" spans="1:23" ht="12.2" customHeight="1">
      <c r="A110" s="185"/>
      <c r="B110" s="185"/>
      <c r="K110" s="166"/>
      <c r="P110" s="160"/>
      <c r="Q110" s="807"/>
      <c r="R110" s="162" t="s">
        <v>322</v>
      </c>
      <c r="S110" s="131">
        <f>'2次効果'!J388</f>
        <v>0</v>
      </c>
      <c r="T110" s="139"/>
    </row>
    <row r="111" spans="1:23" ht="12.2" customHeight="1">
      <c r="A111" s="185"/>
      <c r="B111" s="185"/>
      <c r="K111" s="166"/>
      <c r="P111" s="160"/>
      <c r="Q111" s="807"/>
      <c r="R111" s="162" t="s">
        <v>323</v>
      </c>
      <c r="S111" s="131">
        <f>'2次効果'!J389</f>
        <v>0</v>
      </c>
      <c r="T111" s="139"/>
    </row>
    <row r="112" spans="1:23" ht="12.2" customHeight="1">
      <c r="A112" s="185"/>
      <c r="B112" s="185"/>
      <c r="K112" s="166"/>
      <c r="P112" s="160"/>
      <c r="Q112" s="807"/>
      <c r="R112" s="162" t="s">
        <v>324</v>
      </c>
      <c r="S112" s="131">
        <f>'2次効果'!J390</f>
        <v>0</v>
      </c>
      <c r="T112" s="139"/>
    </row>
    <row r="113" spans="1:23" ht="12.2" customHeight="1">
      <c r="A113" s="185"/>
      <c r="B113" s="185"/>
      <c r="K113" s="166"/>
      <c r="P113" s="160"/>
      <c r="Q113" s="807"/>
      <c r="R113" s="162" t="s">
        <v>325</v>
      </c>
      <c r="S113" s="131">
        <f>'2次効果'!J391</f>
        <v>0</v>
      </c>
      <c r="T113" s="139"/>
    </row>
    <row r="114" spans="1:23" ht="12.2" customHeight="1">
      <c r="A114" s="185"/>
      <c r="B114" s="185"/>
      <c r="K114" s="166"/>
      <c r="P114" s="160"/>
      <c r="Q114" s="807"/>
      <c r="R114" s="162" t="s">
        <v>326</v>
      </c>
      <c r="S114" s="131">
        <f>'2次効果'!J392</f>
        <v>0</v>
      </c>
      <c r="T114" s="139"/>
    </row>
    <row r="115" spans="1:23" ht="12.2" customHeight="1">
      <c r="A115" s="185"/>
      <c r="B115" s="185"/>
      <c r="K115" s="166"/>
      <c r="P115" s="160"/>
      <c r="Q115" s="808"/>
      <c r="R115" s="162" t="s">
        <v>327</v>
      </c>
      <c r="S115" s="131">
        <f>'2次効果'!J393</f>
        <v>0</v>
      </c>
      <c r="T115" s="139"/>
    </row>
    <row r="116" spans="1:23" ht="12.2" customHeight="1">
      <c r="A116" s="185"/>
      <c r="B116" s="185"/>
      <c r="K116" s="166"/>
      <c r="P116" s="160"/>
      <c r="Q116" s="142"/>
      <c r="R116" s="172" t="s">
        <v>71</v>
      </c>
      <c r="S116" s="144">
        <f>SUM(S103:S115)</f>
        <v>0</v>
      </c>
      <c r="T116" s="139"/>
    </row>
    <row r="117" spans="1:23" ht="12.2" customHeight="1">
      <c r="A117" s="185"/>
      <c r="B117" s="185"/>
      <c r="K117" s="166"/>
      <c r="P117" s="160"/>
      <c r="T117" s="139"/>
    </row>
    <row r="118" spans="1:23" ht="14.25">
      <c r="A118" s="185"/>
      <c r="B118" s="185"/>
      <c r="K118" s="166"/>
      <c r="N118" s="186" t="s">
        <v>340</v>
      </c>
      <c r="O118" s="187"/>
      <c r="P118" s="160"/>
      <c r="Q118" s="123"/>
      <c r="R118" s="763" t="s">
        <v>341</v>
      </c>
      <c r="S118" s="763"/>
      <c r="T118" s="139"/>
      <c r="U118" s="145"/>
      <c r="V118" s="766"/>
      <c r="W118" s="766"/>
    </row>
    <row r="119" spans="1:23" ht="14.25">
      <c r="A119" s="185"/>
      <c r="B119" s="185"/>
      <c r="K119" s="166"/>
      <c r="N119" s="188" t="s">
        <v>342</v>
      </c>
      <c r="O119" s="188"/>
      <c r="P119" s="160"/>
      <c r="Q119" s="125"/>
      <c r="R119" s="780"/>
      <c r="S119" s="780"/>
      <c r="T119" s="139"/>
      <c r="U119" s="145"/>
      <c r="V119" s="809"/>
      <c r="W119" s="809"/>
    </row>
    <row r="120" spans="1:23" ht="12.2" customHeight="1">
      <c r="A120" s="185"/>
      <c r="B120" s="185"/>
      <c r="K120" s="166"/>
      <c r="N120" s="158" t="s">
        <v>315</v>
      </c>
      <c r="O120" s="128">
        <f>'2次効果'!J329</f>
        <v>0</v>
      </c>
      <c r="P120" s="160"/>
      <c r="Q120" s="770" t="s">
        <v>87</v>
      </c>
      <c r="R120" s="127" t="s">
        <v>315</v>
      </c>
      <c r="S120" s="128">
        <f>'2次効果'!J346</f>
        <v>0</v>
      </c>
      <c r="T120" s="139"/>
      <c r="U120" s="773"/>
      <c r="V120" s="129"/>
      <c r="W120" s="130"/>
    </row>
    <row r="121" spans="1:23" ht="12.2" customHeight="1">
      <c r="A121" s="185"/>
      <c r="B121" s="185"/>
      <c r="N121" s="162" t="s">
        <v>316</v>
      </c>
      <c r="O121" s="131">
        <f>'2次効果'!J330</f>
        <v>0</v>
      </c>
      <c r="P121" s="160"/>
      <c r="Q121" s="771"/>
      <c r="R121" s="129" t="s">
        <v>316</v>
      </c>
      <c r="S121" s="131">
        <f>'2次効果'!J347</f>
        <v>0</v>
      </c>
      <c r="T121" s="139"/>
      <c r="U121" s="773"/>
      <c r="V121" s="129"/>
      <c r="W121" s="130"/>
    </row>
    <row r="122" spans="1:23" ht="14.25">
      <c r="A122" s="137"/>
      <c r="E122" s="189" t="s">
        <v>87</v>
      </c>
      <c r="N122" s="162" t="s">
        <v>317</v>
      </c>
      <c r="O122" s="131">
        <f>'2次効果'!J331</f>
        <v>0</v>
      </c>
      <c r="P122" s="160"/>
      <c r="Q122" s="771"/>
      <c r="R122" s="129" t="s">
        <v>317</v>
      </c>
      <c r="S122" s="131">
        <f>'2次効果'!J348</f>
        <v>0</v>
      </c>
      <c r="U122" s="773"/>
      <c r="V122" s="129"/>
      <c r="W122" s="130"/>
    </row>
    <row r="123" spans="1:23">
      <c r="A123" s="137"/>
      <c r="E123" s="810" t="s">
        <v>343</v>
      </c>
      <c r="F123" s="811"/>
      <c r="N123" s="162" t="s">
        <v>318</v>
      </c>
      <c r="O123" s="131">
        <f>'2次効果'!J332</f>
        <v>0</v>
      </c>
      <c r="P123" s="160"/>
      <c r="Q123" s="771"/>
      <c r="R123" s="129" t="s">
        <v>318</v>
      </c>
      <c r="S123" s="131">
        <f>'2次効果'!J349</f>
        <v>0</v>
      </c>
      <c r="U123" s="773"/>
      <c r="V123" s="129"/>
      <c r="W123" s="130"/>
    </row>
    <row r="124" spans="1:23" ht="14.25">
      <c r="A124" s="137"/>
      <c r="E124" s="765"/>
      <c r="F124" s="765"/>
      <c r="I124" s="189" t="s">
        <v>87</v>
      </c>
      <c r="N124" s="162" t="s">
        <v>319</v>
      </c>
      <c r="O124" s="131">
        <f>'2次効果'!J333</f>
        <v>0</v>
      </c>
      <c r="P124" s="160"/>
      <c r="Q124" s="771"/>
      <c r="R124" s="129" t="s">
        <v>319</v>
      </c>
      <c r="S124" s="131">
        <f>'2次効果'!J350</f>
        <v>0</v>
      </c>
      <c r="U124" s="773"/>
      <c r="V124" s="129"/>
      <c r="W124" s="130"/>
    </row>
    <row r="125" spans="1:23" ht="14.25">
      <c r="A125" s="137"/>
      <c r="E125" s="190" t="s">
        <v>344</v>
      </c>
      <c r="F125" s="128">
        <f>O28</f>
        <v>0</v>
      </c>
      <c r="I125" s="187" t="s">
        <v>340</v>
      </c>
      <c r="J125" s="191"/>
      <c r="N125" s="162" t="s">
        <v>320</v>
      </c>
      <c r="O125" s="131">
        <f>'2次効果'!J334</f>
        <v>0</v>
      </c>
      <c r="P125" s="160"/>
      <c r="Q125" s="771"/>
      <c r="R125" s="129" t="s">
        <v>320</v>
      </c>
      <c r="S125" s="131">
        <f>'2次効果'!J351</f>
        <v>0</v>
      </c>
      <c r="U125" s="773"/>
      <c r="V125" s="129"/>
      <c r="W125" s="130"/>
    </row>
    <row r="126" spans="1:23" ht="14.25">
      <c r="A126" s="137"/>
      <c r="E126" s="192" t="s">
        <v>345</v>
      </c>
      <c r="F126" s="193">
        <f>AA59</f>
        <v>0</v>
      </c>
      <c r="I126" s="187" t="s">
        <v>346</v>
      </c>
      <c r="J126" s="191"/>
      <c r="N126" s="162" t="s">
        <v>321</v>
      </c>
      <c r="O126" s="131">
        <f>'2次効果'!J335</f>
        <v>0</v>
      </c>
      <c r="P126" s="160"/>
      <c r="Q126" s="771"/>
      <c r="R126" s="129" t="s">
        <v>321</v>
      </c>
      <c r="S126" s="131">
        <f>'2次効果'!J352</f>
        <v>0</v>
      </c>
      <c r="U126" s="773"/>
      <c r="V126" s="129"/>
      <c r="W126" s="130"/>
    </row>
    <row r="127" spans="1:23" ht="12.2" customHeight="1">
      <c r="A127" s="137"/>
      <c r="E127" s="172" t="s">
        <v>71</v>
      </c>
      <c r="F127" s="144">
        <f>F125+F126</f>
        <v>0</v>
      </c>
      <c r="I127" s="172"/>
      <c r="J127" s="194">
        <f>'2次効果'!M306</f>
        <v>0</v>
      </c>
      <c r="N127" s="162" t="s">
        <v>322</v>
      </c>
      <c r="O127" s="131">
        <f>'2次効果'!J336</f>
        <v>0</v>
      </c>
      <c r="P127" s="160"/>
      <c r="Q127" s="771"/>
      <c r="R127" s="129" t="s">
        <v>322</v>
      </c>
      <c r="S127" s="131">
        <f>'2次効果'!J353</f>
        <v>0</v>
      </c>
      <c r="U127" s="773"/>
      <c r="V127" s="129"/>
      <c r="W127" s="130"/>
    </row>
    <row r="128" spans="1:23" ht="12.2" customHeight="1">
      <c r="A128" s="137"/>
      <c r="B128" s="137"/>
      <c r="N128" s="162" t="s">
        <v>323</v>
      </c>
      <c r="O128" s="131">
        <f>'2次効果'!J337</f>
        <v>0</v>
      </c>
      <c r="P128" s="160"/>
      <c r="Q128" s="771"/>
      <c r="R128" s="129" t="s">
        <v>323</v>
      </c>
      <c r="S128" s="131">
        <f>'2次効果'!J354</f>
        <v>0</v>
      </c>
      <c r="U128" s="773"/>
      <c r="V128" s="129"/>
      <c r="W128" s="130"/>
    </row>
    <row r="129" spans="1:23" ht="12.2" customHeight="1">
      <c r="A129" s="137"/>
      <c r="B129" s="137"/>
      <c r="N129" s="162" t="s">
        <v>324</v>
      </c>
      <c r="O129" s="131">
        <f>'2次効果'!J338</f>
        <v>0</v>
      </c>
      <c r="P129" s="160"/>
      <c r="Q129" s="771"/>
      <c r="R129" s="129" t="s">
        <v>324</v>
      </c>
      <c r="S129" s="131">
        <f>'2次効果'!J355</f>
        <v>0</v>
      </c>
      <c r="U129" s="773"/>
      <c r="V129" s="129"/>
      <c r="W129" s="130"/>
    </row>
    <row r="130" spans="1:23" ht="12.2" customHeight="1">
      <c r="A130" s="137"/>
      <c r="B130" s="137"/>
      <c r="N130" s="162" t="s">
        <v>325</v>
      </c>
      <c r="O130" s="131">
        <f>'2次効果'!J339</f>
        <v>0</v>
      </c>
      <c r="P130" s="160"/>
      <c r="Q130" s="771"/>
      <c r="R130" s="129" t="s">
        <v>325</v>
      </c>
      <c r="S130" s="131">
        <f>'2次効果'!J356</f>
        <v>0</v>
      </c>
      <c r="U130" s="773"/>
      <c r="V130" s="129"/>
      <c r="W130" s="130"/>
    </row>
    <row r="131" spans="1:23" ht="12.2" customHeight="1">
      <c r="A131" s="137"/>
      <c r="B131" s="137"/>
      <c r="N131" s="162" t="s">
        <v>326</v>
      </c>
      <c r="O131" s="131">
        <f>'2次効果'!J340</f>
        <v>0</v>
      </c>
      <c r="P131" s="160"/>
      <c r="Q131" s="771"/>
      <c r="R131" s="129" t="s">
        <v>326</v>
      </c>
      <c r="S131" s="131">
        <f>'2次効果'!J357</f>
        <v>0</v>
      </c>
      <c r="U131" s="773"/>
      <c r="V131" s="129"/>
      <c r="W131" s="130"/>
    </row>
    <row r="132" spans="1:23" ht="12.2" customHeight="1">
      <c r="A132" s="137"/>
      <c r="B132" s="137"/>
      <c r="N132" s="162" t="s">
        <v>327</v>
      </c>
      <c r="O132" s="131">
        <f>'2次効果'!J341</f>
        <v>0</v>
      </c>
      <c r="P132" s="160"/>
      <c r="Q132" s="772"/>
      <c r="R132" s="129" t="s">
        <v>327</v>
      </c>
      <c r="S132" s="131">
        <f>'2次効果'!J358</f>
        <v>0</v>
      </c>
      <c r="U132" s="773"/>
      <c r="V132" s="129"/>
      <c r="W132" s="130"/>
    </row>
    <row r="133" spans="1:23" ht="12.2" customHeight="1">
      <c r="A133" s="137"/>
      <c r="B133" s="137"/>
      <c r="N133" s="172" t="s">
        <v>71</v>
      </c>
      <c r="O133" s="144">
        <f>SUM(O120:O132)</f>
        <v>0</v>
      </c>
      <c r="P133" s="160"/>
      <c r="Q133" s="770" t="s">
        <v>73</v>
      </c>
      <c r="R133" s="127" t="s">
        <v>315</v>
      </c>
      <c r="S133" s="128">
        <f>'2次効果'!J364</f>
        <v>0</v>
      </c>
      <c r="U133" s="773"/>
      <c r="V133" s="129"/>
      <c r="W133" s="130"/>
    </row>
    <row r="134" spans="1:23" ht="12.2" customHeight="1">
      <c r="A134" s="137"/>
      <c r="B134" s="137"/>
      <c r="P134" s="160"/>
      <c r="Q134" s="771"/>
      <c r="R134" s="129" t="s">
        <v>316</v>
      </c>
      <c r="S134" s="131">
        <f>'2次効果'!J365</f>
        <v>0</v>
      </c>
      <c r="U134" s="773"/>
      <c r="V134" s="129"/>
      <c r="W134" s="130"/>
    </row>
    <row r="135" spans="1:23" ht="12.2" customHeight="1">
      <c r="A135" s="137"/>
      <c r="B135" s="137"/>
      <c r="P135" s="160"/>
      <c r="Q135" s="771"/>
      <c r="R135" s="129" t="s">
        <v>317</v>
      </c>
      <c r="S135" s="131">
        <f>'2次効果'!J366</f>
        <v>0</v>
      </c>
      <c r="U135" s="773"/>
      <c r="V135" s="129"/>
      <c r="W135" s="130"/>
    </row>
    <row r="136" spans="1:23" ht="12.2" customHeight="1">
      <c r="A136" s="137"/>
      <c r="B136" s="137"/>
      <c r="P136" s="160"/>
      <c r="Q136" s="771"/>
      <c r="R136" s="129" t="s">
        <v>318</v>
      </c>
      <c r="S136" s="131">
        <f>'2次効果'!J367</f>
        <v>0</v>
      </c>
      <c r="U136" s="773"/>
      <c r="V136" s="129"/>
      <c r="W136" s="130"/>
    </row>
    <row r="137" spans="1:23" ht="12.2" customHeight="1">
      <c r="A137" s="137"/>
      <c r="B137" s="137"/>
      <c r="P137" s="160"/>
      <c r="Q137" s="771"/>
      <c r="R137" s="129" t="s">
        <v>319</v>
      </c>
      <c r="S137" s="131">
        <f>'2次効果'!J368</f>
        <v>0</v>
      </c>
      <c r="U137" s="773"/>
      <c r="V137" s="129"/>
      <c r="W137" s="130"/>
    </row>
    <row r="138" spans="1:23" ht="12.2" customHeight="1">
      <c r="A138" s="137"/>
      <c r="B138" s="137"/>
      <c r="P138" s="160"/>
      <c r="Q138" s="771"/>
      <c r="R138" s="129" t="s">
        <v>320</v>
      </c>
      <c r="S138" s="131">
        <f>'2次効果'!J369</f>
        <v>0</v>
      </c>
      <c r="U138" s="773"/>
      <c r="V138" s="129"/>
      <c r="W138" s="130"/>
    </row>
    <row r="139" spans="1:23" ht="12.2" customHeight="1">
      <c r="A139" s="137"/>
      <c r="B139" s="137"/>
      <c r="P139" s="160"/>
      <c r="Q139" s="771"/>
      <c r="R139" s="129" t="s">
        <v>321</v>
      </c>
      <c r="S139" s="131">
        <f>'2次効果'!J370</f>
        <v>0</v>
      </c>
      <c r="U139" s="773"/>
      <c r="V139" s="129"/>
      <c r="W139" s="130"/>
    </row>
    <row r="140" spans="1:23" ht="12.2" customHeight="1">
      <c r="Q140" s="771"/>
      <c r="R140" s="129" t="s">
        <v>322</v>
      </c>
      <c r="S140" s="131">
        <f>'2次効果'!J371</f>
        <v>0</v>
      </c>
      <c r="U140" s="773"/>
      <c r="V140" s="129"/>
      <c r="W140" s="130"/>
    </row>
    <row r="141" spans="1:23" ht="12.2" customHeight="1">
      <c r="Q141" s="771"/>
      <c r="R141" s="129" t="s">
        <v>323</v>
      </c>
      <c r="S141" s="131">
        <f>'2次効果'!J372</f>
        <v>0</v>
      </c>
      <c r="U141" s="773"/>
      <c r="V141" s="129"/>
      <c r="W141" s="130"/>
    </row>
    <row r="142" spans="1:23" ht="12.2" customHeight="1">
      <c r="Q142" s="771"/>
      <c r="R142" s="129" t="s">
        <v>324</v>
      </c>
      <c r="S142" s="131">
        <f>'2次効果'!J373</f>
        <v>0</v>
      </c>
      <c r="U142" s="773"/>
      <c r="V142" s="129"/>
      <c r="W142" s="130"/>
    </row>
    <row r="143" spans="1:23" ht="12.2" customHeight="1">
      <c r="Q143" s="771"/>
      <c r="R143" s="129" t="s">
        <v>325</v>
      </c>
      <c r="S143" s="131">
        <f>'2次効果'!J374</f>
        <v>0</v>
      </c>
      <c r="U143" s="773"/>
      <c r="V143" s="129"/>
      <c r="W143" s="130"/>
    </row>
    <row r="144" spans="1:23" ht="12.2" customHeight="1">
      <c r="Q144" s="771"/>
      <c r="R144" s="129" t="s">
        <v>326</v>
      </c>
      <c r="S144" s="131">
        <f>'2次効果'!J375</f>
        <v>0</v>
      </c>
      <c r="U144" s="773"/>
      <c r="V144" s="129"/>
      <c r="W144" s="130"/>
    </row>
    <row r="145" spans="3:23" ht="12.2" customHeight="1">
      <c r="Q145" s="772"/>
      <c r="R145" s="129" t="s">
        <v>327</v>
      </c>
      <c r="S145" s="131">
        <f>'2次効果'!J376</f>
        <v>0</v>
      </c>
      <c r="U145" s="773"/>
      <c r="V145" s="129"/>
      <c r="W145" s="130"/>
    </row>
    <row r="146" spans="3:23" ht="12.2" customHeight="1">
      <c r="E146" s="145"/>
      <c r="F146" s="145"/>
      <c r="G146" s="145"/>
      <c r="Q146" s="172"/>
      <c r="R146" s="143" t="s">
        <v>335</v>
      </c>
      <c r="S146" s="144">
        <f>SUM(S120:S132)</f>
        <v>0</v>
      </c>
      <c r="U146" s="145"/>
      <c r="V146" s="145"/>
      <c r="W146" s="130"/>
    </row>
    <row r="147" spans="3:23" ht="12.2" customHeight="1">
      <c r="E147" s="182"/>
      <c r="F147" s="183"/>
      <c r="G147" s="145"/>
      <c r="Q147" s="172"/>
      <c r="R147" s="143" t="s">
        <v>336</v>
      </c>
      <c r="S147" s="144">
        <f>SUM(S133:S145)</f>
        <v>0</v>
      </c>
      <c r="U147" s="145"/>
      <c r="V147" s="145"/>
      <c r="W147" s="130"/>
    </row>
    <row r="148" spans="3:23" ht="12.2" customHeight="1">
      <c r="E148" s="145"/>
      <c r="F148" s="184"/>
      <c r="G148" s="145"/>
      <c r="Q148" s="172"/>
      <c r="R148" s="143" t="s">
        <v>338</v>
      </c>
      <c r="S148" s="144">
        <f>S146+S147</f>
        <v>0</v>
      </c>
      <c r="U148" s="145"/>
      <c r="V148" s="145"/>
      <c r="W148" s="130"/>
    </row>
    <row r="149" spans="3:23" ht="12.2" customHeight="1">
      <c r="I149" s="129"/>
      <c r="J149" s="130"/>
    </row>
    <row r="150" spans="3:23" ht="12.2" customHeight="1">
      <c r="I150" s="129"/>
      <c r="J150" s="130"/>
      <c r="U150" s="195"/>
      <c r="V150" s="129"/>
      <c r="W150" s="130"/>
    </row>
    <row r="151" spans="3:23" ht="12.2" customHeight="1">
      <c r="I151" s="129"/>
      <c r="J151" s="130"/>
      <c r="U151" s="195"/>
      <c r="V151" s="129"/>
      <c r="W151" s="130"/>
    </row>
    <row r="152" spans="3:23" ht="12.2" customHeight="1">
      <c r="I152" s="129"/>
      <c r="J152" s="130"/>
      <c r="U152" s="195"/>
      <c r="V152" s="129"/>
      <c r="W152" s="130"/>
    </row>
    <row r="153" spans="3:23">
      <c r="I153" s="129"/>
      <c r="J153" s="130"/>
      <c r="U153" s="145"/>
      <c r="V153" s="145"/>
      <c r="W153" s="130"/>
    </row>
    <row r="154" spans="3:23">
      <c r="I154" s="129"/>
      <c r="J154" s="130"/>
    </row>
    <row r="155" spans="3:23">
      <c r="I155" s="145"/>
      <c r="J155" s="130"/>
    </row>
    <row r="157" spans="3:23">
      <c r="F157" s="165"/>
      <c r="P157" s="160"/>
      <c r="Q157" s="160"/>
      <c r="R157" s="160"/>
      <c r="W157" s="150"/>
    </row>
    <row r="158" spans="3:23" ht="12.4" customHeight="1"/>
    <row r="159" spans="3:23" ht="12.4" customHeight="1"/>
    <row r="160" spans="3:23" ht="12.4" customHeight="1">
      <c r="C160" s="96"/>
      <c r="D160" s="96"/>
      <c r="G160" s="120"/>
      <c r="H160" s="120"/>
      <c r="W160" s="121"/>
    </row>
    <row r="161" spans="1:23" ht="12.4" customHeight="1">
      <c r="C161" s="96"/>
      <c r="D161" s="96"/>
      <c r="G161" s="120"/>
      <c r="H161" s="120"/>
      <c r="W161" s="121"/>
    </row>
    <row r="162" spans="1:23" ht="12.4" customHeight="1">
      <c r="C162" s="96"/>
      <c r="D162" s="96"/>
      <c r="G162" s="120"/>
      <c r="H162" s="120"/>
      <c r="W162" s="121"/>
    </row>
    <row r="163" spans="1:23" ht="12.4" customHeight="1">
      <c r="C163" s="96"/>
      <c r="D163" s="96"/>
      <c r="G163" s="120"/>
      <c r="H163" s="120"/>
      <c r="W163" s="121"/>
    </row>
    <row r="164" spans="1:23">
      <c r="F164" s="165"/>
      <c r="P164" s="160"/>
      <c r="Q164" s="160"/>
      <c r="R164" s="160"/>
      <c r="W164" s="150"/>
    </row>
    <row r="165" spans="1:23">
      <c r="W165" s="150"/>
    </row>
    <row r="166" spans="1:23">
      <c r="W166" s="150"/>
    </row>
    <row r="167" spans="1:23">
      <c r="W167" s="150"/>
    </row>
    <row r="168" spans="1:23">
      <c r="W168" s="150"/>
    </row>
    <row r="169" spans="1:23">
      <c r="W169" s="150"/>
    </row>
    <row r="170" spans="1:23">
      <c r="A170" s="137"/>
      <c r="B170" s="137"/>
      <c r="H170" s="145"/>
      <c r="I170" s="812"/>
      <c r="J170" s="812"/>
      <c r="K170" s="166"/>
      <c r="M170" s="145"/>
      <c r="N170" s="812"/>
      <c r="O170" s="812"/>
      <c r="P170" s="156"/>
      <c r="Q170" s="123"/>
      <c r="R170" s="763" t="s">
        <v>341</v>
      </c>
      <c r="S170" s="763"/>
      <c r="U170" s="145"/>
      <c r="V170" s="766"/>
      <c r="W170" s="766"/>
    </row>
    <row r="171" spans="1:23">
      <c r="A171" s="185"/>
      <c r="B171" s="185"/>
      <c r="H171" s="773"/>
      <c r="I171" s="129"/>
      <c r="J171" s="130"/>
      <c r="K171" s="166"/>
      <c r="M171" s="773"/>
      <c r="N171" s="129"/>
      <c r="O171" s="130"/>
      <c r="P171" s="160"/>
      <c r="Q171" s="125"/>
      <c r="R171" s="780"/>
      <c r="S171" s="780"/>
      <c r="T171" s="139"/>
      <c r="U171" s="145"/>
      <c r="V171" s="809"/>
      <c r="W171" s="809"/>
    </row>
    <row r="172" spans="1:23" ht="12.2" customHeight="1">
      <c r="A172" s="185"/>
      <c r="B172" s="185"/>
      <c r="H172" s="774"/>
      <c r="I172" s="129"/>
      <c r="J172" s="130"/>
      <c r="K172" s="166"/>
      <c r="M172" s="774"/>
      <c r="N172" s="129"/>
      <c r="O172" s="130"/>
      <c r="P172" s="160"/>
      <c r="Q172" s="770" t="s">
        <v>87</v>
      </c>
      <c r="R172" s="127" t="s">
        <v>315</v>
      </c>
      <c r="S172" s="128">
        <f>'2次効果'!J434</f>
        <v>0</v>
      </c>
      <c r="T172" s="139"/>
      <c r="U172" s="773"/>
      <c r="V172" s="129"/>
      <c r="W172" s="130"/>
    </row>
    <row r="173" spans="1:23" ht="12.2" customHeight="1">
      <c r="A173" s="185"/>
      <c r="B173" s="185"/>
      <c r="H173" s="774"/>
      <c r="I173" s="129"/>
      <c r="J173" s="130"/>
      <c r="K173" s="166"/>
      <c r="M173" s="774"/>
      <c r="N173" s="129"/>
      <c r="O173" s="130"/>
      <c r="P173" s="160"/>
      <c r="Q173" s="771"/>
      <c r="R173" s="129" t="s">
        <v>316</v>
      </c>
      <c r="S173" s="131">
        <f>'2次効果'!J435</f>
        <v>0</v>
      </c>
      <c r="T173" s="139"/>
      <c r="U173" s="773"/>
      <c r="V173" s="129"/>
      <c r="W173" s="130"/>
    </row>
    <row r="174" spans="1:23" ht="12.2" customHeight="1">
      <c r="A174" s="185"/>
      <c r="B174" s="185"/>
      <c r="H174" s="774"/>
      <c r="I174" s="129"/>
      <c r="J174" s="130"/>
      <c r="K174" s="166"/>
      <c r="M174" s="774"/>
      <c r="N174" s="129"/>
      <c r="O174" s="130"/>
      <c r="P174" s="160"/>
      <c r="Q174" s="771"/>
      <c r="R174" s="129" t="s">
        <v>317</v>
      </c>
      <c r="S174" s="131">
        <f>'2次効果'!J436</f>
        <v>0</v>
      </c>
      <c r="T174" s="139"/>
      <c r="U174" s="773"/>
      <c r="V174" s="129"/>
      <c r="W174" s="130"/>
    </row>
    <row r="175" spans="1:23" ht="12.2" customHeight="1">
      <c r="A175" s="185"/>
      <c r="B175" s="185"/>
      <c r="H175" s="774"/>
      <c r="I175" s="129"/>
      <c r="J175" s="130"/>
      <c r="K175" s="166"/>
      <c r="M175" s="774"/>
      <c r="N175" s="129"/>
      <c r="O175" s="130"/>
      <c r="P175" s="160"/>
      <c r="Q175" s="771"/>
      <c r="R175" s="129" t="s">
        <v>318</v>
      </c>
      <c r="S175" s="131">
        <f>'2次効果'!J437</f>
        <v>0</v>
      </c>
      <c r="T175" s="139"/>
      <c r="U175" s="773"/>
      <c r="V175" s="129"/>
      <c r="W175" s="130"/>
    </row>
    <row r="176" spans="1:23" ht="12.2" customHeight="1">
      <c r="A176" s="185"/>
      <c r="B176" s="185"/>
      <c r="H176" s="774"/>
      <c r="I176" s="129"/>
      <c r="J176" s="130"/>
      <c r="K176" s="166"/>
      <c r="M176" s="774"/>
      <c r="N176" s="129"/>
      <c r="O176" s="130"/>
      <c r="P176" s="160"/>
      <c r="Q176" s="771"/>
      <c r="R176" s="129" t="s">
        <v>598</v>
      </c>
      <c r="S176" s="131">
        <f>'2次効果'!J438</f>
        <v>0</v>
      </c>
      <c r="T176" s="139"/>
      <c r="U176" s="773"/>
      <c r="V176" s="129"/>
      <c r="W176" s="130"/>
    </row>
    <row r="177" spans="1:23" ht="12.2" customHeight="1">
      <c r="A177" s="185"/>
      <c r="B177" s="185"/>
      <c r="H177" s="774"/>
      <c r="I177" s="129"/>
      <c r="J177" s="130"/>
      <c r="K177" s="166"/>
      <c r="M177" s="774"/>
      <c r="N177" s="129"/>
      <c r="O177" s="130"/>
      <c r="P177" s="160"/>
      <c r="Q177" s="771"/>
      <c r="R177" s="129" t="s">
        <v>320</v>
      </c>
      <c r="S177" s="131">
        <f>'2次効果'!J439</f>
        <v>0</v>
      </c>
      <c r="T177" s="139"/>
      <c r="U177" s="773"/>
      <c r="V177" s="129"/>
      <c r="W177" s="130"/>
    </row>
    <row r="178" spans="1:23" ht="12.2" customHeight="1">
      <c r="A178" s="185"/>
      <c r="B178" s="185"/>
      <c r="H178" s="774"/>
      <c r="I178" s="129"/>
      <c r="J178" s="130"/>
      <c r="K178" s="166"/>
      <c r="M178" s="774"/>
      <c r="N178" s="129"/>
      <c r="O178" s="130"/>
      <c r="P178" s="160"/>
      <c r="Q178" s="771"/>
      <c r="R178" s="129" t="s">
        <v>599</v>
      </c>
      <c r="S178" s="131">
        <f>'2次効果'!J440</f>
        <v>0</v>
      </c>
      <c r="T178" s="139"/>
      <c r="U178" s="773"/>
      <c r="V178" s="129"/>
      <c r="W178" s="130"/>
    </row>
    <row r="179" spans="1:23" ht="12.2" customHeight="1">
      <c r="A179" s="185"/>
      <c r="B179" s="185"/>
      <c r="H179" s="774"/>
      <c r="I179" s="129"/>
      <c r="J179" s="130"/>
      <c r="K179" s="166"/>
      <c r="M179" s="774"/>
      <c r="N179" s="129"/>
      <c r="O179" s="130"/>
      <c r="P179" s="160"/>
      <c r="Q179" s="771"/>
      <c r="R179" s="129" t="s">
        <v>322</v>
      </c>
      <c r="S179" s="131">
        <f>'2次効果'!J441</f>
        <v>0</v>
      </c>
      <c r="T179" s="139"/>
      <c r="U179" s="773"/>
      <c r="V179" s="129"/>
      <c r="W179" s="130"/>
    </row>
    <row r="180" spans="1:23" ht="12.2" customHeight="1">
      <c r="A180" s="185"/>
      <c r="B180" s="185"/>
      <c r="H180" s="774"/>
      <c r="I180" s="129"/>
      <c r="J180" s="130"/>
      <c r="K180" s="166"/>
      <c r="M180" s="774"/>
      <c r="N180" s="129"/>
      <c r="O180" s="130"/>
      <c r="P180" s="160"/>
      <c r="Q180" s="771"/>
      <c r="R180" s="129" t="s">
        <v>600</v>
      </c>
      <c r="S180" s="131">
        <f>'2次効果'!J442</f>
        <v>0</v>
      </c>
      <c r="T180" s="139"/>
      <c r="U180" s="773"/>
      <c r="V180" s="129"/>
      <c r="W180" s="130"/>
    </row>
    <row r="181" spans="1:23" ht="12.2" customHeight="1">
      <c r="A181" s="185"/>
      <c r="B181" s="185"/>
      <c r="H181" s="774"/>
      <c r="I181" s="129"/>
      <c r="J181" s="130"/>
      <c r="K181" s="166"/>
      <c r="M181" s="774"/>
      <c r="N181" s="129"/>
      <c r="O181" s="130"/>
      <c r="P181" s="160"/>
      <c r="Q181" s="771"/>
      <c r="R181" s="129" t="s">
        <v>324</v>
      </c>
      <c r="S181" s="131">
        <f>'2次効果'!J443</f>
        <v>0</v>
      </c>
      <c r="T181" s="139"/>
      <c r="U181" s="773"/>
      <c r="V181" s="129"/>
      <c r="W181" s="130"/>
    </row>
    <row r="182" spans="1:23" ht="12.2" customHeight="1">
      <c r="A182" s="185"/>
      <c r="B182" s="185"/>
      <c r="H182" s="774"/>
      <c r="I182" s="129"/>
      <c r="J182" s="130"/>
      <c r="K182" s="166"/>
      <c r="M182" s="774"/>
      <c r="N182" s="129"/>
      <c r="O182" s="130"/>
      <c r="P182" s="160"/>
      <c r="Q182" s="771"/>
      <c r="R182" s="129" t="s">
        <v>325</v>
      </c>
      <c r="S182" s="131">
        <f>'2次効果'!J444</f>
        <v>0</v>
      </c>
      <c r="T182" s="139"/>
      <c r="U182" s="773"/>
      <c r="V182" s="129"/>
      <c r="W182" s="130"/>
    </row>
    <row r="183" spans="1:23" ht="14.25">
      <c r="A183" s="185"/>
      <c r="B183" s="185"/>
      <c r="E183" s="812"/>
      <c r="F183" s="813"/>
      <c r="H183" s="774"/>
      <c r="I183" s="129"/>
      <c r="J183" s="130"/>
      <c r="K183" s="166"/>
      <c r="M183" s="774"/>
      <c r="N183" s="186" t="s">
        <v>340</v>
      </c>
      <c r="O183" s="187"/>
      <c r="P183" s="160"/>
      <c r="Q183" s="771"/>
      <c r="R183" s="129" t="s">
        <v>601</v>
      </c>
      <c r="S183" s="131">
        <f>'2次効果'!J445</f>
        <v>0</v>
      </c>
      <c r="T183" s="139"/>
      <c r="U183" s="773"/>
      <c r="V183" s="129"/>
      <c r="W183" s="130"/>
    </row>
    <row r="184" spans="1:23" ht="14.25">
      <c r="A184" s="185"/>
      <c r="B184" s="185"/>
      <c r="E184" s="129"/>
      <c r="F184" s="130"/>
      <c r="H184" s="773"/>
      <c r="I184" s="129"/>
      <c r="J184" s="130"/>
      <c r="K184" s="166"/>
      <c r="M184" s="773"/>
      <c r="N184" s="188" t="s">
        <v>342</v>
      </c>
      <c r="O184" s="188"/>
      <c r="P184" s="160"/>
      <c r="Q184" s="772"/>
      <c r="R184" s="129" t="s">
        <v>327</v>
      </c>
      <c r="S184" s="131">
        <f>'2次効果'!J446</f>
        <v>0</v>
      </c>
      <c r="T184" s="139"/>
      <c r="U184" s="773"/>
      <c r="V184" s="129"/>
      <c r="W184" s="130"/>
    </row>
    <row r="185" spans="1:23" ht="12.2" customHeight="1">
      <c r="A185" s="185"/>
      <c r="B185" s="185"/>
      <c r="E185" s="129"/>
      <c r="F185" s="130"/>
      <c r="H185" s="774"/>
      <c r="I185" s="129"/>
      <c r="J185" s="130"/>
      <c r="M185" s="774"/>
      <c r="N185" s="127" t="s">
        <v>315</v>
      </c>
      <c r="O185" s="128">
        <f>'2次効果'!J399</f>
        <v>0</v>
      </c>
      <c r="P185" s="160"/>
      <c r="Q185" s="770" t="s">
        <v>73</v>
      </c>
      <c r="R185" s="127" t="s">
        <v>315</v>
      </c>
      <c r="S185" s="128">
        <f>'2次効果'!J416</f>
        <v>0</v>
      </c>
      <c r="T185" s="139"/>
      <c r="U185" s="773"/>
      <c r="V185" s="129"/>
      <c r="W185" s="130"/>
    </row>
    <row r="186" spans="1:23" ht="12.2" customHeight="1">
      <c r="A186" s="137"/>
      <c r="B186" s="137"/>
      <c r="E186" s="129"/>
      <c r="F186" s="130"/>
      <c r="H186" s="774"/>
      <c r="I186" s="129"/>
      <c r="J186" s="130"/>
      <c r="M186" s="774"/>
      <c r="N186" s="129" t="s">
        <v>316</v>
      </c>
      <c r="O186" s="131">
        <f>'2次効果'!J400</f>
        <v>0</v>
      </c>
      <c r="P186" s="160"/>
      <c r="Q186" s="771"/>
      <c r="R186" s="129" t="s">
        <v>316</v>
      </c>
      <c r="S186" s="131">
        <f>'2次効果'!J417</f>
        <v>0</v>
      </c>
      <c r="U186" s="773"/>
      <c r="V186" s="129"/>
      <c r="W186" s="130"/>
    </row>
    <row r="187" spans="1:23" ht="14.25">
      <c r="A187" s="137"/>
      <c r="E187" s="189" t="s">
        <v>73</v>
      </c>
      <c r="H187" s="774"/>
      <c r="I187" s="129"/>
      <c r="J187" s="130"/>
      <c r="M187" s="774"/>
      <c r="N187" s="129" t="s">
        <v>317</v>
      </c>
      <c r="O187" s="131">
        <f>'2次効果'!J401</f>
        <v>0</v>
      </c>
      <c r="P187" s="160"/>
      <c r="Q187" s="771"/>
      <c r="R187" s="129" t="s">
        <v>317</v>
      </c>
      <c r="S187" s="131">
        <f>'2次効果'!J418</f>
        <v>0</v>
      </c>
      <c r="U187" s="773"/>
      <c r="V187" s="129"/>
      <c r="W187" s="130"/>
    </row>
    <row r="188" spans="1:23">
      <c r="A188" s="137"/>
      <c r="E188" s="810" t="s">
        <v>343</v>
      </c>
      <c r="F188" s="811"/>
      <c r="H188" s="774"/>
      <c r="I188" s="129"/>
      <c r="J188" s="130"/>
      <c r="M188" s="774"/>
      <c r="N188" s="129" t="s">
        <v>318</v>
      </c>
      <c r="O188" s="131">
        <f>'2次効果'!J402</f>
        <v>0</v>
      </c>
      <c r="P188" s="160"/>
      <c r="Q188" s="771"/>
      <c r="R188" s="129" t="s">
        <v>318</v>
      </c>
      <c r="S188" s="131">
        <f>'2次効果'!J419</f>
        <v>0</v>
      </c>
      <c r="U188" s="773"/>
      <c r="V188" s="129"/>
      <c r="W188" s="130"/>
    </row>
    <row r="189" spans="1:23" ht="14.25">
      <c r="A189" s="137"/>
      <c r="E189" s="765"/>
      <c r="F189" s="765"/>
      <c r="H189" s="774"/>
      <c r="I189" s="189" t="s">
        <v>73</v>
      </c>
      <c r="M189" s="774"/>
      <c r="N189" s="129" t="s">
        <v>598</v>
      </c>
      <c r="O189" s="131">
        <f>'2次効果'!J403</f>
        <v>0</v>
      </c>
      <c r="P189" s="160"/>
      <c r="Q189" s="771"/>
      <c r="R189" s="129" t="s">
        <v>598</v>
      </c>
      <c r="S189" s="131">
        <f>'2次効果'!J420</f>
        <v>0</v>
      </c>
      <c r="U189" s="773"/>
      <c r="V189" s="129"/>
      <c r="W189" s="130"/>
    </row>
    <row r="190" spans="1:23" ht="14.25">
      <c r="A190" s="137"/>
      <c r="E190" s="190" t="s">
        <v>347</v>
      </c>
      <c r="F190" s="128">
        <f>O79</f>
        <v>0</v>
      </c>
      <c r="H190" s="774"/>
      <c r="I190" s="187" t="s">
        <v>340</v>
      </c>
      <c r="J190" s="191"/>
      <c r="M190" s="774"/>
      <c r="N190" s="129" t="s">
        <v>320</v>
      </c>
      <c r="O190" s="131">
        <f>'2次効果'!J404</f>
        <v>0</v>
      </c>
      <c r="P190" s="160"/>
      <c r="Q190" s="771"/>
      <c r="R190" s="129" t="s">
        <v>320</v>
      </c>
      <c r="S190" s="131">
        <f>'2次効果'!J421</f>
        <v>0</v>
      </c>
      <c r="U190" s="773"/>
      <c r="V190" s="129"/>
      <c r="W190" s="130"/>
    </row>
    <row r="191" spans="1:23" ht="14.25">
      <c r="A191" s="137"/>
      <c r="E191" s="192" t="s">
        <v>348</v>
      </c>
      <c r="F191" s="193">
        <f>AA60</f>
        <v>0</v>
      </c>
      <c r="H191" s="774"/>
      <c r="I191" s="187" t="s">
        <v>346</v>
      </c>
      <c r="J191" s="191"/>
      <c r="M191" s="774"/>
      <c r="N191" s="129" t="s">
        <v>599</v>
      </c>
      <c r="O191" s="131">
        <f>'2次効果'!J405</f>
        <v>0</v>
      </c>
      <c r="P191" s="160"/>
      <c r="Q191" s="771"/>
      <c r="R191" s="129" t="s">
        <v>599</v>
      </c>
      <c r="S191" s="131">
        <f>'2次効果'!J422</f>
        <v>0</v>
      </c>
      <c r="U191" s="773"/>
      <c r="V191" s="129"/>
      <c r="W191" s="130"/>
    </row>
    <row r="192" spans="1:23" ht="12.2" customHeight="1">
      <c r="A192" s="137"/>
      <c r="E192" s="172" t="s">
        <v>71</v>
      </c>
      <c r="F192" s="144">
        <f>F190+F191</f>
        <v>0</v>
      </c>
      <c r="H192" s="774"/>
      <c r="I192" s="172"/>
      <c r="J192" s="194">
        <f>'2次効果'!M323</f>
        <v>0</v>
      </c>
      <c r="M192" s="774"/>
      <c r="N192" s="129" t="s">
        <v>322</v>
      </c>
      <c r="O192" s="131">
        <f>'2次効果'!J406</f>
        <v>0</v>
      </c>
      <c r="P192" s="160"/>
      <c r="Q192" s="771"/>
      <c r="R192" s="129" t="s">
        <v>322</v>
      </c>
      <c r="S192" s="131">
        <f>'2次効果'!J423</f>
        <v>0</v>
      </c>
      <c r="U192" s="773"/>
      <c r="V192" s="129"/>
      <c r="W192" s="130"/>
    </row>
    <row r="193" spans="1:23" ht="12.2" customHeight="1">
      <c r="A193" s="137"/>
      <c r="B193" s="137"/>
      <c r="E193" s="129"/>
      <c r="F193" s="130"/>
      <c r="H193" s="774"/>
      <c r="I193" s="129"/>
      <c r="J193" s="130"/>
      <c r="M193" s="774"/>
      <c r="N193" s="129" t="s">
        <v>600</v>
      </c>
      <c r="O193" s="131">
        <f>'2次効果'!J407</f>
        <v>0</v>
      </c>
      <c r="P193" s="160"/>
      <c r="Q193" s="771"/>
      <c r="R193" s="129" t="s">
        <v>600</v>
      </c>
      <c r="S193" s="131">
        <f>'2次効果'!J424</f>
        <v>0</v>
      </c>
      <c r="U193" s="773"/>
      <c r="V193" s="129"/>
      <c r="W193" s="130"/>
    </row>
    <row r="194" spans="1:23" ht="12.2" customHeight="1">
      <c r="A194" s="137"/>
      <c r="B194" s="137"/>
      <c r="E194" s="129"/>
      <c r="F194" s="130"/>
      <c r="H194" s="774"/>
      <c r="I194" s="129"/>
      <c r="J194" s="130"/>
      <c r="M194" s="774"/>
      <c r="N194" s="129" t="s">
        <v>324</v>
      </c>
      <c r="O194" s="131">
        <f>'2次効果'!J408</f>
        <v>0</v>
      </c>
      <c r="P194" s="160"/>
      <c r="Q194" s="771"/>
      <c r="R194" s="129" t="s">
        <v>324</v>
      </c>
      <c r="S194" s="131">
        <f>'2次効果'!J425</f>
        <v>0</v>
      </c>
      <c r="U194" s="773"/>
      <c r="V194" s="129"/>
      <c r="W194" s="130"/>
    </row>
    <row r="195" spans="1:23" ht="12.2" customHeight="1">
      <c r="A195" s="137"/>
      <c r="B195" s="137"/>
      <c r="E195" s="129"/>
      <c r="F195" s="130"/>
      <c r="H195" s="774"/>
      <c r="I195" s="129"/>
      <c r="J195" s="130"/>
      <c r="M195" s="774"/>
      <c r="N195" s="129" t="s">
        <v>325</v>
      </c>
      <c r="O195" s="131">
        <f>'2次効果'!J409</f>
        <v>0</v>
      </c>
      <c r="P195" s="160"/>
      <c r="Q195" s="771"/>
      <c r="R195" s="129" t="s">
        <v>325</v>
      </c>
      <c r="S195" s="131">
        <f>'2次効果'!J426</f>
        <v>0</v>
      </c>
      <c r="U195" s="773"/>
      <c r="V195" s="129"/>
      <c r="W195" s="130"/>
    </row>
    <row r="196" spans="1:23" ht="12.2" customHeight="1">
      <c r="A196" s="137"/>
      <c r="B196" s="137"/>
      <c r="E196" s="129"/>
      <c r="F196" s="130"/>
      <c r="H196" s="774"/>
      <c r="I196" s="129"/>
      <c r="J196" s="130"/>
      <c r="M196" s="774"/>
      <c r="N196" s="129" t="s">
        <v>601</v>
      </c>
      <c r="O196" s="131">
        <f>'2次効果'!J410</f>
        <v>0</v>
      </c>
      <c r="P196" s="160"/>
      <c r="Q196" s="771"/>
      <c r="R196" s="129" t="s">
        <v>601</v>
      </c>
      <c r="S196" s="131">
        <f>'2次効果'!J427</f>
        <v>0</v>
      </c>
      <c r="U196" s="773"/>
      <c r="V196" s="129"/>
      <c r="W196" s="130"/>
    </row>
    <row r="197" spans="1:23">
      <c r="A197" s="137"/>
      <c r="B197" s="137"/>
      <c r="E197" s="145"/>
      <c r="F197" s="130"/>
      <c r="H197" s="145"/>
      <c r="I197" s="145"/>
      <c r="J197" s="130"/>
      <c r="M197" s="145"/>
      <c r="N197" s="129" t="s">
        <v>327</v>
      </c>
      <c r="O197" s="131">
        <f>'2次効果'!J411</f>
        <v>0</v>
      </c>
      <c r="P197" s="160"/>
      <c r="Q197" s="772"/>
      <c r="R197" s="129" t="s">
        <v>327</v>
      </c>
      <c r="S197" s="131">
        <f>'2次効果'!J428</f>
        <v>0</v>
      </c>
      <c r="U197" s="773"/>
      <c r="V197" s="129"/>
      <c r="W197" s="130"/>
    </row>
    <row r="198" spans="1:23">
      <c r="A198" s="137"/>
      <c r="B198" s="137"/>
      <c r="H198" s="145"/>
      <c r="I198" s="145"/>
      <c r="J198" s="130"/>
      <c r="M198" s="145"/>
      <c r="N198" s="172" t="s">
        <v>71</v>
      </c>
      <c r="O198" s="144">
        <f>SUM(O185:O197)</f>
        <v>0</v>
      </c>
      <c r="P198" s="160"/>
      <c r="Q198" s="172"/>
      <c r="R198" s="143" t="s">
        <v>335</v>
      </c>
      <c r="S198" s="144">
        <f>SUM(S172:S184)</f>
        <v>0</v>
      </c>
      <c r="U198" s="145"/>
      <c r="V198" s="145"/>
      <c r="W198" s="130"/>
    </row>
    <row r="199" spans="1:23">
      <c r="A199" s="137"/>
      <c r="B199" s="137"/>
      <c r="H199" s="145"/>
      <c r="I199" s="145"/>
      <c r="J199" s="130"/>
      <c r="M199" s="145"/>
      <c r="N199" s="145"/>
      <c r="O199" s="130"/>
      <c r="P199" s="160"/>
      <c r="Q199" s="172"/>
      <c r="R199" s="143" t="s">
        <v>336</v>
      </c>
      <c r="S199" s="144">
        <f>SUM(S185:S197)</f>
        <v>0</v>
      </c>
      <c r="U199" s="145"/>
      <c r="V199" s="145"/>
      <c r="W199" s="130"/>
    </row>
    <row r="200" spans="1:23">
      <c r="A200" s="137"/>
      <c r="B200" s="137"/>
      <c r="M200" s="145"/>
      <c r="N200" s="145"/>
      <c r="O200" s="145"/>
      <c r="P200" s="160"/>
      <c r="Q200" s="172"/>
      <c r="R200" s="143" t="s">
        <v>338</v>
      </c>
      <c r="S200" s="144">
        <f>S198+S199</f>
        <v>0</v>
      </c>
      <c r="U200" s="145"/>
      <c r="V200" s="145"/>
      <c r="W200" s="130"/>
    </row>
    <row r="201" spans="1:23">
      <c r="A201" s="137"/>
      <c r="B201" s="137"/>
      <c r="M201" s="145"/>
      <c r="N201" s="145"/>
      <c r="O201" s="145"/>
      <c r="P201" s="160"/>
      <c r="Q201" s="160"/>
      <c r="R201" s="160"/>
      <c r="U201" s="145"/>
      <c r="V201" s="145"/>
      <c r="W201" s="148"/>
    </row>
    <row r="202" spans="1:23">
      <c r="A202" s="137"/>
      <c r="B202" s="137"/>
      <c r="H202" s="773"/>
      <c r="I202" s="129"/>
      <c r="J202" s="130"/>
      <c r="M202" s="773"/>
      <c r="N202" s="129"/>
      <c r="O202" s="130"/>
      <c r="P202" s="160"/>
      <c r="Q202" s="123"/>
      <c r="R202" s="763" t="s">
        <v>312</v>
      </c>
      <c r="S202" s="763"/>
    </row>
    <row r="203" spans="1:23">
      <c r="H203" s="774"/>
      <c r="I203" s="129"/>
      <c r="J203" s="130"/>
      <c r="M203" s="774"/>
      <c r="N203" s="129"/>
      <c r="O203" s="130"/>
      <c r="Q203" s="125"/>
      <c r="R203" s="780"/>
      <c r="S203" s="780"/>
    </row>
    <row r="204" spans="1:23" ht="12.2" customHeight="1">
      <c r="H204" s="774"/>
      <c r="I204" s="129"/>
      <c r="J204" s="130"/>
      <c r="M204" s="774"/>
      <c r="N204" s="129"/>
      <c r="O204" s="130"/>
      <c r="Q204" s="770" t="s">
        <v>73</v>
      </c>
      <c r="R204" s="127" t="s">
        <v>315</v>
      </c>
      <c r="S204" s="128">
        <f>'2次効果'!J451</f>
        <v>0</v>
      </c>
    </row>
    <row r="205" spans="1:23" ht="12.2" customHeight="1">
      <c r="H205" s="774"/>
      <c r="I205" s="129"/>
      <c r="J205" s="130"/>
      <c r="M205" s="774"/>
      <c r="N205" s="129"/>
      <c r="O205" s="130"/>
      <c r="Q205" s="807"/>
      <c r="R205" s="129" t="s">
        <v>316</v>
      </c>
      <c r="S205" s="131">
        <f>'2次効果'!J452</f>
        <v>0</v>
      </c>
    </row>
    <row r="206" spans="1:23" ht="12.2" customHeight="1">
      <c r="H206" s="774"/>
      <c r="I206" s="129"/>
      <c r="J206" s="130"/>
      <c r="M206" s="774"/>
      <c r="N206" s="129"/>
      <c r="O206" s="130"/>
      <c r="Q206" s="807"/>
      <c r="R206" s="129" t="s">
        <v>317</v>
      </c>
      <c r="S206" s="131">
        <f>'2次効果'!J453</f>
        <v>0</v>
      </c>
    </row>
    <row r="207" spans="1:23" ht="12.2" customHeight="1">
      <c r="E207" s="145"/>
      <c r="F207" s="145"/>
      <c r="H207" s="774"/>
      <c r="I207" s="129"/>
      <c r="J207" s="130"/>
      <c r="M207" s="774"/>
      <c r="N207" s="129"/>
      <c r="O207" s="130"/>
      <c r="Q207" s="807"/>
      <c r="R207" s="129" t="s">
        <v>318</v>
      </c>
      <c r="S207" s="131">
        <f>'2次効果'!J454</f>
        <v>0</v>
      </c>
    </row>
    <row r="208" spans="1:23" ht="12.2" customHeight="1">
      <c r="E208" s="182"/>
      <c r="F208" s="183"/>
      <c r="H208" s="774"/>
      <c r="I208" s="129"/>
      <c r="J208" s="130"/>
      <c r="M208" s="774"/>
      <c r="N208" s="129"/>
      <c r="O208" s="130"/>
      <c r="Q208" s="807"/>
      <c r="R208" s="129" t="s">
        <v>598</v>
      </c>
      <c r="S208" s="131">
        <f>'2次効果'!J455</f>
        <v>0</v>
      </c>
    </row>
    <row r="209" spans="5:19" ht="12.2" customHeight="1">
      <c r="E209" s="145"/>
      <c r="F209" s="184"/>
      <c r="H209" s="774"/>
      <c r="I209" s="129"/>
      <c r="J209" s="130"/>
      <c r="M209" s="774"/>
      <c r="N209" s="129"/>
      <c r="O209" s="130"/>
      <c r="Q209" s="807"/>
      <c r="R209" s="129" t="s">
        <v>320</v>
      </c>
      <c r="S209" s="131">
        <f>'2次効果'!J456</f>
        <v>0</v>
      </c>
    </row>
    <row r="210" spans="5:19" ht="12.2" customHeight="1">
      <c r="H210" s="774"/>
      <c r="I210" s="129"/>
      <c r="J210" s="130"/>
      <c r="M210" s="774"/>
      <c r="N210" s="129"/>
      <c r="O210" s="130"/>
      <c r="Q210" s="807"/>
      <c r="R210" s="129" t="s">
        <v>599</v>
      </c>
      <c r="S210" s="131">
        <f>'2次効果'!J457</f>
        <v>0</v>
      </c>
    </row>
    <row r="211" spans="5:19" ht="12.2" customHeight="1">
      <c r="H211" s="774"/>
      <c r="I211" s="129"/>
      <c r="J211" s="130"/>
      <c r="M211" s="774"/>
      <c r="N211" s="129"/>
      <c r="O211" s="130"/>
      <c r="Q211" s="807"/>
      <c r="R211" s="129" t="s">
        <v>322</v>
      </c>
      <c r="S211" s="131">
        <f>'2次効果'!J458</f>
        <v>0</v>
      </c>
    </row>
    <row r="212" spans="5:19" ht="12.2" customHeight="1">
      <c r="H212" s="774"/>
      <c r="I212" s="129"/>
      <c r="J212" s="130"/>
      <c r="M212" s="774"/>
      <c r="N212" s="129"/>
      <c r="O212" s="130"/>
      <c r="Q212" s="807"/>
      <c r="R212" s="129" t="s">
        <v>600</v>
      </c>
      <c r="S212" s="131">
        <f>'2次効果'!J459</f>
        <v>0</v>
      </c>
    </row>
    <row r="213" spans="5:19" ht="12.2" customHeight="1">
      <c r="E213" s="141"/>
      <c r="F213" s="141"/>
      <c r="H213" s="774"/>
      <c r="I213" s="129"/>
      <c r="J213" s="130"/>
      <c r="M213" s="774"/>
      <c r="N213" s="129"/>
      <c r="O213" s="130"/>
      <c r="Q213" s="807"/>
      <c r="R213" s="129" t="s">
        <v>324</v>
      </c>
      <c r="S213" s="131">
        <f>'2次効果'!J460</f>
        <v>0</v>
      </c>
    </row>
    <row r="214" spans="5:19" ht="12.2" customHeight="1">
      <c r="H214" s="774"/>
      <c r="I214" s="129"/>
      <c r="J214" s="130"/>
      <c r="M214" s="774"/>
      <c r="N214" s="129"/>
      <c r="O214" s="130"/>
      <c r="Q214" s="807"/>
      <c r="R214" s="129" t="s">
        <v>325</v>
      </c>
      <c r="S214" s="131">
        <f>'2次効果'!J461</f>
        <v>0</v>
      </c>
    </row>
    <row r="215" spans="5:19" ht="12.2" customHeight="1">
      <c r="F215" s="133"/>
      <c r="H215" s="145"/>
      <c r="I215" s="145"/>
      <c r="J215" s="130"/>
      <c r="M215" s="145"/>
      <c r="N215" s="145"/>
      <c r="O215" s="130"/>
      <c r="Q215" s="807"/>
      <c r="R215" s="129" t="s">
        <v>601</v>
      </c>
      <c r="S215" s="131">
        <f>'2次効果'!J462</f>
        <v>0</v>
      </c>
    </row>
    <row r="216" spans="5:19">
      <c r="H216" s="145"/>
      <c r="I216" s="129"/>
      <c r="J216" s="130"/>
      <c r="Q216" s="808"/>
      <c r="R216" s="129" t="s">
        <v>327</v>
      </c>
      <c r="S216" s="131">
        <f>'2次効果'!J463</f>
        <v>0</v>
      </c>
    </row>
    <row r="217" spans="5:19">
      <c r="I217" s="129"/>
      <c r="J217" s="130"/>
      <c r="Q217" s="142"/>
      <c r="R217" s="172" t="s">
        <v>71</v>
      </c>
      <c r="S217" s="144">
        <f>SUM(S204:S216)</f>
        <v>0</v>
      </c>
    </row>
    <row r="218" spans="5:19">
      <c r="I218" s="145"/>
      <c r="J218" s="130"/>
    </row>
    <row r="219" spans="5:19">
      <c r="I219" s="145"/>
      <c r="J219" s="130"/>
    </row>
    <row r="220" spans="5:19">
      <c r="I220" s="145"/>
      <c r="J220" s="130"/>
    </row>
    <row r="221" spans="5:19">
      <c r="I221" s="145"/>
      <c r="J221" s="130"/>
    </row>
    <row r="222" spans="5:19">
      <c r="I222" s="145"/>
      <c r="J222" s="130"/>
    </row>
    <row r="226" spans="3:23" ht="12.4" customHeight="1"/>
    <row r="227" spans="3:23" ht="12.4" customHeight="1"/>
    <row r="228" spans="3:23" ht="12.4" customHeight="1">
      <c r="C228" s="96"/>
      <c r="D228" s="96"/>
      <c r="G228" s="120"/>
      <c r="H228" s="120"/>
      <c r="W228" s="121"/>
    </row>
    <row r="248" spans="4:19" ht="12.75" thickBot="1"/>
    <row r="249" spans="4:19" ht="15" thickTop="1">
      <c r="D249" s="196"/>
      <c r="E249" s="197" t="s">
        <v>349</v>
      </c>
      <c r="F249" s="197"/>
      <c r="H249" s="198"/>
      <c r="I249" s="802" t="s">
        <v>350</v>
      </c>
      <c r="J249" s="814"/>
      <c r="M249" s="123"/>
      <c r="N249" s="817" t="s">
        <v>351</v>
      </c>
      <c r="O249" s="818"/>
      <c r="Q249" s="199"/>
      <c r="R249" s="763" t="s">
        <v>352</v>
      </c>
      <c r="S249" s="821"/>
    </row>
    <row r="250" spans="4:19" ht="14.25">
      <c r="D250" s="200"/>
      <c r="E250" s="201" t="s">
        <v>353</v>
      </c>
      <c r="F250" s="201"/>
      <c r="H250" s="202"/>
      <c r="I250" s="815"/>
      <c r="J250" s="816"/>
      <c r="M250" s="125"/>
      <c r="N250" s="819"/>
      <c r="O250" s="820"/>
      <c r="Q250" s="203"/>
      <c r="R250" s="768" t="s">
        <v>314</v>
      </c>
      <c r="S250" s="822"/>
    </row>
    <row r="251" spans="4:19" ht="12.2" customHeight="1">
      <c r="D251" s="770" t="s">
        <v>87</v>
      </c>
      <c r="E251" s="127" t="s">
        <v>315</v>
      </c>
      <c r="F251" s="128">
        <f>S120+S172</f>
        <v>0</v>
      </c>
      <c r="H251" s="791" t="s">
        <v>87</v>
      </c>
      <c r="I251" s="127" t="s">
        <v>315</v>
      </c>
      <c r="J251" s="157">
        <f>'2次効果'!F534</f>
        <v>0</v>
      </c>
      <c r="M251" s="770" t="s">
        <v>87</v>
      </c>
      <c r="N251" s="127" t="s">
        <v>315</v>
      </c>
      <c r="O251" s="128">
        <f>'1次効果'!F475</f>
        <v>0</v>
      </c>
      <c r="Q251" s="770" t="s">
        <v>87</v>
      </c>
      <c r="R251" s="127" t="s">
        <v>315</v>
      </c>
      <c r="S251" s="128">
        <f>'1次効果'!J475</f>
        <v>0</v>
      </c>
    </row>
    <row r="252" spans="4:19" ht="12.2" customHeight="1">
      <c r="D252" s="771"/>
      <c r="E252" s="129" t="s">
        <v>316</v>
      </c>
      <c r="F252" s="131">
        <f t="shared" ref="F252:F276" si="0">S121+S173</f>
        <v>0</v>
      </c>
      <c r="H252" s="792"/>
      <c r="I252" s="129" t="s">
        <v>316</v>
      </c>
      <c r="J252" s="161">
        <f>'2次効果'!F535</f>
        <v>0</v>
      </c>
      <c r="M252" s="771"/>
      <c r="N252" s="129" t="s">
        <v>316</v>
      </c>
      <c r="O252" s="131">
        <f>'1次効果'!F476</f>
        <v>0</v>
      </c>
      <c r="Q252" s="771"/>
      <c r="R252" s="129" t="s">
        <v>316</v>
      </c>
      <c r="S252" s="131">
        <f>'1次効果'!J476</f>
        <v>0</v>
      </c>
    </row>
    <row r="253" spans="4:19" ht="12.2" customHeight="1">
      <c r="D253" s="771"/>
      <c r="E253" s="129" t="s">
        <v>317</v>
      </c>
      <c r="F253" s="131">
        <f t="shared" si="0"/>
        <v>0</v>
      </c>
      <c r="H253" s="792"/>
      <c r="I253" s="129" t="s">
        <v>317</v>
      </c>
      <c r="J253" s="161">
        <f>'2次効果'!F536</f>
        <v>0</v>
      </c>
      <c r="M253" s="771"/>
      <c r="N253" s="129" t="s">
        <v>317</v>
      </c>
      <c r="O253" s="131">
        <f>'1次効果'!F477</f>
        <v>0</v>
      </c>
      <c r="Q253" s="771"/>
      <c r="R253" s="129" t="s">
        <v>317</v>
      </c>
      <c r="S253" s="131">
        <f>'1次効果'!J477</f>
        <v>0</v>
      </c>
    </row>
    <row r="254" spans="4:19" ht="12.2" customHeight="1">
      <c r="D254" s="771"/>
      <c r="E254" s="129" t="s">
        <v>318</v>
      </c>
      <c r="F254" s="131">
        <f t="shared" si="0"/>
        <v>0</v>
      </c>
      <c r="H254" s="792"/>
      <c r="I254" s="129" t="s">
        <v>318</v>
      </c>
      <c r="J254" s="161">
        <f>'2次効果'!F537</f>
        <v>0</v>
      </c>
      <c r="M254" s="771"/>
      <c r="N254" s="129" t="s">
        <v>318</v>
      </c>
      <c r="O254" s="131">
        <f>'1次効果'!F478</f>
        <v>0</v>
      </c>
      <c r="Q254" s="771"/>
      <c r="R254" s="129" t="s">
        <v>318</v>
      </c>
      <c r="S254" s="131">
        <f>'1次効果'!J478</f>
        <v>0</v>
      </c>
    </row>
    <row r="255" spans="4:19" ht="12.2" customHeight="1">
      <c r="D255" s="771"/>
      <c r="E255" s="129" t="s">
        <v>598</v>
      </c>
      <c r="F255" s="131">
        <f t="shared" si="0"/>
        <v>0</v>
      </c>
      <c r="H255" s="792"/>
      <c r="I255" s="129" t="s">
        <v>598</v>
      </c>
      <c r="J255" s="161">
        <f>'2次効果'!F538</f>
        <v>0</v>
      </c>
      <c r="M255" s="771"/>
      <c r="N255" s="129" t="s">
        <v>598</v>
      </c>
      <c r="O255" s="131">
        <f>'1次効果'!F479</f>
        <v>0</v>
      </c>
      <c r="Q255" s="771"/>
      <c r="R255" s="129" t="s">
        <v>598</v>
      </c>
      <c r="S255" s="131">
        <f>'1次効果'!J479</f>
        <v>0</v>
      </c>
    </row>
    <row r="256" spans="4:19" ht="12.2" customHeight="1">
      <c r="D256" s="771"/>
      <c r="E256" s="129" t="s">
        <v>320</v>
      </c>
      <c r="F256" s="131">
        <f t="shared" si="0"/>
        <v>0</v>
      </c>
      <c r="H256" s="792"/>
      <c r="I256" s="129" t="s">
        <v>320</v>
      </c>
      <c r="J256" s="161">
        <f>'2次効果'!F539</f>
        <v>0</v>
      </c>
      <c r="M256" s="771"/>
      <c r="N256" s="129" t="s">
        <v>320</v>
      </c>
      <c r="O256" s="131">
        <f>'1次効果'!F480</f>
        <v>0</v>
      </c>
      <c r="Q256" s="771"/>
      <c r="R256" s="129" t="s">
        <v>320</v>
      </c>
      <c r="S256" s="131">
        <f>'1次効果'!J480</f>
        <v>0</v>
      </c>
    </row>
    <row r="257" spans="4:19" ht="12.2" customHeight="1">
      <c r="D257" s="771"/>
      <c r="E257" s="129" t="s">
        <v>599</v>
      </c>
      <c r="F257" s="131">
        <f t="shared" si="0"/>
        <v>0</v>
      </c>
      <c r="H257" s="792"/>
      <c r="I257" s="129" t="s">
        <v>599</v>
      </c>
      <c r="J257" s="161">
        <f>'2次効果'!F540</f>
        <v>0</v>
      </c>
      <c r="M257" s="771"/>
      <c r="N257" s="129" t="s">
        <v>599</v>
      </c>
      <c r="O257" s="131">
        <f>'1次効果'!F481</f>
        <v>0</v>
      </c>
      <c r="Q257" s="771"/>
      <c r="R257" s="129" t="s">
        <v>599</v>
      </c>
      <c r="S257" s="131">
        <f>'1次効果'!J481</f>
        <v>0</v>
      </c>
    </row>
    <row r="258" spans="4:19" ht="12.2" customHeight="1">
      <c r="D258" s="771"/>
      <c r="E258" s="129" t="s">
        <v>322</v>
      </c>
      <c r="F258" s="131">
        <f t="shared" si="0"/>
        <v>0</v>
      </c>
      <c r="H258" s="792"/>
      <c r="I258" s="129" t="s">
        <v>322</v>
      </c>
      <c r="J258" s="161">
        <f>'2次効果'!F541</f>
        <v>0</v>
      </c>
      <c r="M258" s="771"/>
      <c r="N258" s="129" t="s">
        <v>322</v>
      </c>
      <c r="O258" s="131">
        <f>'1次効果'!F482</f>
        <v>0</v>
      </c>
      <c r="Q258" s="771"/>
      <c r="R258" s="129" t="s">
        <v>322</v>
      </c>
      <c r="S258" s="131">
        <f>'1次効果'!J482</f>
        <v>0</v>
      </c>
    </row>
    <row r="259" spans="4:19" ht="12.2" customHeight="1">
      <c r="D259" s="771"/>
      <c r="E259" s="129" t="s">
        <v>600</v>
      </c>
      <c r="F259" s="131">
        <f t="shared" si="0"/>
        <v>0</v>
      </c>
      <c r="H259" s="792"/>
      <c r="I259" s="129" t="s">
        <v>600</v>
      </c>
      <c r="J259" s="161">
        <f>'2次効果'!F542</f>
        <v>0</v>
      </c>
      <c r="M259" s="771"/>
      <c r="N259" s="129" t="s">
        <v>600</v>
      </c>
      <c r="O259" s="131">
        <f>'1次効果'!F483</f>
        <v>0</v>
      </c>
      <c r="Q259" s="771"/>
      <c r="R259" s="129" t="s">
        <v>600</v>
      </c>
      <c r="S259" s="131">
        <f>'1次効果'!J483</f>
        <v>0</v>
      </c>
    </row>
    <row r="260" spans="4:19" ht="12.2" customHeight="1">
      <c r="D260" s="771"/>
      <c r="E260" s="129" t="s">
        <v>324</v>
      </c>
      <c r="F260" s="131">
        <f t="shared" si="0"/>
        <v>0</v>
      </c>
      <c r="H260" s="792"/>
      <c r="I260" s="129" t="s">
        <v>324</v>
      </c>
      <c r="J260" s="161">
        <f>'2次効果'!F543</f>
        <v>0</v>
      </c>
      <c r="M260" s="771"/>
      <c r="N260" s="129" t="s">
        <v>324</v>
      </c>
      <c r="O260" s="131">
        <f>'1次効果'!F484</f>
        <v>0</v>
      </c>
      <c r="Q260" s="771"/>
      <c r="R260" s="129" t="s">
        <v>324</v>
      </c>
      <c r="S260" s="131">
        <f>'1次効果'!J484</f>
        <v>0</v>
      </c>
    </row>
    <row r="261" spans="4:19" ht="12.2" customHeight="1">
      <c r="D261" s="771"/>
      <c r="E261" s="129" t="s">
        <v>325</v>
      </c>
      <c r="F261" s="131">
        <f t="shared" si="0"/>
        <v>0</v>
      </c>
      <c r="H261" s="792"/>
      <c r="I261" s="129" t="s">
        <v>325</v>
      </c>
      <c r="J261" s="161">
        <f>'2次効果'!F544</f>
        <v>0</v>
      </c>
      <c r="M261" s="771"/>
      <c r="N261" s="129" t="s">
        <v>325</v>
      </c>
      <c r="O261" s="131">
        <f>'1次効果'!F485</f>
        <v>0</v>
      </c>
      <c r="Q261" s="771"/>
      <c r="R261" s="129" t="s">
        <v>325</v>
      </c>
      <c r="S261" s="131">
        <f>'1次効果'!J485</f>
        <v>0</v>
      </c>
    </row>
    <row r="262" spans="4:19" ht="12.2" customHeight="1">
      <c r="D262" s="771"/>
      <c r="E262" s="129" t="s">
        <v>601</v>
      </c>
      <c r="F262" s="131">
        <f t="shared" si="0"/>
        <v>0</v>
      </c>
      <c r="H262" s="792"/>
      <c r="I262" s="129" t="s">
        <v>601</v>
      </c>
      <c r="J262" s="161">
        <f>'2次効果'!F545</f>
        <v>0</v>
      </c>
      <c r="M262" s="771"/>
      <c r="N262" s="129" t="s">
        <v>601</v>
      </c>
      <c r="O262" s="131">
        <f>'1次効果'!F486</f>
        <v>0</v>
      </c>
      <c r="Q262" s="771"/>
      <c r="R262" s="129" t="s">
        <v>601</v>
      </c>
      <c r="S262" s="131">
        <f>'1次効果'!J486</f>
        <v>0</v>
      </c>
    </row>
    <row r="263" spans="4:19" ht="12.2" customHeight="1">
      <c r="D263" s="772"/>
      <c r="E263" s="129" t="s">
        <v>327</v>
      </c>
      <c r="F263" s="131">
        <f t="shared" si="0"/>
        <v>0</v>
      </c>
      <c r="H263" s="793"/>
      <c r="I263" s="129" t="s">
        <v>327</v>
      </c>
      <c r="J263" s="161">
        <f>'2次効果'!F546</f>
        <v>0</v>
      </c>
      <c r="M263" s="772"/>
      <c r="N263" s="129" t="s">
        <v>327</v>
      </c>
      <c r="O263" s="131">
        <f>'1次効果'!F487</f>
        <v>0</v>
      </c>
      <c r="Q263" s="772"/>
      <c r="R263" s="129" t="s">
        <v>327</v>
      </c>
      <c r="S263" s="131">
        <f>'1次効果'!J487</f>
        <v>0</v>
      </c>
    </row>
    <row r="264" spans="4:19" ht="12.2" customHeight="1">
      <c r="D264" s="770" t="s">
        <v>73</v>
      </c>
      <c r="E264" s="127" t="s">
        <v>315</v>
      </c>
      <c r="F264" s="128">
        <f t="shared" si="0"/>
        <v>0</v>
      </c>
      <c r="H264" s="791" t="s">
        <v>73</v>
      </c>
      <c r="I264" s="127" t="s">
        <v>315</v>
      </c>
      <c r="J264" s="157">
        <f>'2次効果'!F547</f>
        <v>0</v>
      </c>
      <c r="M264" s="770" t="s">
        <v>73</v>
      </c>
      <c r="N264" s="127" t="s">
        <v>315</v>
      </c>
      <c r="O264" s="128">
        <f>'1次効果'!F488</f>
        <v>0</v>
      </c>
      <c r="Q264" s="770" t="s">
        <v>73</v>
      </c>
      <c r="R264" s="127" t="s">
        <v>315</v>
      </c>
      <c r="S264" s="128">
        <f>'1次効果'!J488</f>
        <v>0</v>
      </c>
    </row>
    <row r="265" spans="4:19" ht="12.2" customHeight="1">
      <c r="D265" s="771"/>
      <c r="E265" s="129" t="s">
        <v>316</v>
      </c>
      <c r="F265" s="131">
        <f t="shared" si="0"/>
        <v>0</v>
      </c>
      <c r="H265" s="792"/>
      <c r="I265" s="129" t="s">
        <v>316</v>
      </c>
      <c r="J265" s="161">
        <f>'2次効果'!F548</f>
        <v>0</v>
      </c>
      <c r="M265" s="771"/>
      <c r="N265" s="129" t="s">
        <v>316</v>
      </c>
      <c r="O265" s="131">
        <f>'1次効果'!F489</f>
        <v>0</v>
      </c>
      <c r="Q265" s="771"/>
      <c r="R265" s="129" t="s">
        <v>316</v>
      </c>
      <c r="S265" s="131">
        <f>'1次効果'!J489</f>
        <v>0</v>
      </c>
    </row>
    <row r="266" spans="4:19" ht="12.2" customHeight="1">
      <c r="D266" s="771"/>
      <c r="E266" s="129" t="s">
        <v>317</v>
      </c>
      <c r="F266" s="131">
        <f t="shared" si="0"/>
        <v>0</v>
      </c>
      <c r="H266" s="792"/>
      <c r="I266" s="129" t="s">
        <v>317</v>
      </c>
      <c r="J266" s="161">
        <f>'2次効果'!F549</f>
        <v>0</v>
      </c>
      <c r="M266" s="771"/>
      <c r="N266" s="129" t="s">
        <v>317</v>
      </c>
      <c r="O266" s="131">
        <f>'1次効果'!F490</f>
        <v>0</v>
      </c>
      <c r="Q266" s="771"/>
      <c r="R266" s="129" t="s">
        <v>317</v>
      </c>
      <c r="S266" s="131">
        <f>'1次効果'!J490</f>
        <v>0</v>
      </c>
    </row>
    <row r="267" spans="4:19" ht="12.2" customHeight="1">
      <c r="D267" s="771"/>
      <c r="E267" s="129" t="s">
        <v>318</v>
      </c>
      <c r="F267" s="131">
        <f t="shared" si="0"/>
        <v>0</v>
      </c>
      <c r="H267" s="792"/>
      <c r="I267" s="129" t="s">
        <v>318</v>
      </c>
      <c r="J267" s="161">
        <f>'2次効果'!F550</f>
        <v>0</v>
      </c>
      <c r="M267" s="771"/>
      <c r="N267" s="129" t="s">
        <v>318</v>
      </c>
      <c r="O267" s="131">
        <f>'1次効果'!F491</f>
        <v>0</v>
      </c>
      <c r="Q267" s="771"/>
      <c r="R267" s="129" t="s">
        <v>318</v>
      </c>
      <c r="S267" s="131">
        <f>'1次効果'!J491</f>
        <v>0</v>
      </c>
    </row>
    <row r="268" spans="4:19" ht="12.2" customHeight="1">
      <c r="D268" s="771"/>
      <c r="E268" s="129" t="s">
        <v>598</v>
      </c>
      <c r="F268" s="131">
        <f t="shared" si="0"/>
        <v>0</v>
      </c>
      <c r="H268" s="792"/>
      <c r="I268" s="129" t="s">
        <v>598</v>
      </c>
      <c r="J268" s="161">
        <f>'2次効果'!F551</f>
        <v>0</v>
      </c>
      <c r="M268" s="771"/>
      <c r="N268" s="129" t="s">
        <v>598</v>
      </c>
      <c r="O268" s="131">
        <f>'1次効果'!F492</f>
        <v>0</v>
      </c>
      <c r="Q268" s="771"/>
      <c r="R268" s="129" t="s">
        <v>598</v>
      </c>
      <c r="S268" s="131">
        <f>'1次効果'!J492</f>
        <v>0</v>
      </c>
    </row>
    <row r="269" spans="4:19" ht="12.2" customHeight="1">
      <c r="D269" s="771"/>
      <c r="E269" s="129" t="s">
        <v>320</v>
      </c>
      <c r="F269" s="131">
        <f t="shared" si="0"/>
        <v>0</v>
      </c>
      <c r="H269" s="792"/>
      <c r="I269" s="129" t="s">
        <v>320</v>
      </c>
      <c r="J269" s="161">
        <f>'2次効果'!F552</f>
        <v>0</v>
      </c>
      <c r="M269" s="771"/>
      <c r="N269" s="129" t="s">
        <v>320</v>
      </c>
      <c r="O269" s="131">
        <f>'1次効果'!F493</f>
        <v>0</v>
      </c>
      <c r="Q269" s="771"/>
      <c r="R269" s="129" t="s">
        <v>320</v>
      </c>
      <c r="S269" s="131">
        <f>'1次効果'!J493</f>
        <v>0</v>
      </c>
    </row>
    <row r="270" spans="4:19" ht="12.2" customHeight="1">
      <c r="D270" s="771"/>
      <c r="E270" s="129" t="s">
        <v>599</v>
      </c>
      <c r="F270" s="131">
        <f t="shared" si="0"/>
        <v>0</v>
      </c>
      <c r="H270" s="792"/>
      <c r="I270" s="129" t="s">
        <v>599</v>
      </c>
      <c r="J270" s="161">
        <f>'2次効果'!F553</f>
        <v>0</v>
      </c>
      <c r="M270" s="771"/>
      <c r="N270" s="129" t="s">
        <v>599</v>
      </c>
      <c r="O270" s="131">
        <f>'1次効果'!F494</f>
        <v>0</v>
      </c>
      <c r="Q270" s="771"/>
      <c r="R270" s="129" t="s">
        <v>599</v>
      </c>
      <c r="S270" s="131">
        <f>'1次効果'!J494</f>
        <v>0</v>
      </c>
    </row>
    <row r="271" spans="4:19" ht="12.2" customHeight="1">
      <c r="D271" s="771"/>
      <c r="E271" s="129" t="s">
        <v>322</v>
      </c>
      <c r="F271" s="131">
        <f t="shared" si="0"/>
        <v>0</v>
      </c>
      <c r="H271" s="792"/>
      <c r="I271" s="129" t="s">
        <v>322</v>
      </c>
      <c r="J271" s="161">
        <f>'2次効果'!F554</f>
        <v>0</v>
      </c>
      <c r="M271" s="771"/>
      <c r="N271" s="129" t="s">
        <v>322</v>
      </c>
      <c r="O271" s="131">
        <f>'1次効果'!F495</f>
        <v>0</v>
      </c>
      <c r="Q271" s="771"/>
      <c r="R271" s="129" t="s">
        <v>322</v>
      </c>
      <c r="S271" s="131">
        <f>'1次効果'!J495</f>
        <v>0</v>
      </c>
    </row>
    <row r="272" spans="4:19" ht="12.2" customHeight="1">
      <c r="D272" s="771"/>
      <c r="E272" s="129" t="s">
        <v>600</v>
      </c>
      <c r="F272" s="131">
        <f t="shared" si="0"/>
        <v>0</v>
      </c>
      <c r="H272" s="792"/>
      <c r="I272" s="129" t="s">
        <v>600</v>
      </c>
      <c r="J272" s="161">
        <f>'2次効果'!F555</f>
        <v>0</v>
      </c>
      <c r="M272" s="771"/>
      <c r="N272" s="129" t="s">
        <v>600</v>
      </c>
      <c r="O272" s="131">
        <f>'1次効果'!F496</f>
        <v>0</v>
      </c>
      <c r="Q272" s="771"/>
      <c r="R272" s="129" t="s">
        <v>600</v>
      </c>
      <c r="S272" s="131">
        <f>'1次効果'!J496</f>
        <v>0</v>
      </c>
    </row>
    <row r="273" spans="4:27" ht="12.2" customHeight="1">
      <c r="D273" s="771"/>
      <c r="E273" s="129" t="s">
        <v>324</v>
      </c>
      <c r="F273" s="131">
        <f t="shared" si="0"/>
        <v>0</v>
      </c>
      <c r="H273" s="792"/>
      <c r="I273" s="129" t="s">
        <v>324</v>
      </c>
      <c r="J273" s="161">
        <f>'2次効果'!F556</f>
        <v>0</v>
      </c>
      <c r="M273" s="771"/>
      <c r="N273" s="129" t="s">
        <v>324</v>
      </c>
      <c r="O273" s="131">
        <f>'1次効果'!F497</f>
        <v>0</v>
      </c>
      <c r="Q273" s="771"/>
      <c r="R273" s="129" t="s">
        <v>324</v>
      </c>
      <c r="S273" s="131">
        <f>'1次効果'!J497</f>
        <v>0</v>
      </c>
    </row>
    <row r="274" spans="4:27" ht="12.2" customHeight="1">
      <c r="D274" s="771"/>
      <c r="E274" s="129" t="s">
        <v>325</v>
      </c>
      <c r="F274" s="131">
        <f t="shared" si="0"/>
        <v>0</v>
      </c>
      <c r="H274" s="792"/>
      <c r="I274" s="129" t="s">
        <v>325</v>
      </c>
      <c r="J274" s="161">
        <f>'2次効果'!F557</f>
        <v>0</v>
      </c>
      <c r="M274" s="771"/>
      <c r="N274" s="129" t="s">
        <v>325</v>
      </c>
      <c r="O274" s="131">
        <f>'1次効果'!F498</f>
        <v>0</v>
      </c>
      <c r="Q274" s="771"/>
      <c r="R274" s="129" t="s">
        <v>325</v>
      </c>
      <c r="S274" s="131">
        <f>'1次効果'!J498</f>
        <v>0</v>
      </c>
    </row>
    <row r="275" spans="4:27" ht="12.2" customHeight="1">
      <c r="D275" s="771"/>
      <c r="E275" s="129" t="s">
        <v>601</v>
      </c>
      <c r="F275" s="131">
        <f t="shared" si="0"/>
        <v>0</v>
      </c>
      <c r="H275" s="792"/>
      <c r="I275" s="129" t="s">
        <v>601</v>
      </c>
      <c r="J275" s="161">
        <f>'2次効果'!F558</f>
        <v>0</v>
      </c>
      <c r="M275" s="771"/>
      <c r="N275" s="129" t="s">
        <v>601</v>
      </c>
      <c r="O275" s="131">
        <f>'1次効果'!F499</f>
        <v>0</v>
      </c>
      <c r="Q275" s="771"/>
      <c r="R275" s="129" t="s">
        <v>601</v>
      </c>
      <c r="S275" s="131">
        <f>'1次効果'!J499</f>
        <v>0</v>
      </c>
    </row>
    <row r="276" spans="4:27" ht="12.2" customHeight="1">
      <c r="D276" s="772"/>
      <c r="E276" s="129" t="s">
        <v>327</v>
      </c>
      <c r="F276" s="131">
        <f t="shared" si="0"/>
        <v>0</v>
      </c>
      <c r="H276" s="793"/>
      <c r="I276" s="129" t="s">
        <v>327</v>
      </c>
      <c r="J276" s="161">
        <f>'2次効果'!F559</f>
        <v>0</v>
      </c>
      <c r="M276" s="772"/>
      <c r="N276" s="129" t="s">
        <v>327</v>
      </c>
      <c r="O276" s="131">
        <f>'1次効果'!F500</f>
        <v>0</v>
      </c>
      <c r="Q276" s="772"/>
      <c r="R276" s="129" t="s">
        <v>327</v>
      </c>
      <c r="S276" s="131">
        <f>'1次効果'!J500</f>
        <v>0</v>
      </c>
    </row>
    <row r="277" spans="4:27">
      <c r="D277" s="172"/>
      <c r="E277" s="143" t="s">
        <v>335</v>
      </c>
      <c r="F277" s="144">
        <f>SUM(F251:F263)</f>
        <v>0</v>
      </c>
      <c r="H277" s="167"/>
      <c r="I277" s="170" t="s">
        <v>335</v>
      </c>
      <c r="J277" s="168">
        <f>SUM(J251:J263)</f>
        <v>0</v>
      </c>
      <c r="M277" s="172"/>
      <c r="N277" s="143" t="s">
        <v>335</v>
      </c>
      <c r="O277" s="144">
        <f>SUM(O251:O263)</f>
        <v>0</v>
      </c>
      <c r="Q277" s="172"/>
      <c r="R277" s="170" t="s">
        <v>335</v>
      </c>
      <c r="S277" s="144">
        <f>SUM(S251:S263)</f>
        <v>0</v>
      </c>
    </row>
    <row r="278" spans="4:27">
      <c r="D278" s="172"/>
      <c r="E278" s="143" t="s">
        <v>336</v>
      </c>
      <c r="F278" s="144">
        <f>SUM(F264:F276)</f>
        <v>0</v>
      </c>
      <c r="H278" s="167"/>
      <c r="I278" s="170" t="s">
        <v>337</v>
      </c>
      <c r="J278" s="168">
        <f>SUM(J264:J276)</f>
        <v>0</v>
      </c>
      <c r="M278" s="172"/>
      <c r="N278" s="143" t="s">
        <v>336</v>
      </c>
      <c r="O278" s="144">
        <f>SUM(O264:O276)</f>
        <v>0</v>
      </c>
      <c r="Q278" s="172"/>
      <c r="R278" s="170" t="s">
        <v>337</v>
      </c>
      <c r="S278" s="144">
        <f>SUM(S264:S276)</f>
        <v>0</v>
      </c>
    </row>
    <row r="279" spans="4:27" ht="12.75" thickBot="1">
      <c r="D279" s="172"/>
      <c r="E279" s="143" t="s">
        <v>338</v>
      </c>
      <c r="F279" s="144">
        <f>F277+F278</f>
        <v>0</v>
      </c>
      <c r="H279" s="173"/>
      <c r="I279" s="179" t="s">
        <v>71</v>
      </c>
      <c r="J279" s="175">
        <f>J277+J278</f>
        <v>0</v>
      </c>
      <c r="M279" s="172"/>
      <c r="N279" s="143" t="s">
        <v>338</v>
      </c>
      <c r="O279" s="144">
        <f>O277+O278</f>
        <v>0</v>
      </c>
      <c r="Q279" s="172"/>
      <c r="R279" s="170" t="s">
        <v>71</v>
      </c>
      <c r="S279" s="144">
        <f>S277+S278</f>
        <v>0</v>
      </c>
    </row>
    <row r="280" spans="4:27" ht="12.75" thickTop="1"/>
    <row r="286" spans="4:27" ht="14.25">
      <c r="D286" s="123"/>
      <c r="E286" s="817" t="s">
        <v>354</v>
      </c>
      <c r="F286" s="818"/>
      <c r="H286" s="123"/>
      <c r="I286" s="204" t="s">
        <v>355</v>
      </c>
      <c r="J286" s="205"/>
      <c r="M286" s="123"/>
      <c r="N286" s="817" t="s">
        <v>358</v>
      </c>
      <c r="O286" s="818"/>
      <c r="Q286" s="123"/>
      <c r="R286" s="763" t="s">
        <v>352</v>
      </c>
      <c r="S286" s="764"/>
    </row>
    <row r="287" spans="4:27" ht="14.25">
      <c r="D287" s="125"/>
      <c r="E287" s="819"/>
      <c r="F287" s="820"/>
      <c r="H287" s="125"/>
      <c r="I287" s="206" t="s">
        <v>334</v>
      </c>
      <c r="J287" s="207"/>
      <c r="M287" s="125"/>
      <c r="N287" s="819"/>
      <c r="O287" s="820"/>
      <c r="Q287" s="125"/>
      <c r="R287" s="768" t="s">
        <v>357</v>
      </c>
      <c r="S287" s="769"/>
      <c r="X287" s="145"/>
      <c r="Y287" s="145"/>
      <c r="Z287" s="812"/>
      <c r="AA287" s="813"/>
    </row>
    <row r="288" spans="4:27" ht="12.2" customHeight="1">
      <c r="D288" s="770" t="s">
        <v>87</v>
      </c>
      <c r="E288" s="127" t="s">
        <v>315</v>
      </c>
      <c r="F288" s="128">
        <f>'1次効果'!F752</f>
        <v>0</v>
      </c>
      <c r="H288" s="823" t="s">
        <v>87</v>
      </c>
      <c r="I288" s="127" t="s">
        <v>315</v>
      </c>
      <c r="J288" s="128">
        <f>'1次効果'!J752</f>
        <v>0</v>
      </c>
      <c r="M288" s="823" t="s">
        <v>87</v>
      </c>
      <c r="N288" s="127" t="s">
        <v>315</v>
      </c>
      <c r="O288" s="128">
        <f>'2次効果'!F534</f>
        <v>0</v>
      </c>
      <c r="Q288" s="823" t="s">
        <v>87</v>
      </c>
      <c r="R288" s="127" t="s">
        <v>315</v>
      </c>
      <c r="S288" s="128">
        <f>'2次効果'!J534</f>
        <v>0</v>
      </c>
      <c r="X288" s="145"/>
      <c r="Y288" s="773"/>
      <c r="Z288" s="129"/>
      <c r="AA288" s="130"/>
    </row>
    <row r="289" spans="4:27" ht="12.2" customHeight="1">
      <c r="D289" s="771"/>
      <c r="E289" s="129" t="s">
        <v>316</v>
      </c>
      <c r="F289" s="131">
        <f>'1次効果'!F753</f>
        <v>0</v>
      </c>
      <c r="H289" s="824"/>
      <c r="I289" s="129" t="s">
        <v>316</v>
      </c>
      <c r="J289" s="131">
        <f>'1次効果'!J753</f>
        <v>0</v>
      </c>
      <c r="M289" s="824"/>
      <c r="N289" s="129" t="s">
        <v>316</v>
      </c>
      <c r="O289" s="131">
        <f>'2次効果'!F535</f>
        <v>0</v>
      </c>
      <c r="Q289" s="824"/>
      <c r="R289" s="129" t="s">
        <v>316</v>
      </c>
      <c r="S289" s="131">
        <f>'2次効果'!J535</f>
        <v>0</v>
      </c>
      <c r="X289" s="145"/>
      <c r="Y289" s="774"/>
      <c r="Z289" s="129"/>
      <c r="AA289" s="130"/>
    </row>
    <row r="290" spans="4:27" ht="12.2" customHeight="1">
      <c r="D290" s="771"/>
      <c r="E290" s="129" t="s">
        <v>317</v>
      </c>
      <c r="F290" s="131">
        <f>'1次効果'!F754</f>
        <v>0</v>
      </c>
      <c r="H290" s="824"/>
      <c r="I290" s="129" t="s">
        <v>317</v>
      </c>
      <c r="J290" s="131">
        <f>'1次効果'!J754</f>
        <v>0</v>
      </c>
      <c r="M290" s="824"/>
      <c r="N290" s="129" t="s">
        <v>317</v>
      </c>
      <c r="O290" s="131">
        <f>'2次効果'!F536</f>
        <v>0</v>
      </c>
      <c r="Q290" s="824"/>
      <c r="R290" s="129" t="s">
        <v>317</v>
      </c>
      <c r="S290" s="131">
        <f>'2次効果'!J536</f>
        <v>0</v>
      </c>
      <c r="X290" s="145"/>
      <c r="Y290" s="774"/>
      <c r="Z290" s="129"/>
      <c r="AA290" s="130"/>
    </row>
    <row r="291" spans="4:27" ht="12.2" customHeight="1">
      <c r="D291" s="771"/>
      <c r="E291" s="129" t="s">
        <v>318</v>
      </c>
      <c r="F291" s="131">
        <f>'1次効果'!F755</f>
        <v>0</v>
      </c>
      <c r="H291" s="824"/>
      <c r="I291" s="129" t="s">
        <v>318</v>
      </c>
      <c r="J291" s="131">
        <f>'1次効果'!J755</f>
        <v>0</v>
      </c>
      <c r="M291" s="824"/>
      <c r="N291" s="129" t="s">
        <v>318</v>
      </c>
      <c r="O291" s="131">
        <f>'2次効果'!F537</f>
        <v>0</v>
      </c>
      <c r="Q291" s="824"/>
      <c r="R291" s="129" t="s">
        <v>318</v>
      </c>
      <c r="S291" s="131">
        <f>'2次効果'!J537</f>
        <v>0</v>
      </c>
      <c r="X291" s="145"/>
      <c r="Y291" s="774"/>
      <c r="Z291" s="129"/>
      <c r="AA291" s="130"/>
    </row>
    <row r="292" spans="4:27" ht="12.2" customHeight="1">
      <c r="D292" s="771"/>
      <c r="E292" s="129" t="s">
        <v>598</v>
      </c>
      <c r="F292" s="131">
        <f>'1次効果'!F756</f>
        <v>0</v>
      </c>
      <c r="H292" s="824"/>
      <c r="I292" s="129" t="s">
        <v>598</v>
      </c>
      <c r="J292" s="131">
        <f>'1次効果'!J756</f>
        <v>0</v>
      </c>
      <c r="M292" s="824"/>
      <c r="N292" s="129" t="s">
        <v>598</v>
      </c>
      <c r="O292" s="131">
        <f>'2次効果'!F538</f>
        <v>0</v>
      </c>
      <c r="Q292" s="824"/>
      <c r="R292" s="129" t="s">
        <v>598</v>
      </c>
      <c r="S292" s="131">
        <f>'2次効果'!J538</f>
        <v>0</v>
      </c>
      <c r="X292" s="145"/>
      <c r="Y292" s="774"/>
      <c r="Z292" s="129"/>
      <c r="AA292" s="130"/>
    </row>
    <row r="293" spans="4:27" ht="12.2" customHeight="1">
      <c r="D293" s="771"/>
      <c r="E293" s="129" t="s">
        <v>320</v>
      </c>
      <c r="F293" s="131">
        <f>'1次効果'!F757</f>
        <v>0</v>
      </c>
      <c r="H293" s="824"/>
      <c r="I293" s="129" t="s">
        <v>320</v>
      </c>
      <c r="J293" s="131">
        <f>'1次効果'!J757</f>
        <v>0</v>
      </c>
      <c r="M293" s="824"/>
      <c r="N293" s="129" t="s">
        <v>320</v>
      </c>
      <c r="O293" s="131">
        <f>'2次効果'!F539</f>
        <v>0</v>
      </c>
      <c r="Q293" s="824"/>
      <c r="R293" s="129" t="s">
        <v>320</v>
      </c>
      <c r="S293" s="131">
        <f>'2次効果'!J539</f>
        <v>0</v>
      </c>
      <c r="X293" s="145"/>
      <c r="Y293" s="774"/>
      <c r="Z293" s="129"/>
      <c r="AA293" s="130"/>
    </row>
    <row r="294" spans="4:27" ht="12.2" customHeight="1">
      <c r="D294" s="771"/>
      <c r="E294" s="129" t="s">
        <v>599</v>
      </c>
      <c r="F294" s="131">
        <f>'1次効果'!F758</f>
        <v>0</v>
      </c>
      <c r="H294" s="824"/>
      <c r="I294" s="129" t="s">
        <v>599</v>
      </c>
      <c r="J294" s="131">
        <f>'1次効果'!J758</f>
        <v>0</v>
      </c>
      <c r="M294" s="824"/>
      <c r="N294" s="129" t="s">
        <v>599</v>
      </c>
      <c r="O294" s="131">
        <f>'2次効果'!F540</f>
        <v>0</v>
      </c>
      <c r="Q294" s="824"/>
      <c r="R294" s="129" t="s">
        <v>599</v>
      </c>
      <c r="S294" s="131">
        <f>'2次効果'!J540</f>
        <v>0</v>
      </c>
      <c r="X294" s="145"/>
      <c r="Y294" s="774"/>
      <c r="Z294" s="129"/>
      <c r="AA294" s="130"/>
    </row>
    <row r="295" spans="4:27" ht="12.2" customHeight="1">
      <c r="D295" s="771"/>
      <c r="E295" s="129" t="s">
        <v>322</v>
      </c>
      <c r="F295" s="131">
        <f>'1次効果'!F759</f>
        <v>0</v>
      </c>
      <c r="H295" s="824"/>
      <c r="I295" s="129" t="s">
        <v>322</v>
      </c>
      <c r="J295" s="131">
        <f>'1次効果'!J759</f>
        <v>0</v>
      </c>
      <c r="M295" s="824"/>
      <c r="N295" s="129" t="s">
        <v>322</v>
      </c>
      <c r="O295" s="131">
        <f>'2次効果'!F541</f>
        <v>0</v>
      </c>
      <c r="Q295" s="824"/>
      <c r="R295" s="129" t="s">
        <v>322</v>
      </c>
      <c r="S295" s="131">
        <f>'2次効果'!J541</f>
        <v>0</v>
      </c>
      <c r="X295" s="145"/>
      <c r="Y295" s="774"/>
      <c r="Z295" s="129"/>
      <c r="AA295" s="130"/>
    </row>
    <row r="296" spans="4:27" ht="12.2" customHeight="1">
      <c r="D296" s="771"/>
      <c r="E296" s="129" t="s">
        <v>600</v>
      </c>
      <c r="F296" s="131">
        <f>'1次効果'!F760</f>
        <v>0</v>
      </c>
      <c r="H296" s="824"/>
      <c r="I296" s="129" t="s">
        <v>600</v>
      </c>
      <c r="J296" s="131">
        <f>'1次効果'!J760</f>
        <v>0</v>
      </c>
      <c r="M296" s="824"/>
      <c r="N296" s="129" t="s">
        <v>600</v>
      </c>
      <c r="O296" s="131">
        <f>'2次効果'!F542</f>
        <v>0</v>
      </c>
      <c r="Q296" s="824"/>
      <c r="R296" s="129" t="s">
        <v>600</v>
      </c>
      <c r="S296" s="131">
        <f>'2次効果'!J542</f>
        <v>0</v>
      </c>
      <c r="X296" s="145"/>
      <c r="Y296" s="774"/>
      <c r="Z296" s="129"/>
      <c r="AA296" s="130"/>
    </row>
    <row r="297" spans="4:27" ht="12.2" customHeight="1">
      <c r="D297" s="771"/>
      <c r="E297" s="129" t="s">
        <v>324</v>
      </c>
      <c r="F297" s="131">
        <f>'1次効果'!F761</f>
        <v>0</v>
      </c>
      <c r="H297" s="824"/>
      <c r="I297" s="129" t="s">
        <v>324</v>
      </c>
      <c r="J297" s="131">
        <f>'1次効果'!J761</f>
        <v>0</v>
      </c>
      <c r="M297" s="824"/>
      <c r="N297" s="129" t="s">
        <v>324</v>
      </c>
      <c r="O297" s="131">
        <f>'2次効果'!F543</f>
        <v>0</v>
      </c>
      <c r="Q297" s="824"/>
      <c r="R297" s="129" t="s">
        <v>324</v>
      </c>
      <c r="S297" s="131">
        <f>'2次効果'!J543</f>
        <v>0</v>
      </c>
      <c r="X297" s="145"/>
      <c r="Y297" s="774"/>
      <c r="Z297" s="129"/>
      <c r="AA297" s="130"/>
    </row>
    <row r="298" spans="4:27" ht="12.2" customHeight="1">
      <c r="D298" s="771"/>
      <c r="E298" s="129" t="s">
        <v>325</v>
      </c>
      <c r="F298" s="131">
        <f>'1次効果'!F762</f>
        <v>0</v>
      </c>
      <c r="H298" s="824"/>
      <c r="I298" s="129" t="s">
        <v>325</v>
      </c>
      <c r="J298" s="131">
        <f>'1次効果'!J762</f>
        <v>0</v>
      </c>
      <c r="M298" s="824"/>
      <c r="N298" s="129" t="s">
        <v>325</v>
      </c>
      <c r="O298" s="131">
        <f>'2次効果'!F544</f>
        <v>0</v>
      </c>
      <c r="Q298" s="824"/>
      <c r="R298" s="129" t="s">
        <v>325</v>
      </c>
      <c r="S298" s="131">
        <f>'2次効果'!J544</f>
        <v>0</v>
      </c>
      <c r="X298" s="145"/>
      <c r="Y298" s="774"/>
      <c r="Z298" s="129"/>
      <c r="AA298" s="130"/>
    </row>
    <row r="299" spans="4:27" ht="12.2" customHeight="1">
      <c r="D299" s="771"/>
      <c r="E299" s="129" t="s">
        <v>601</v>
      </c>
      <c r="F299" s="131">
        <f>'1次効果'!F763</f>
        <v>0</v>
      </c>
      <c r="H299" s="824"/>
      <c r="I299" s="129" t="s">
        <v>601</v>
      </c>
      <c r="J299" s="131">
        <f>'1次効果'!J763</f>
        <v>0</v>
      </c>
      <c r="M299" s="824"/>
      <c r="N299" s="129" t="s">
        <v>601</v>
      </c>
      <c r="O299" s="131">
        <f>'2次効果'!F545</f>
        <v>0</v>
      </c>
      <c r="Q299" s="824"/>
      <c r="R299" s="129" t="s">
        <v>601</v>
      </c>
      <c r="S299" s="131">
        <f>'2次効果'!J545</f>
        <v>0</v>
      </c>
      <c r="X299" s="145"/>
      <c r="Y299" s="774"/>
      <c r="Z299" s="129"/>
      <c r="AA299" s="130"/>
    </row>
    <row r="300" spans="4:27" ht="12.2" customHeight="1">
      <c r="D300" s="772"/>
      <c r="E300" s="129" t="s">
        <v>327</v>
      </c>
      <c r="F300" s="131">
        <f>'1次効果'!F764</f>
        <v>0</v>
      </c>
      <c r="H300" s="825"/>
      <c r="I300" s="129" t="s">
        <v>327</v>
      </c>
      <c r="J300" s="131">
        <f>'1次効果'!J764</f>
        <v>0</v>
      </c>
      <c r="M300" s="825"/>
      <c r="N300" s="129" t="s">
        <v>327</v>
      </c>
      <c r="O300" s="131">
        <f>'2次効果'!F546</f>
        <v>0</v>
      </c>
      <c r="Q300" s="825"/>
      <c r="R300" s="129" t="s">
        <v>327</v>
      </c>
      <c r="S300" s="131">
        <f>'2次効果'!J546</f>
        <v>0</v>
      </c>
      <c r="X300" s="145"/>
      <c r="Y300" s="774"/>
      <c r="Z300" s="129"/>
      <c r="AA300" s="130"/>
    </row>
    <row r="301" spans="4:27" ht="12.2" customHeight="1">
      <c r="D301" s="770" t="s">
        <v>73</v>
      </c>
      <c r="E301" s="127" t="s">
        <v>315</v>
      </c>
      <c r="F301" s="128">
        <f>'1次効果'!F765</f>
        <v>0</v>
      </c>
      <c r="H301" s="823" t="s">
        <v>73</v>
      </c>
      <c r="I301" s="127" t="s">
        <v>315</v>
      </c>
      <c r="J301" s="128">
        <f>'1次効果'!J765</f>
        <v>0</v>
      </c>
      <c r="M301" s="770" t="s">
        <v>73</v>
      </c>
      <c r="N301" s="127" t="s">
        <v>315</v>
      </c>
      <c r="O301" s="128">
        <f>'2次効果'!F547</f>
        <v>0</v>
      </c>
      <c r="Q301" s="823" t="s">
        <v>73</v>
      </c>
      <c r="R301" s="127" t="s">
        <v>315</v>
      </c>
      <c r="S301" s="128">
        <f>'2次効果'!J547</f>
        <v>0</v>
      </c>
      <c r="X301" s="145"/>
      <c r="Y301" s="773"/>
      <c r="Z301" s="129"/>
      <c r="AA301" s="130"/>
    </row>
    <row r="302" spans="4:27" ht="12.2" customHeight="1">
      <c r="D302" s="771"/>
      <c r="E302" s="129" t="s">
        <v>316</v>
      </c>
      <c r="F302" s="131">
        <f>'1次効果'!F766</f>
        <v>0</v>
      </c>
      <c r="H302" s="824"/>
      <c r="I302" s="129" t="s">
        <v>316</v>
      </c>
      <c r="J302" s="131">
        <f>'1次効果'!J766</f>
        <v>0</v>
      </c>
      <c r="M302" s="771"/>
      <c r="N302" s="129" t="s">
        <v>316</v>
      </c>
      <c r="O302" s="131">
        <f>'2次効果'!F548</f>
        <v>0</v>
      </c>
      <c r="Q302" s="824"/>
      <c r="R302" s="129" t="s">
        <v>316</v>
      </c>
      <c r="S302" s="131">
        <f>'2次効果'!J548</f>
        <v>0</v>
      </c>
      <c r="X302" s="145"/>
      <c r="Y302" s="774"/>
      <c r="Z302" s="129"/>
      <c r="AA302" s="130"/>
    </row>
    <row r="303" spans="4:27" ht="12.2" customHeight="1">
      <c r="D303" s="771"/>
      <c r="E303" s="129" t="s">
        <v>317</v>
      </c>
      <c r="F303" s="131">
        <f>'1次効果'!F767</f>
        <v>0</v>
      </c>
      <c r="H303" s="824"/>
      <c r="I303" s="129" t="s">
        <v>317</v>
      </c>
      <c r="J303" s="131">
        <f>'1次効果'!J767</f>
        <v>0</v>
      </c>
      <c r="M303" s="771"/>
      <c r="N303" s="129" t="s">
        <v>317</v>
      </c>
      <c r="O303" s="131">
        <f>'2次効果'!F549</f>
        <v>0</v>
      </c>
      <c r="Q303" s="824"/>
      <c r="R303" s="129" t="s">
        <v>317</v>
      </c>
      <c r="S303" s="131">
        <f>'2次効果'!J549</f>
        <v>0</v>
      </c>
      <c r="X303" s="145"/>
      <c r="Y303" s="774"/>
      <c r="Z303" s="129"/>
      <c r="AA303" s="130"/>
    </row>
    <row r="304" spans="4:27" ht="12.2" customHeight="1">
      <c r="D304" s="771"/>
      <c r="E304" s="129" t="s">
        <v>318</v>
      </c>
      <c r="F304" s="131">
        <f>'1次効果'!F768</f>
        <v>0</v>
      </c>
      <c r="H304" s="824"/>
      <c r="I304" s="129" t="s">
        <v>318</v>
      </c>
      <c r="J304" s="131">
        <f>'1次効果'!J768</f>
        <v>0</v>
      </c>
      <c r="M304" s="771"/>
      <c r="N304" s="129" t="s">
        <v>318</v>
      </c>
      <c r="O304" s="131">
        <f>'2次効果'!F550</f>
        <v>0</v>
      </c>
      <c r="Q304" s="824"/>
      <c r="R304" s="129" t="s">
        <v>318</v>
      </c>
      <c r="S304" s="131">
        <f>'2次効果'!J550</f>
        <v>0</v>
      </c>
      <c r="X304" s="145"/>
      <c r="Y304" s="774"/>
      <c r="Z304" s="129"/>
      <c r="AA304" s="130"/>
    </row>
    <row r="305" spans="4:27" ht="12.2" customHeight="1">
      <c r="D305" s="771"/>
      <c r="E305" s="129" t="s">
        <v>598</v>
      </c>
      <c r="F305" s="131">
        <f>'1次効果'!F769</f>
        <v>0</v>
      </c>
      <c r="H305" s="824"/>
      <c r="I305" s="129" t="s">
        <v>598</v>
      </c>
      <c r="J305" s="131">
        <f>'1次効果'!J769</f>
        <v>0</v>
      </c>
      <c r="M305" s="771"/>
      <c r="N305" s="129" t="s">
        <v>598</v>
      </c>
      <c r="O305" s="131">
        <f>'2次効果'!F551</f>
        <v>0</v>
      </c>
      <c r="Q305" s="824"/>
      <c r="R305" s="129" t="s">
        <v>598</v>
      </c>
      <c r="S305" s="131">
        <f>'2次効果'!J551</f>
        <v>0</v>
      </c>
      <c r="X305" s="145"/>
      <c r="Y305" s="774"/>
      <c r="Z305" s="129"/>
      <c r="AA305" s="130"/>
    </row>
    <row r="306" spans="4:27" ht="12.2" customHeight="1">
      <c r="D306" s="771"/>
      <c r="E306" s="129" t="s">
        <v>320</v>
      </c>
      <c r="F306" s="131">
        <f>'1次効果'!F770</f>
        <v>0</v>
      </c>
      <c r="H306" s="824"/>
      <c r="I306" s="129" t="s">
        <v>320</v>
      </c>
      <c r="J306" s="131">
        <f>'1次効果'!J770</f>
        <v>0</v>
      </c>
      <c r="M306" s="771"/>
      <c r="N306" s="129" t="s">
        <v>320</v>
      </c>
      <c r="O306" s="131">
        <f>'2次効果'!F552</f>
        <v>0</v>
      </c>
      <c r="Q306" s="824"/>
      <c r="R306" s="129" t="s">
        <v>320</v>
      </c>
      <c r="S306" s="131">
        <f>'2次効果'!J552</f>
        <v>0</v>
      </c>
      <c r="X306" s="145"/>
      <c r="Y306" s="774"/>
      <c r="Z306" s="129"/>
      <c r="AA306" s="130"/>
    </row>
    <row r="307" spans="4:27" ht="12.2" customHeight="1">
      <c r="D307" s="771"/>
      <c r="E307" s="129" t="s">
        <v>599</v>
      </c>
      <c r="F307" s="131">
        <f>'1次効果'!F771</f>
        <v>0</v>
      </c>
      <c r="H307" s="824"/>
      <c r="I307" s="129" t="s">
        <v>599</v>
      </c>
      <c r="J307" s="131">
        <f>'1次効果'!J771</f>
        <v>0</v>
      </c>
      <c r="M307" s="771"/>
      <c r="N307" s="129" t="s">
        <v>599</v>
      </c>
      <c r="O307" s="131">
        <f>'2次効果'!F553</f>
        <v>0</v>
      </c>
      <c r="Q307" s="824"/>
      <c r="R307" s="129" t="s">
        <v>599</v>
      </c>
      <c r="S307" s="131">
        <f>'2次効果'!J553</f>
        <v>0</v>
      </c>
      <c r="X307" s="145"/>
      <c r="Y307" s="774"/>
      <c r="Z307" s="129"/>
      <c r="AA307" s="130"/>
    </row>
    <row r="308" spans="4:27" ht="12.2" customHeight="1">
      <c r="D308" s="771"/>
      <c r="E308" s="129" t="s">
        <v>322</v>
      </c>
      <c r="F308" s="131">
        <f>'1次効果'!F772</f>
        <v>0</v>
      </c>
      <c r="H308" s="824"/>
      <c r="I308" s="129" t="s">
        <v>322</v>
      </c>
      <c r="J308" s="131">
        <f>'1次効果'!J772</f>
        <v>0</v>
      </c>
      <c r="M308" s="771"/>
      <c r="N308" s="129" t="s">
        <v>322</v>
      </c>
      <c r="O308" s="131">
        <f>'2次効果'!F554</f>
        <v>0</v>
      </c>
      <c r="Q308" s="824"/>
      <c r="R308" s="129" t="s">
        <v>322</v>
      </c>
      <c r="S308" s="131">
        <f>'2次効果'!J554</f>
        <v>0</v>
      </c>
      <c r="X308" s="145"/>
      <c r="Y308" s="774"/>
      <c r="Z308" s="129"/>
      <c r="AA308" s="130"/>
    </row>
    <row r="309" spans="4:27" ht="12.2" customHeight="1">
      <c r="D309" s="771"/>
      <c r="E309" s="129" t="s">
        <v>600</v>
      </c>
      <c r="F309" s="131">
        <f>'1次効果'!F773</f>
        <v>0</v>
      </c>
      <c r="H309" s="824"/>
      <c r="I309" s="129" t="s">
        <v>600</v>
      </c>
      <c r="J309" s="131">
        <f>'1次効果'!J773</f>
        <v>0</v>
      </c>
      <c r="M309" s="771"/>
      <c r="N309" s="129" t="s">
        <v>600</v>
      </c>
      <c r="O309" s="131">
        <f>'2次効果'!F555</f>
        <v>0</v>
      </c>
      <c r="Q309" s="824"/>
      <c r="R309" s="129" t="s">
        <v>600</v>
      </c>
      <c r="S309" s="131">
        <f>'2次効果'!J555</f>
        <v>0</v>
      </c>
      <c r="X309" s="145"/>
      <c r="Y309" s="774"/>
      <c r="Z309" s="129"/>
      <c r="AA309" s="130"/>
    </row>
    <row r="310" spans="4:27" ht="12.2" customHeight="1">
      <c r="D310" s="771"/>
      <c r="E310" s="129" t="s">
        <v>324</v>
      </c>
      <c r="F310" s="131">
        <f>'1次効果'!F774</f>
        <v>0</v>
      </c>
      <c r="H310" s="824"/>
      <c r="I310" s="129" t="s">
        <v>324</v>
      </c>
      <c r="J310" s="131">
        <f>'1次効果'!J774</f>
        <v>0</v>
      </c>
      <c r="M310" s="771"/>
      <c r="N310" s="129" t="s">
        <v>324</v>
      </c>
      <c r="O310" s="131">
        <f>'2次効果'!F556</f>
        <v>0</v>
      </c>
      <c r="Q310" s="824"/>
      <c r="R310" s="129" t="s">
        <v>324</v>
      </c>
      <c r="S310" s="131">
        <f>'2次効果'!J556</f>
        <v>0</v>
      </c>
      <c r="X310" s="145"/>
      <c r="Y310" s="774"/>
      <c r="Z310" s="129"/>
      <c r="AA310" s="130"/>
    </row>
    <row r="311" spans="4:27" ht="12.2" customHeight="1">
      <c r="D311" s="771"/>
      <c r="E311" s="129" t="s">
        <v>325</v>
      </c>
      <c r="F311" s="131">
        <f>'1次効果'!F775</f>
        <v>0</v>
      </c>
      <c r="H311" s="824"/>
      <c r="I311" s="129" t="s">
        <v>325</v>
      </c>
      <c r="J311" s="131">
        <f>'1次効果'!J775</f>
        <v>0</v>
      </c>
      <c r="M311" s="771"/>
      <c r="N311" s="129" t="s">
        <v>325</v>
      </c>
      <c r="O311" s="131">
        <f>'2次効果'!F557</f>
        <v>0</v>
      </c>
      <c r="Q311" s="824"/>
      <c r="R311" s="129" t="s">
        <v>325</v>
      </c>
      <c r="S311" s="131">
        <f>'2次効果'!J557</f>
        <v>0</v>
      </c>
      <c r="X311" s="145"/>
      <c r="Y311" s="774"/>
      <c r="Z311" s="129"/>
      <c r="AA311" s="130"/>
    </row>
    <row r="312" spans="4:27" ht="12.2" customHeight="1">
      <c r="D312" s="771"/>
      <c r="E312" s="129" t="s">
        <v>601</v>
      </c>
      <c r="F312" s="131">
        <f>'1次効果'!F776</f>
        <v>0</v>
      </c>
      <c r="H312" s="824"/>
      <c r="I312" s="129" t="s">
        <v>601</v>
      </c>
      <c r="J312" s="131">
        <f>'1次効果'!J776</f>
        <v>0</v>
      </c>
      <c r="M312" s="771"/>
      <c r="N312" s="129" t="s">
        <v>601</v>
      </c>
      <c r="O312" s="131">
        <f>'2次効果'!F558</f>
        <v>0</v>
      </c>
      <c r="Q312" s="824"/>
      <c r="R312" s="129" t="s">
        <v>601</v>
      </c>
      <c r="S312" s="131">
        <f>'2次効果'!J558</f>
        <v>0</v>
      </c>
      <c r="X312" s="145"/>
      <c r="Y312" s="774"/>
      <c r="Z312" s="129"/>
      <c r="AA312" s="130"/>
    </row>
    <row r="313" spans="4:27" ht="12.2" customHeight="1">
      <c r="D313" s="772"/>
      <c r="E313" s="129" t="s">
        <v>327</v>
      </c>
      <c r="F313" s="131">
        <f>'1次効果'!F777</f>
        <v>0</v>
      </c>
      <c r="H313" s="825"/>
      <c r="I313" s="129" t="s">
        <v>327</v>
      </c>
      <c r="J313" s="131">
        <f>'1次効果'!J777</f>
        <v>0</v>
      </c>
      <c r="M313" s="772"/>
      <c r="N313" s="129" t="s">
        <v>327</v>
      </c>
      <c r="O313" s="131">
        <f>'2次効果'!F559</f>
        <v>0</v>
      </c>
      <c r="Q313" s="825"/>
      <c r="R313" s="129" t="s">
        <v>327</v>
      </c>
      <c r="S313" s="131">
        <f>'2次効果'!J559</f>
        <v>0</v>
      </c>
      <c r="X313" s="145"/>
      <c r="Y313" s="774"/>
      <c r="Z313" s="129"/>
      <c r="AA313" s="130"/>
    </row>
    <row r="314" spans="4:27">
      <c r="D314" s="172"/>
      <c r="E314" s="143" t="s">
        <v>335</v>
      </c>
      <c r="F314" s="144">
        <f>SUM(F288:F300)</f>
        <v>0</v>
      </c>
      <c r="H314" s="172"/>
      <c r="I314" s="170" t="s">
        <v>335</v>
      </c>
      <c r="J314" s="144">
        <f>SUM(J288:J300)</f>
        <v>0</v>
      </c>
      <c r="M314" s="172"/>
      <c r="N314" s="170" t="s">
        <v>335</v>
      </c>
      <c r="O314" s="144">
        <f>SUM(O288:O300)</f>
        <v>0</v>
      </c>
      <c r="Q314" s="172"/>
      <c r="R314" s="170" t="s">
        <v>335</v>
      </c>
      <c r="S314" s="144">
        <f>SUM(S288:S300)</f>
        <v>0</v>
      </c>
      <c r="X314" s="145"/>
      <c r="Y314" s="145"/>
      <c r="Z314" s="148"/>
      <c r="AA314" s="130"/>
    </row>
    <row r="315" spans="4:27">
      <c r="D315" s="172"/>
      <c r="E315" s="143" t="s">
        <v>336</v>
      </c>
      <c r="F315" s="144">
        <f>SUM(F301:F313)</f>
        <v>0</v>
      </c>
      <c r="H315" s="172"/>
      <c r="I315" s="170" t="s">
        <v>337</v>
      </c>
      <c r="J315" s="144">
        <f>SUM(J301:J313)</f>
        <v>0</v>
      </c>
      <c r="M315" s="172"/>
      <c r="N315" s="170" t="s">
        <v>337</v>
      </c>
      <c r="O315" s="144">
        <f>SUM(O301:O313)</f>
        <v>0</v>
      </c>
      <c r="Q315" s="172"/>
      <c r="R315" s="170" t="s">
        <v>337</v>
      </c>
      <c r="S315" s="144">
        <f>SUM(S301:S313)</f>
        <v>0</v>
      </c>
      <c r="X315" s="145"/>
      <c r="Y315" s="145"/>
      <c r="Z315" s="148"/>
      <c r="AA315" s="130"/>
    </row>
    <row r="316" spans="4:27">
      <c r="D316" s="172"/>
      <c r="E316" s="143" t="s">
        <v>338</v>
      </c>
      <c r="F316" s="144">
        <f>F314+F315</f>
        <v>0</v>
      </c>
      <c r="H316" s="172"/>
      <c r="I316" s="170" t="s">
        <v>71</v>
      </c>
      <c r="J316" s="144">
        <f>J314+J315</f>
        <v>0</v>
      </c>
      <c r="M316" s="172"/>
      <c r="N316" s="170" t="s">
        <v>71</v>
      </c>
      <c r="O316" s="144">
        <f>O314+O315</f>
        <v>0</v>
      </c>
      <c r="Q316" s="172"/>
      <c r="R316" s="170" t="s">
        <v>71</v>
      </c>
      <c r="S316" s="144">
        <f>S314+S315</f>
        <v>0</v>
      </c>
      <c r="X316" s="145"/>
      <c r="Y316" s="145"/>
      <c r="Z316" s="148"/>
      <c r="AA316" s="130"/>
    </row>
    <row r="317" spans="4:27">
      <c r="U317" s="145"/>
      <c r="V317" s="145"/>
      <c r="W317" s="145"/>
      <c r="X317" s="145"/>
      <c r="Y317" s="145"/>
      <c r="Z317" s="145"/>
      <c r="AA317" s="145"/>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3"/>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72"/>
  <sheetViews>
    <sheetView showGridLines="0" view="pageBreakPreview" zoomScale="75" zoomScaleNormal="75" zoomScaleSheetLayoutView="50" workbookViewId="0">
      <selection activeCell="Z70" sqref="Z70"/>
    </sheetView>
  </sheetViews>
  <sheetFormatPr defaultRowHeight="13.5"/>
  <cols>
    <col min="1" max="2" width="3.125" style="208" customWidth="1"/>
    <col min="3" max="4" width="17.5" style="208" customWidth="1"/>
    <col min="5" max="5" width="2.5" style="208" customWidth="1"/>
    <col min="6" max="6" width="25" style="208" customWidth="1"/>
    <col min="7" max="10" width="12.5" style="208" customWidth="1"/>
    <col min="11" max="11" width="2.5" style="208" customWidth="1"/>
    <col min="12" max="12" width="25" style="208" customWidth="1"/>
    <col min="13" max="16" width="12.5" style="208" customWidth="1"/>
    <col min="17" max="17" width="2.5" style="208" customWidth="1"/>
    <col min="18" max="18" width="25" style="208" customWidth="1"/>
    <col min="19" max="22" width="12.5" style="208" customWidth="1"/>
    <col min="23" max="23" width="3.125" style="208" customWidth="1"/>
    <col min="24" max="256" width="9" style="208"/>
    <col min="257" max="258" width="3.125" style="208" customWidth="1"/>
    <col min="259" max="260" width="17.5" style="208" customWidth="1"/>
    <col min="261" max="261" width="2.5" style="208" customWidth="1"/>
    <col min="262" max="262" width="25" style="208" customWidth="1"/>
    <col min="263" max="266" width="12.5" style="208" customWidth="1"/>
    <col min="267" max="267" width="2.5" style="208" customWidth="1"/>
    <col min="268" max="268" width="25" style="208" customWidth="1"/>
    <col min="269" max="272" width="12.5" style="208" customWidth="1"/>
    <col min="273" max="273" width="2.5" style="208" customWidth="1"/>
    <col min="274" max="274" width="25" style="208" customWidth="1"/>
    <col min="275" max="278" width="12.5" style="208" customWidth="1"/>
    <col min="279" max="279" width="3.125" style="208" customWidth="1"/>
    <col min="280" max="512" width="9" style="208"/>
    <col min="513" max="514" width="3.125" style="208" customWidth="1"/>
    <col min="515" max="516" width="17.5" style="208" customWidth="1"/>
    <col min="517" max="517" width="2.5" style="208" customWidth="1"/>
    <col min="518" max="518" width="25" style="208" customWidth="1"/>
    <col min="519" max="522" width="12.5" style="208" customWidth="1"/>
    <col min="523" max="523" width="2.5" style="208" customWidth="1"/>
    <col min="524" max="524" width="25" style="208" customWidth="1"/>
    <col min="525" max="528" width="12.5" style="208" customWidth="1"/>
    <col min="529" max="529" width="2.5" style="208" customWidth="1"/>
    <col min="530" max="530" width="25" style="208" customWidth="1"/>
    <col min="531" max="534" width="12.5" style="208" customWidth="1"/>
    <col min="535" max="535" width="3.125" style="208" customWidth="1"/>
    <col min="536" max="768" width="9" style="208"/>
    <col min="769" max="770" width="3.125" style="208" customWidth="1"/>
    <col min="771" max="772" width="17.5" style="208" customWidth="1"/>
    <col min="773" max="773" width="2.5" style="208" customWidth="1"/>
    <col min="774" max="774" width="25" style="208" customWidth="1"/>
    <col min="775" max="778" width="12.5" style="208" customWidth="1"/>
    <col min="779" max="779" width="2.5" style="208" customWidth="1"/>
    <col min="780" max="780" width="25" style="208" customWidth="1"/>
    <col min="781" max="784" width="12.5" style="208" customWidth="1"/>
    <col min="785" max="785" width="2.5" style="208" customWidth="1"/>
    <col min="786" max="786" width="25" style="208" customWidth="1"/>
    <col min="787" max="790" width="12.5" style="208" customWidth="1"/>
    <col min="791" max="791" width="3.125" style="208" customWidth="1"/>
    <col min="792" max="1024" width="9" style="208"/>
    <col min="1025" max="1026" width="3.125" style="208" customWidth="1"/>
    <col min="1027" max="1028" width="17.5" style="208" customWidth="1"/>
    <col min="1029" max="1029" width="2.5" style="208" customWidth="1"/>
    <col min="1030" max="1030" width="25" style="208" customWidth="1"/>
    <col min="1031" max="1034" width="12.5" style="208" customWidth="1"/>
    <col min="1035" max="1035" width="2.5" style="208" customWidth="1"/>
    <col min="1036" max="1036" width="25" style="208" customWidth="1"/>
    <col min="1037" max="1040" width="12.5" style="208" customWidth="1"/>
    <col min="1041" max="1041" width="2.5" style="208" customWidth="1"/>
    <col min="1042" max="1042" width="25" style="208" customWidth="1"/>
    <col min="1043" max="1046" width="12.5" style="208" customWidth="1"/>
    <col min="1047" max="1047" width="3.125" style="208" customWidth="1"/>
    <col min="1048" max="1280" width="9" style="208"/>
    <col min="1281" max="1282" width="3.125" style="208" customWidth="1"/>
    <col min="1283" max="1284" width="17.5" style="208" customWidth="1"/>
    <col min="1285" max="1285" width="2.5" style="208" customWidth="1"/>
    <col min="1286" max="1286" width="25" style="208" customWidth="1"/>
    <col min="1287" max="1290" width="12.5" style="208" customWidth="1"/>
    <col min="1291" max="1291" width="2.5" style="208" customWidth="1"/>
    <col min="1292" max="1292" width="25" style="208" customWidth="1"/>
    <col min="1293" max="1296" width="12.5" style="208" customWidth="1"/>
    <col min="1297" max="1297" width="2.5" style="208" customWidth="1"/>
    <col min="1298" max="1298" width="25" style="208" customWidth="1"/>
    <col min="1299" max="1302" width="12.5" style="208" customWidth="1"/>
    <col min="1303" max="1303" width="3.125" style="208" customWidth="1"/>
    <col min="1304" max="1536" width="9" style="208"/>
    <col min="1537" max="1538" width="3.125" style="208" customWidth="1"/>
    <col min="1539" max="1540" width="17.5" style="208" customWidth="1"/>
    <col min="1541" max="1541" width="2.5" style="208" customWidth="1"/>
    <col min="1542" max="1542" width="25" style="208" customWidth="1"/>
    <col min="1543" max="1546" width="12.5" style="208" customWidth="1"/>
    <col min="1547" max="1547" width="2.5" style="208" customWidth="1"/>
    <col min="1548" max="1548" width="25" style="208" customWidth="1"/>
    <col min="1549" max="1552" width="12.5" style="208" customWidth="1"/>
    <col min="1553" max="1553" width="2.5" style="208" customWidth="1"/>
    <col min="1554" max="1554" width="25" style="208" customWidth="1"/>
    <col min="1555" max="1558" width="12.5" style="208" customWidth="1"/>
    <col min="1559" max="1559" width="3.125" style="208" customWidth="1"/>
    <col min="1560" max="1792" width="9" style="208"/>
    <col min="1793" max="1794" width="3.125" style="208" customWidth="1"/>
    <col min="1795" max="1796" width="17.5" style="208" customWidth="1"/>
    <col min="1797" max="1797" width="2.5" style="208" customWidth="1"/>
    <col min="1798" max="1798" width="25" style="208" customWidth="1"/>
    <col min="1799" max="1802" width="12.5" style="208" customWidth="1"/>
    <col min="1803" max="1803" width="2.5" style="208" customWidth="1"/>
    <col min="1804" max="1804" width="25" style="208" customWidth="1"/>
    <col min="1805" max="1808" width="12.5" style="208" customWidth="1"/>
    <col min="1809" max="1809" width="2.5" style="208" customWidth="1"/>
    <col min="1810" max="1810" width="25" style="208" customWidth="1"/>
    <col min="1811" max="1814" width="12.5" style="208" customWidth="1"/>
    <col min="1815" max="1815" width="3.125" style="208" customWidth="1"/>
    <col min="1816" max="2048" width="9" style="208"/>
    <col min="2049" max="2050" width="3.125" style="208" customWidth="1"/>
    <col min="2051" max="2052" width="17.5" style="208" customWidth="1"/>
    <col min="2053" max="2053" width="2.5" style="208" customWidth="1"/>
    <col min="2054" max="2054" width="25" style="208" customWidth="1"/>
    <col min="2055" max="2058" width="12.5" style="208" customWidth="1"/>
    <col min="2059" max="2059" width="2.5" style="208" customWidth="1"/>
    <col min="2060" max="2060" width="25" style="208" customWidth="1"/>
    <col min="2061" max="2064" width="12.5" style="208" customWidth="1"/>
    <col min="2065" max="2065" width="2.5" style="208" customWidth="1"/>
    <col min="2066" max="2066" width="25" style="208" customWidth="1"/>
    <col min="2067" max="2070" width="12.5" style="208" customWidth="1"/>
    <col min="2071" max="2071" width="3.125" style="208" customWidth="1"/>
    <col min="2072" max="2304" width="9" style="208"/>
    <col min="2305" max="2306" width="3.125" style="208" customWidth="1"/>
    <col min="2307" max="2308" width="17.5" style="208" customWidth="1"/>
    <col min="2309" max="2309" width="2.5" style="208" customWidth="1"/>
    <col min="2310" max="2310" width="25" style="208" customWidth="1"/>
    <col min="2311" max="2314" width="12.5" style="208" customWidth="1"/>
    <col min="2315" max="2315" width="2.5" style="208" customWidth="1"/>
    <col min="2316" max="2316" width="25" style="208" customWidth="1"/>
    <col min="2317" max="2320" width="12.5" style="208" customWidth="1"/>
    <col min="2321" max="2321" width="2.5" style="208" customWidth="1"/>
    <col min="2322" max="2322" width="25" style="208" customWidth="1"/>
    <col min="2323" max="2326" width="12.5" style="208" customWidth="1"/>
    <col min="2327" max="2327" width="3.125" style="208" customWidth="1"/>
    <col min="2328" max="2560" width="9" style="208"/>
    <col min="2561" max="2562" width="3.125" style="208" customWidth="1"/>
    <col min="2563" max="2564" width="17.5" style="208" customWidth="1"/>
    <col min="2565" max="2565" width="2.5" style="208" customWidth="1"/>
    <col min="2566" max="2566" width="25" style="208" customWidth="1"/>
    <col min="2567" max="2570" width="12.5" style="208" customWidth="1"/>
    <col min="2571" max="2571" width="2.5" style="208" customWidth="1"/>
    <col min="2572" max="2572" width="25" style="208" customWidth="1"/>
    <col min="2573" max="2576" width="12.5" style="208" customWidth="1"/>
    <col min="2577" max="2577" width="2.5" style="208" customWidth="1"/>
    <col min="2578" max="2578" width="25" style="208" customWidth="1"/>
    <col min="2579" max="2582" width="12.5" style="208" customWidth="1"/>
    <col min="2583" max="2583" width="3.125" style="208" customWidth="1"/>
    <col min="2584" max="2816" width="9" style="208"/>
    <col min="2817" max="2818" width="3.125" style="208" customWidth="1"/>
    <col min="2819" max="2820" width="17.5" style="208" customWidth="1"/>
    <col min="2821" max="2821" width="2.5" style="208" customWidth="1"/>
    <col min="2822" max="2822" width="25" style="208" customWidth="1"/>
    <col min="2823" max="2826" width="12.5" style="208" customWidth="1"/>
    <col min="2827" max="2827" width="2.5" style="208" customWidth="1"/>
    <col min="2828" max="2828" width="25" style="208" customWidth="1"/>
    <col min="2829" max="2832" width="12.5" style="208" customWidth="1"/>
    <col min="2833" max="2833" width="2.5" style="208" customWidth="1"/>
    <col min="2834" max="2834" width="25" style="208" customWidth="1"/>
    <col min="2835" max="2838" width="12.5" style="208" customWidth="1"/>
    <col min="2839" max="2839" width="3.125" style="208" customWidth="1"/>
    <col min="2840" max="3072" width="9" style="208"/>
    <col min="3073" max="3074" width="3.125" style="208" customWidth="1"/>
    <col min="3075" max="3076" width="17.5" style="208" customWidth="1"/>
    <col min="3077" max="3077" width="2.5" style="208" customWidth="1"/>
    <col min="3078" max="3078" width="25" style="208" customWidth="1"/>
    <col min="3079" max="3082" width="12.5" style="208" customWidth="1"/>
    <col min="3083" max="3083" width="2.5" style="208" customWidth="1"/>
    <col min="3084" max="3084" width="25" style="208" customWidth="1"/>
    <col min="3085" max="3088" width="12.5" style="208" customWidth="1"/>
    <col min="3089" max="3089" width="2.5" style="208" customWidth="1"/>
    <col min="3090" max="3090" width="25" style="208" customWidth="1"/>
    <col min="3091" max="3094" width="12.5" style="208" customWidth="1"/>
    <col min="3095" max="3095" width="3.125" style="208" customWidth="1"/>
    <col min="3096" max="3328" width="9" style="208"/>
    <col min="3329" max="3330" width="3.125" style="208" customWidth="1"/>
    <col min="3331" max="3332" width="17.5" style="208" customWidth="1"/>
    <col min="3333" max="3333" width="2.5" style="208" customWidth="1"/>
    <col min="3334" max="3334" width="25" style="208" customWidth="1"/>
    <col min="3335" max="3338" width="12.5" style="208" customWidth="1"/>
    <col min="3339" max="3339" width="2.5" style="208" customWidth="1"/>
    <col min="3340" max="3340" width="25" style="208" customWidth="1"/>
    <col min="3341" max="3344" width="12.5" style="208" customWidth="1"/>
    <col min="3345" max="3345" width="2.5" style="208" customWidth="1"/>
    <col min="3346" max="3346" width="25" style="208" customWidth="1"/>
    <col min="3347" max="3350" width="12.5" style="208" customWidth="1"/>
    <col min="3351" max="3351" width="3.125" style="208" customWidth="1"/>
    <col min="3352" max="3584" width="9" style="208"/>
    <col min="3585" max="3586" width="3.125" style="208" customWidth="1"/>
    <col min="3587" max="3588" width="17.5" style="208" customWidth="1"/>
    <col min="3589" max="3589" width="2.5" style="208" customWidth="1"/>
    <col min="3590" max="3590" width="25" style="208" customWidth="1"/>
    <col min="3591" max="3594" width="12.5" style="208" customWidth="1"/>
    <col min="3595" max="3595" width="2.5" style="208" customWidth="1"/>
    <col min="3596" max="3596" width="25" style="208" customWidth="1"/>
    <col min="3597" max="3600" width="12.5" style="208" customWidth="1"/>
    <col min="3601" max="3601" width="2.5" style="208" customWidth="1"/>
    <col min="3602" max="3602" width="25" style="208" customWidth="1"/>
    <col min="3603" max="3606" width="12.5" style="208" customWidth="1"/>
    <col min="3607" max="3607" width="3.125" style="208" customWidth="1"/>
    <col min="3608" max="3840" width="9" style="208"/>
    <col min="3841" max="3842" width="3.125" style="208" customWidth="1"/>
    <col min="3843" max="3844" width="17.5" style="208" customWidth="1"/>
    <col min="3845" max="3845" width="2.5" style="208" customWidth="1"/>
    <col min="3846" max="3846" width="25" style="208" customWidth="1"/>
    <col min="3847" max="3850" width="12.5" style="208" customWidth="1"/>
    <col min="3851" max="3851" width="2.5" style="208" customWidth="1"/>
    <col min="3852" max="3852" width="25" style="208" customWidth="1"/>
    <col min="3853" max="3856" width="12.5" style="208" customWidth="1"/>
    <col min="3857" max="3857" width="2.5" style="208" customWidth="1"/>
    <col min="3858" max="3858" width="25" style="208" customWidth="1"/>
    <col min="3859" max="3862" width="12.5" style="208" customWidth="1"/>
    <col min="3863" max="3863" width="3.125" style="208" customWidth="1"/>
    <col min="3864" max="4096" width="9" style="208"/>
    <col min="4097" max="4098" width="3.125" style="208" customWidth="1"/>
    <col min="4099" max="4100" width="17.5" style="208" customWidth="1"/>
    <col min="4101" max="4101" width="2.5" style="208" customWidth="1"/>
    <col min="4102" max="4102" width="25" style="208" customWidth="1"/>
    <col min="4103" max="4106" width="12.5" style="208" customWidth="1"/>
    <col min="4107" max="4107" width="2.5" style="208" customWidth="1"/>
    <col min="4108" max="4108" width="25" style="208" customWidth="1"/>
    <col min="4109" max="4112" width="12.5" style="208" customWidth="1"/>
    <col min="4113" max="4113" width="2.5" style="208" customWidth="1"/>
    <col min="4114" max="4114" width="25" style="208" customWidth="1"/>
    <col min="4115" max="4118" width="12.5" style="208" customWidth="1"/>
    <col min="4119" max="4119" width="3.125" style="208" customWidth="1"/>
    <col min="4120" max="4352" width="9" style="208"/>
    <col min="4353" max="4354" width="3.125" style="208" customWidth="1"/>
    <col min="4355" max="4356" width="17.5" style="208" customWidth="1"/>
    <col min="4357" max="4357" width="2.5" style="208" customWidth="1"/>
    <col min="4358" max="4358" width="25" style="208" customWidth="1"/>
    <col min="4359" max="4362" width="12.5" style="208" customWidth="1"/>
    <col min="4363" max="4363" width="2.5" style="208" customWidth="1"/>
    <col min="4364" max="4364" width="25" style="208" customWidth="1"/>
    <col min="4365" max="4368" width="12.5" style="208" customWidth="1"/>
    <col min="4369" max="4369" width="2.5" style="208" customWidth="1"/>
    <col min="4370" max="4370" width="25" style="208" customWidth="1"/>
    <col min="4371" max="4374" width="12.5" style="208" customWidth="1"/>
    <col min="4375" max="4375" width="3.125" style="208" customWidth="1"/>
    <col min="4376" max="4608" width="9" style="208"/>
    <col min="4609" max="4610" width="3.125" style="208" customWidth="1"/>
    <col min="4611" max="4612" width="17.5" style="208" customWidth="1"/>
    <col min="4613" max="4613" width="2.5" style="208" customWidth="1"/>
    <col min="4614" max="4614" width="25" style="208" customWidth="1"/>
    <col min="4615" max="4618" width="12.5" style="208" customWidth="1"/>
    <col min="4619" max="4619" width="2.5" style="208" customWidth="1"/>
    <col min="4620" max="4620" width="25" style="208" customWidth="1"/>
    <col min="4621" max="4624" width="12.5" style="208" customWidth="1"/>
    <col min="4625" max="4625" width="2.5" style="208" customWidth="1"/>
    <col min="4626" max="4626" width="25" style="208" customWidth="1"/>
    <col min="4627" max="4630" width="12.5" style="208" customWidth="1"/>
    <col min="4631" max="4631" width="3.125" style="208" customWidth="1"/>
    <col min="4632" max="4864" width="9" style="208"/>
    <col min="4865" max="4866" width="3.125" style="208" customWidth="1"/>
    <col min="4867" max="4868" width="17.5" style="208" customWidth="1"/>
    <col min="4869" max="4869" width="2.5" style="208" customWidth="1"/>
    <col min="4870" max="4870" width="25" style="208" customWidth="1"/>
    <col min="4871" max="4874" width="12.5" style="208" customWidth="1"/>
    <col min="4875" max="4875" width="2.5" style="208" customWidth="1"/>
    <col min="4876" max="4876" width="25" style="208" customWidth="1"/>
    <col min="4877" max="4880" width="12.5" style="208" customWidth="1"/>
    <col min="4881" max="4881" width="2.5" style="208" customWidth="1"/>
    <col min="4882" max="4882" width="25" style="208" customWidth="1"/>
    <col min="4883" max="4886" width="12.5" style="208" customWidth="1"/>
    <col min="4887" max="4887" width="3.125" style="208" customWidth="1"/>
    <col min="4888" max="5120" width="9" style="208"/>
    <col min="5121" max="5122" width="3.125" style="208" customWidth="1"/>
    <col min="5123" max="5124" width="17.5" style="208" customWidth="1"/>
    <col min="5125" max="5125" width="2.5" style="208" customWidth="1"/>
    <col min="5126" max="5126" width="25" style="208" customWidth="1"/>
    <col min="5127" max="5130" width="12.5" style="208" customWidth="1"/>
    <col min="5131" max="5131" width="2.5" style="208" customWidth="1"/>
    <col min="5132" max="5132" width="25" style="208" customWidth="1"/>
    <col min="5133" max="5136" width="12.5" style="208" customWidth="1"/>
    <col min="5137" max="5137" width="2.5" style="208" customWidth="1"/>
    <col min="5138" max="5138" width="25" style="208" customWidth="1"/>
    <col min="5139" max="5142" width="12.5" style="208" customWidth="1"/>
    <col min="5143" max="5143" width="3.125" style="208" customWidth="1"/>
    <col min="5144" max="5376" width="9" style="208"/>
    <col min="5377" max="5378" width="3.125" style="208" customWidth="1"/>
    <col min="5379" max="5380" width="17.5" style="208" customWidth="1"/>
    <col min="5381" max="5381" width="2.5" style="208" customWidth="1"/>
    <col min="5382" max="5382" width="25" style="208" customWidth="1"/>
    <col min="5383" max="5386" width="12.5" style="208" customWidth="1"/>
    <col min="5387" max="5387" width="2.5" style="208" customWidth="1"/>
    <col min="5388" max="5388" width="25" style="208" customWidth="1"/>
    <col min="5389" max="5392" width="12.5" style="208" customWidth="1"/>
    <col min="5393" max="5393" width="2.5" style="208" customWidth="1"/>
    <col min="5394" max="5394" width="25" style="208" customWidth="1"/>
    <col min="5395" max="5398" width="12.5" style="208" customWidth="1"/>
    <col min="5399" max="5399" width="3.125" style="208" customWidth="1"/>
    <col min="5400" max="5632" width="9" style="208"/>
    <col min="5633" max="5634" width="3.125" style="208" customWidth="1"/>
    <col min="5635" max="5636" width="17.5" style="208" customWidth="1"/>
    <col min="5637" max="5637" width="2.5" style="208" customWidth="1"/>
    <col min="5638" max="5638" width="25" style="208" customWidth="1"/>
    <col min="5639" max="5642" width="12.5" style="208" customWidth="1"/>
    <col min="5643" max="5643" width="2.5" style="208" customWidth="1"/>
    <col min="5644" max="5644" width="25" style="208" customWidth="1"/>
    <col min="5645" max="5648" width="12.5" style="208" customWidth="1"/>
    <col min="5649" max="5649" width="2.5" style="208" customWidth="1"/>
    <col min="5650" max="5650" width="25" style="208" customWidth="1"/>
    <col min="5651" max="5654" width="12.5" style="208" customWidth="1"/>
    <col min="5655" max="5655" width="3.125" style="208" customWidth="1"/>
    <col min="5656" max="5888" width="9" style="208"/>
    <col min="5889" max="5890" width="3.125" style="208" customWidth="1"/>
    <col min="5891" max="5892" width="17.5" style="208" customWidth="1"/>
    <col min="5893" max="5893" width="2.5" style="208" customWidth="1"/>
    <col min="5894" max="5894" width="25" style="208" customWidth="1"/>
    <col min="5895" max="5898" width="12.5" style="208" customWidth="1"/>
    <col min="5899" max="5899" width="2.5" style="208" customWidth="1"/>
    <col min="5900" max="5900" width="25" style="208" customWidth="1"/>
    <col min="5901" max="5904" width="12.5" style="208" customWidth="1"/>
    <col min="5905" max="5905" width="2.5" style="208" customWidth="1"/>
    <col min="5906" max="5906" width="25" style="208" customWidth="1"/>
    <col min="5907" max="5910" width="12.5" style="208" customWidth="1"/>
    <col min="5911" max="5911" width="3.125" style="208" customWidth="1"/>
    <col min="5912" max="6144" width="9" style="208"/>
    <col min="6145" max="6146" width="3.125" style="208" customWidth="1"/>
    <col min="6147" max="6148" width="17.5" style="208" customWidth="1"/>
    <col min="6149" max="6149" width="2.5" style="208" customWidth="1"/>
    <col min="6150" max="6150" width="25" style="208" customWidth="1"/>
    <col min="6151" max="6154" width="12.5" style="208" customWidth="1"/>
    <col min="6155" max="6155" width="2.5" style="208" customWidth="1"/>
    <col min="6156" max="6156" width="25" style="208" customWidth="1"/>
    <col min="6157" max="6160" width="12.5" style="208" customWidth="1"/>
    <col min="6161" max="6161" width="2.5" style="208" customWidth="1"/>
    <col min="6162" max="6162" width="25" style="208" customWidth="1"/>
    <col min="6163" max="6166" width="12.5" style="208" customWidth="1"/>
    <col min="6167" max="6167" width="3.125" style="208" customWidth="1"/>
    <col min="6168" max="6400" width="9" style="208"/>
    <col min="6401" max="6402" width="3.125" style="208" customWidth="1"/>
    <col min="6403" max="6404" width="17.5" style="208" customWidth="1"/>
    <col min="6405" max="6405" width="2.5" style="208" customWidth="1"/>
    <col min="6406" max="6406" width="25" style="208" customWidth="1"/>
    <col min="6407" max="6410" width="12.5" style="208" customWidth="1"/>
    <col min="6411" max="6411" width="2.5" style="208" customWidth="1"/>
    <col min="6412" max="6412" width="25" style="208" customWidth="1"/>
    <col min="6413" max="6416" width="12.5" style="208" customWidth="1"/>
    <col min="6417" max="6417" width="2.5" style="208" customWidth="1"/>
    <col min="6418" max="6418" width="25" style="208" customWidth="1"/>
    <col min="6419" max="6422" width="12.5" style="208" customWidth="1"/>
    <col min="6423" max="6423" width="3.125" style="208" customWidth="1"/>
    <col min="6424" max="6656" width="9" style="208"/>
    <col min="6657" max="6658" width="3.125" style="208" customWidth="1"/>
    <col min="6659" max="6660" width="17.5" style="208" customWidth="1"/>
    <col min="6661" max="6661" width="2.5" style="208" customWidth="1"/>
    <col min="6662" max="6662" width="25" style="208" customWidth="1"/>
    <col min="6663" max="6666" width="12.5" style="208" customWidth="1"/>
    <col min="6667" max="6667" width="2.5" style="208" customWidth="1"/>
    <col min="6668" max="6668" width="25" style="208" customWidth="1"/>
    <col min="6669" max="6672" width="12.5" style="208" customWidth="1"/>
    <col min="6673" max="6673" width="2.5" style="208" customWidth="1"/>
    <col min="6674" max="6674" width="25" style="208" customWidth="1"/>
    <col min="6675" max="6678" width="12.5" style="208" customWidth="1"/>
    <col min="6679" max="6679" width="3.125" style="208" customWidth="1"/>
    <col min="6680" max="6912" width="9" style="208"/>
    <col min="6913" max="6914" width="3.125" style="208" customWidth="1"/>
    <col min="6915" max="6916" width="17.5" style="208" customWidth="1"/>
    <col min="6917" max="6917" width="2.5" style="208" customWidth="1"/>
    <col min="6918" max="6918" width="25" style="208" customWidth="1"/>
    <col min="6919" max="6922" width="12.5" style="208" customWidth="1"/>
    <col min="6923" max="6923" width="2.5" style="208" customWidth="1"/>
    <col min="6924" max="6924" width="25" style="208" customWidth="1"/>
    <col min="6925" max="6928" width="12.5" style="208" customWidth="1"/>
    <col min="6929" max="6929" width="2.5" style="208" customWidth="1"/>
    <col min="6930" max="6930" width="25" style="208" customWidth="1"/>
    <col min="6931" max="6934" width="12.5" style="208" customWidth="1"/>
    <col min="6935" max="6935" width="3.125" style="208" customWidth="1"/>
    <col min="6936" max="7168" width="9" style="208"/>
    <col min="7169" max="7170" width="3.125" style="208" customWidth="1"/>
    <col min="7171" max="7172" width="17.5" style="208" customWidth="1"/>
    <col min="7173" max="7173" width="2.5" style="208" customWidth="1"/>
    <col min="7174" max="7174" width="25" style="208" customWidth="1"/>
    <col min="7175" max="7178" width="12.5" style="208" customWidth="1"/>
    <col min="7179" max="7179" width="2.5" style="208" customWidth="1"/>
    <col min="7180" max="7180" width="25" style="208" customWidth="1"/>
    <col min="7181" max="7184" width="12.5" style="208" customWidth="1"/>
    <col min="7185" max="7185" width="2.5" style="208" customWidth="1"/>
    <col min="7186" max="7186" width="25" style="208" customWidth="1"/>
    <col min="7187" max="7190" width="12.5" style="208" customWidth="1"/>
    <col min="7191" max="7191" width="3.125" style="208" customWidth="1"/>
    <col min="7192" max="7424" width="9" style="208"/>
    <col min="7425" max="7426" width="3.125" style="208" customWidth="1"/>
    <col min="7427" max="7428" width="17.5" style="208" customWidth="1"/>
    <col min="7429" max="7429" width="2.5" style="208" customWidth="1"/>
    <col min="7430" max="7430" width="25" style="208" customWidth="1"/>
    <col min="7431" max="7434" width="12.5" style="208" customWidth="1"/>
    <col min="7435" max="7435" width="2.5" style="208" customWidth="1"/>
    <col min="7436" max="7436" width="25" style="208" customWidth="1"/>
    <col min="7437" max="7440" width="12.5" style="208" customWidth="1"/>
    <col min="7441" max="7441" width="2.5" style="208" customWidth="1"/>
    <col min="7442" max="7442" width="25" style="208" customWidth="1"/>
    <col min="7443" max="7446" width="12.5" style="208" customWidth="1"/>
    <col min="7447" max="7447" width="3.125" style="208" customWidth="1"/>
    <col min="7448" max="7680" width="9" style="208"/>
    <col min="7681" max="7682" width="3.125" style="208" customWidth="1"/>
    <col min="7683" max="7684" width="17.5" style="208" customWidth="1"/>
    <col min="7685" max="7685" width="2.5" style="208" customWidth="1"/>
    <col min="7686" max="7686" width="25" style="208" customWidth="1"/>
    <col min="7687" max="7690" width="12.5" style="208" customWidth="1"/>
    <col min="7691" max="7691" width="2.5" style="208" customWidth="1"/>
    <col min="7692" max="7692" width="25" style="208" customWidth="1"/>
    <col min="7693" max="7696" width="12.5" style="208" customWidth="1"/>
    <col min="7697" max="7697" width="2.5" style="208" customWidth="1"/>
    <col min="7698" max="7698" width="25" style="208" customWidth="1"/>
    <col min="7699" max="7702" width="12.5" style="208" customWidth="1"/>
    <col min="7703" max="7703" width="3.125" style="208" customWidth="1"/>
    <col min="7704" max="7936" width="9" style="208"/>
    <col min="7937" max="7938" width="3.125" style="208" customWidth="1"/>
    <col min="7939" max="7940" width="17.5" style="208" customWidth="1"/>
    <col min="7941" max="7941" width="2.5" style="208" customWidth="1"/>
    <col min="7942" max="7942" width="25" style="208" customWidth="1"/>
    <col min="7943" max="7946" width="12.5" style="208" customWidth="1"/>
    <col min="7947" max="7947" width="2.5" style="208" customWidth="1"/>
    <col min="7948" max="7948" width="25" style="208" customWidth="1"/>
    <col min="7949" max="7952" width="12.5" style="208" customWidth="1"/>
    <col min="7953" max="7953" width="2.5" style="208" customWidth="1"/>
    <col min="7954" max="7954" width="25" style="208" customWidth="1"/>
    <col min="7955" max="7958" width="12.5" style="208" customWidth="1"/>
    <col min="7959" max="7959" width="3.125" style="208" customWidth="1"/>
    <col min="7960" max="8192" width="9" style="208"/>
    <col min="8193" max="8194" width="3.125" style="208" customWidth="1"/>
    <col min="8195" max="8196" width="17.5" style="208" customWidth="1"/>
    <col min="8197" max="8197" width="2.5" style="208" customWidth="1"/>
    <col min="8198" max="8198" width="25" style="208" customWidth="1"/>
    <col min="8199" max="8202" width="12.5" style="208" customWidth="1"/>
    <col min="8203" max="8203" width="2.5" style="208" customWidth="1"/>
    <col min="8204" max="8204" width="25" style="208" customWidth="1"/>
    <col min="8205" max="8208" width="12.5" style="208" customWidth="1"/>
    <col min="8209" max="8209" width="2.5" style="208" customWidth="1"/>
    <col min="8210" max="8210" width="25" style="208" customWidth="1"/>
    <col min="8211" max="8214" width="12.5" style="208" customWidth="1"/>
    <col min="8215" max="8215" width="3.125" style="208" customWidth="1"/>
    <col min="8216" max="8448" width="9" style="208"/>
    <col min="8449" max="8450" width="3.125" style="208" customWidth="1"/>
    <col min="8451" max="8452" width="17.5" style="208" customWidth="1"/>
    <col min="8453" max="8453" width="2.5" style="208" customWidth="1"/>
    <col min="8454" max="8454" width="25" style="208" customWidth="1"/>
    <col min="8455" max="8458" width="12.5" style="208" customWidth="1"/>
    <col min="8459" max="8459" width="2.5" style="208" customWidth="1"/>
    <col min="8460" max="8460" width="25" style="208" customWidth="1"/>
    <col min="8461" max="8464" width="12.5" style="208" customWidth="1"/>
    <col min="8465" max="8465" width="2.5" style="208" customWidth="1"/>
    <col min="8466" max="8466" width="25" style="208" customWidth="1"/>
    <col min="8467" max="8470" width="12.5" style="208" customWidth="1"/>
    <col min="8471" max="8471" width="3.125" style="208" customWidth="1"/>
    <col min="8472" max="8704" width="9" style="208"/>
    <col min="8705" max="8706" width="3.125" style="208" customWidth="1"/>
    <col min="8707" max="8708" width="17.5" style="208" customWidth="1"/>
    <col min="8709" max="8709" width="2.5" style="208" customWidth="1"/>
    <col min="8710" max="8710" width="25" style="208" customWidth="1"/>
    <col min="8711" max="8714" width="12.5" style="208" customWidth="1"/>
    <col min="8715" max="8715" width="2.5" style="208" customWidth="1"/>
    <col min="8716" max="8716" width="25" style="208" customWidth="1"/>
    <col min="8717" max="8720" width="12.5" style="208" customWidth="1"/>
    <col min="8721" max="8721" width="2.5" style="208" customWidth="1"/>
    <col min="8722" max="8722" width="25" style="208" customWidth="1"/>
    <col min="8723" max="8726" width="12.5" style="208" customWidth="1"/>
    <col min="8727" max="8727" width="3.125" style="208" customWidth="1"/>
    <col min="8728" max="8960" width="9" style="208"/>
    <col min="8961" max="8962" width="3.125" style="208" customWidth="1"/>
    <col min="8963" max="8964" width="17.5" style="208" customWidth="1"/>
    <col min="8965" max="8965" width="2.5" style="208" customWidth="1"/>
    <col min="8966" max="8966" width="25" style="208" customWidth="1"/>
    <col min="8967" max="8970" width="12.5" style="208" customWidth="1"/>
    <col min="8971" max="8971" width="2.5" style="208" customWidth="1"/>
    <col min="8972" max="8972" width="25" style="208" customWidth="1"/>
    <col min="8973" max="8976" width="12.5" style="208" customWidth="1"/>
    <col min="8977" max="8977" width="2.5" style="208" customWidth="1"/>
    <col min="8978" max="8978" width="25" style="208" customWidth="1"/>
    <col min="8979" max="8982" width="12.5" style="208" customWidth="1"/>
    <col min="8983" max="8983" width="3.125" style="208" customWidth="1"/>
    <col min="8984" max="9216" width="9" style="208"/>
    <col min="9217" max="9218" width="3.125" style="208" customWidth="1"/>
    <col min="9219" max="9220" width="17.5" style="208" customWidth="1"/>
    <col min="9221" max="9221" width="2.5" style="208" customWidth="1"/>
    <col min="9222" max="9222" width="25" style="208" customWidth="1"/>
    <col min="9223" max="9226" width="12.5" style="208" customWidth="1"/>
    <col min="9227" max="9227" width="2.5" style="208" customWidth="1"/>
    <col min="9228" max="9228" width="25" style="208" customWidth="1"/>
    <col min="9229" max="9232" width="12.5" style="208" customWidth="1"/>
    <col min="9233" max="9233" width="2.5" style="208" customWidth="1"/>
    <col min="9234" max="9234" width="25" style="208" customWidth="1"/>
    <col min="9235" max="9238" width="12.5" style="208" customWidth="1"/>
    <col min="9239" max="9239" width="3.125" style="208" customWidth="1"/>
    <col min="9240" max="9472" width="9" style="208"/>
    <col min="9473" max="9474" width="3.125" style="208" customWidth="1"/>
    <col min="9475" max="9476" width="17.5" style="208" customWidth="1"/>
    <col min="9477" max="9477" width="2.5" style="208" customWidth="1"/>
    <col min="9478" max="9478" width="25" style="208" customWidth="1"/>
    <col min="9479" max="9482" width="12.5" style="208" customWidth="1"/>
    <col min="9483" max="9483" width="2.5" style="208" customWidth="1"/>
    <col min="9484" max="9484" width="25" style="208" customWidth="1"/>
    <col min="9485" max="9488" width="12.5" style="208" customWidth="1"/>
    <col min="9489" max="9489" width="2.5" style="208" customWidth="1"/>
    <col min="9490" max="9490" width="25" style="208" customWidth="1"/>
    <col min="9491" max="9494" width="12.5" style="208" customWidth="1"/>
    <col min="9495" max="9495" width="3.125" style="208" customWidth="1"/>
    <col min="9496" max="9728" width="9" style="208"/>
    <col min="9729" max="9730" width="3.125" style="208" customWidth="1"/>
    <col min="9731" max="9732" width="17.5" style="208" customWidth="1"/>
    <col min="9733" max="9733" width="2.5" style="208" customWidth="1"/>
    <col min="9734" max="9734" width="25" style="208" customWidth="1"/>
    <col min="9735" max="9738" width="12.5" style="208" customWidth="1"/>
    <col min="9739" max="9739" width="2.5" style="208" customWidth="1"/>
    <col min="9740" max="9740" width="25" style="208" customWidth="1"/>
    <col min="9741" max="9744" width="12.5" style="208" customWidth="1"/>
    <col min="9745" max="9745" width="2.5" style="208" customWidth="1"/>
    <col min="9746" max="9746" width="25" style="208" customWidth="1"/>
    <col min="9747" max="9750" width="12.5" style="208" customWidth="1"/>
    <col min="9751" max="9751" width="3.125" style="208" customWidth="1"/>
    <col min="9752" max="9984" width="9" style="208"/>
    <col min="9985" max="9986" width="3.125" style="208" customWidth="1"/>
    <col min="9987" max="9988" width="17.5" style="208" customWidth="1"/>
    <col min="9989" max="9989" width="2.5" style="208" customWidth="1"/>
    <col min="9990" max="9990" width="25" style="208" customWidth="1"/>
    <col min="9991" max="9994" width="12.5" style="208" customWidth="1"/>
    <col min="9995" max="9995" width="2.5" style="208" customWidth="1"/>
    <col min="9996" max="9996" width="25" style="208" customWidth="1"/>
    <col min="9997" max="10000" width="12.5" style="208" customWidth="1"/>
    <col min="10001" max="10001" width="2.5" style="208" customWidth="1"/>
    <col min="10002" max="10002" width="25" style="208" customWidth="1"/>
    <col min="10003" max="10006" width="12.5" style="208" customWidth="1"/>
    <col min="10007" max="10007" width="3.125" style="208" customWidth="1"/>
    <col min="10008" max="10240" width="9" style="208"/>
    <col min="10241" max="10242" width="3.125" style="208" customWidth="1"/>
    <col min="10243" max="10244" width="17.5" style="208" customWidth="1"/>
    <col min="10245" max="10245" width="2.5" style="208" customWidth="1"/>
    <col min="10246" max="10246" width="25" style="208" customWidth="1"/>
    <col min="10247" max="10250" width="12.5" style="208" customWidth="1"/>
    <col min="10251" max="10251" width="2.5" style="208" customWidth="1"/>
    <col min="10252" max="10252" width="25" style="208" customWidth="1"/>
    <col min="10253" max="10256" width="12.5" style="208" customWidth="1"/>
    <col min="10257" max="10257" width="2.5" style="208" customWidth="1"/>
    <col min="10258" max="10258" width="25" style="208" customWidth="1"/>
    <col min="10259" max="10262" width="12.5" style="208" customWidth="1"/>
    <col min="10263" max="10263" width="3.125" style="208" customWidth="1"/>
    <col min="10264" max="10496" width="9" style="208"/>
    <col min="10497" max="10498" width="3.125" style="208" customWidth="1"/>
    <col min="10499" max="10500" width="17.5" style="208" customWidth="1"/>
    <col min="10501" max="10501" width="2.5" style="208" customWidth="1"/>
    <col min="10502" max="10502" width="25" style="208" customWidth="1"/>
    <col min="10503" max="10506" width="12.5" style="208" customWidth="1"/>
    <col min="10507" max="10507" width="2.5" style="208" customWidth="1"/>
    <col min="10508" max="10508" width="25" style="208" customWidth="1"/>
    <col min="10509" max="10512" width="12.5" style="208" customWidth="1"/>
    <col min="10513" max="10513" width="2.5" style="208" customWidth="1"/>
    <col min="10514" max="10514" width="25" style="208" customWidth="1"/>
    <col min="10515" max="10518" width="12.5" style="208" customWidth="1"/>
    <col min="10519" max="10519" width="3.125" style="208" customWidth="1"/>
    <col min="10520" max="10752" width="9" style="208"/>
    <col min="10753" max="10754" width="3.125" style="208" customWidth="1"/>
    <col min="10755" max="10756" width="17.5" style="208" customWidth="1"/>
    <col min="10757" max="10757" width="2.5" style="208" customWidth="1"/>
    <col min="10758" max="10758" width="25" style="208" customWidth="1"/>
    <col min="10759" max="10762" width="12.5" style="208" customWidth="1"/>
    <col min="10763" max="10763" width="2.5" style="208" customWidth="1"/>
    <col min="10764" max="10764" width="25" style="208" customWidth="1"/>
    <col min="10765" max="10768" width="12.5" style="208" customWidth="1"/>
    <col min="10769" max="10769" width="2.5" style="208" customWidth="1"/>
    <col min="10770" max="10770" width="25" style="208" customWidth="1"/>
    <col min="10771" max="10774" width="12.5" style="208" customWidth="1"/>
    <col min="10775" max="10775" width="3.125" style="208" customWidth="1"/>
    <col min="10776" max="11008" width="9" style="208"/>
    <col min="11009" max="11010" width="3.125" style="208" customWidth="1"/>
    <col min="11011" max="11012" width="17.5" style="208" customWidth="1"/>
    <col min="11013" max="11013" width="2.5" style="208" customWidth="1"/>
    <col min="11014" max="11014" width="25" style="208" customWidth="1"/>
    <col min="11015" max="11018" width="12.5" style="208" customWidth="1"/>
    <col min="11019" max="11019" width="2.5" style="208" customWidth="1"/>
    <col min="11020" max="11020" width="25" style="208" customWidth="1"/>
    <col min="11021" max="11024" width="12.5" style="208" customWidth="1"/>
    <col min="11025" max="11025" width="2.5" style="208" customWidth="1"/>
    <col min="11026" max="11026" width="25" style="208" customWidth="1"/>
    <col min="11027" max="11030" width="12.5" style="208" customWidth="1"/>
    <col min="11031" max="11031" width="3.125" style="208" customWidth="1"/>
    <col min="11032" max="11264" width="9" style="208"/>
    <col min="11265" max="11266" width="3.125" style="208" customWidth="1"/>
    <col min="11267" max="11268" width="17.5" style="208" customWidth="1"/>
    <col min="11269" max="11269" width="2.5" style="208" customWidth="1"/>
    <col min="11270" max="11270" width="25" style="208" customWidth="1"/>
    <col min="11271" max="11274" width="12.5" style="208" customWidth="1"/>
    <col min="11275" max="11275" width="2.5" style="208" customWidth="1"/>
    <col min="11276" max="11276" width="25" style="208" customWidth="1"/>
    <col min="11277" max="11280" width="12.5" style="208" customWidth="1"/>
    <col min="11281" max="11281" width="2.5" style="208" customWidth="1"/>
    <col min="11282" max="11282" width="25" style="208" customWidth="1"/>
    <col min="11283" max="11286" width="12.5" style="208" customWidth="1"/>
    <col min="11287" max="11287" width="3.125" style="208" customWidth="1"/>
    <col min="11288" max="11520" width="9" style="208"/>
    <col min="11521" max="11522" width="3.125" style="208" customWidth="1"/>
    <col min="11523" max="11524" width="17.5" style="208" customWidth="1"/>
    <col min="11525" max="11525" width="2.5" style="208" customWidth="1"/>
    <col min="11526" max="11526" width="25" style="208" customWidth="1"/>
    <col min="11527" max="11530" width="12.5" style="208" customWidth="1"/>
    <col min="11531" max="11531" width="2.5" style="208" customWidth="1"/>
    <col min="11532" max="11532" width="25" style="208" customWidth="1"/>
    <col min="11533" max="11536" width="12.5" style="208" customWidth="1"/>
    <col min="11537" max="11537" width="2.5" style="208" customWidth="1"/>
    <col min="11538" max="11538" width="25" style="208" customWidth="1"/>
    <col min="11539" max="11542" width="12.5" style="208" customWidth="1"/>
    <col min="11543" max="11543" width="3.125" style="208" customWidth="1"/>
    <col min="11544" max="11776" width="9" style="208"/>
    <col min="11777" max="11778" width="3.125" style="208" customWidth="1"/>
    <col min="11779" max="11780" width="17.5" style="208" customWidth="1"/>
    <col min="11781" max="11781" width="2.5" style="208" customWidth="1"/>
    <col min="11782" max="11782" width="25" style="208" customWidth="1"/>
    <col min="11783" max="11786" width="12.5" style="208" customWidth="1"/>
    <col min="11787" max="11787" width="2.5" style="208" customWidth="1"/>
    <col min="11788" max="11788" width="25" style="208" customWidth="1"/>
    <col min="11789" max="11792" width="12.5" style="208" customWidth="1"/>
    <col min="11793" max="11793" width="2.5" style="208" customWidth="1"/>
    <col min="11794" max="11794" width="25" style="208" customWidth="1"/>
    <col min="11795" max="11798" width="12.5" style="208" customWidth="1"/>
    <col min="11799" max="11799" width="3.125" style="208" customWidth="1"/>
    <col min="11800" max="12032" width="9" style="208"/>
    <col min="12033" max="12034" width="3.125" style="208" customWidth="1"/>
    <col min="12035" max="12036" width="17.5" style="208" customWidth="1"/>
    <col min="12037" max="12037" width="2.5" style="208" customWidth="1"/>
    <col min="12038" max="12038" width="25" style="208" customWidth="1"/>
    <col min="12039" max="12042" width="12.5" style="208" customWidth="1"/>
    <col min="12043" max="12043" width="2.5" style="208" customWidth="1"/>
    <col min="12044" max="12044" width="25" style="208" customWidth="1"/>
    <col min="12045" max="12048" width="12.5" style="208" customWidth="1"/>
    <col min="12049" max="12049" width="2.5" style="208" customWidth="1"/>
    <col min="12050" max="12050" width="25" style="208" customWidth="1"/>
    <col min="12051" max="12054" width="12.5" style="208" customWidth="1"/>
    <col min="12055" max="12055" width="3.125" style="208" customWidth="1"/>
    <col min="12056" max="12288" width="9" style="208"/>
    <col min="12289" max="12290" width="3.125" style="208" customWidth="1"/>
    <col min="12291" max="12292" width="17.5" style="208" customWidth="1"/>
    <col min="12293" max="12293" width="2.5" style="208" customWidth="1"/>
    <col min="12294" max="12294" width="25" style="208" customWidth="1"/>
    <col min="12295" max="12298" width="12.5" style="208" customWidth="1"/>
    <col min="12299" max="12299" width="2.5" style="208" customWidth="1"/>
    <col min="12300" max="12300" width="25" style="208" customWidth="1"/>
    <col min="12301" max="12304" width="12.5" style="208" customWidth="1"/>
    <col min="12305" max="12305" width="2.5" style="208" customWidth="1"/>
    <col min="12306" max="12306" width="25" style="208" customWidth="1"/>
    <col min="12307" max="12310" width="12.5" style="208" customWidth="1"/>
    <col min="12311" max="12311" width="3.125" style="208" customWidth="1"/>
    <col min="12312" max="12544" width="9" style="208"/>
    <col min="12545" max="12546" width="3.125" style="208" customWidth="1"/>
    <col min="12547" max="12548" width="17.5" style="208" customWidth="1"/>
    <col min="12549" max="12549" width="2.5" style="208" customWidth="1"/>
    <col min="12550" max="12550" width="25" style="208" customWidth="1"/>
    <col min="12551" max="12554" width="12.5" style="208" customWidth="1"/>
    <col min="12555" max="12555" width="2.5" style="208" customWidth="1"/>
    <col min="12556" max="12556" width="25" style="208" customWidth="1"/>
    <col min="12557" max="12560" width="12.5" style="208" customWidth="1"/>
    <col min="12561" max="12561" width="2.5" style="208" customWidth="1"/>
    <col min="12562" max="12562" width="25" style="208" customWidth="1"/>
    <col min="12563" max="12566" width="12.5" style="208" customWidth="1"/>
    <col min="12567" max="12567" width="3.125" style="208" customWidth="1"/>
    <col min="12568" max="12800" width="9" style="208"/>
    <col min="12801" max="12802" width="3.125" style="208" customWidth="1"/>
    <col min="12803" max="12804" width="17.5" style="208" customWidth="1"/>
    <col min="12805" max="12805" width="2.5" style="208" customWidth="1"/>
    <col min="12806" max="12806" width="25" style="208" customWidth="1"/>
    <col min="12807" max="12810" width="12.5" style="208" customWidth="1"/>
    <col min="12811" max="12811" width="2.5" style="208" customWidth="1"/>
    <col min="12812" max="12812" width="25" style="208" customWidth="1"/>
    <col min="12813" max="12816" width="12.5" style="208" customWidth="1"/>
    <col min="12817" max="12817" width="2.5" style="208" customWidth="1"/>
    <col min="12818" max="12818" width="25" style="208" customWidth="1"/>
    <col min="12819" max="12822" width="12.5" style="208" customWidth="1"/>
    <col min="12823" max="12823" width="3.125" style="208" customWidth="1"/>
    <col min="12824" max="13056" width="9" style="208"/>
    <col min="13057" max="13058" width="3.125" style="208" customWidth="1"/>
    <col min="13059" max="13060" width="17.5" style="208" customWidth="1"/>
    <col min="13061" max="13061" width="2.5" style="208" customWidth="1"/>
    <col min="13062" max="13062" width="25" style="208" customWidth="1"/>
    <col min="13063" max="13066" width="12.5" style="208" customWidth="1"/>
    <col min="13067" max="13067" width="2.5" style="208" customWidth="1"/>
    <col min="13068" max="13068" width="25" style="208" customWidth="1"/>
    <col min="13069" max="13072" width="12.5" style="208" customWidth="1"/>
    <col min="13073" max="13073" width="2.5" style="208" customWidth="1"/>
    <col min="13074" max="13074" width="25" style="208" customWidth="1"/>
    <col min="13075" max="13078" width="12.5" style="208" customWidth="1"/>
    <col min="13079" max="13079" width="3.125" style="208" customWidth="1"/>
    <col min="13080" max="13312" width="9" style="208"/>
    <col min="13313" max="13314" width="3.125" style="208" customWidth="1"/>
    <col min="13315" max="13316" width="17.5" style="208" customWidth="1"/>
    <col min="13317" max="13317" width="2.5" style="208" customWidth="1"/>
    <col min="13318" max="13318" width="25" style="208" customWidth="1"/>
    <col min="13319" max="13322" width="12.5" style="208" customWidth="1"/>
    <col min="13323" max="13323" width="2.5" style="208" customWidth="1"/>
    <col min="13324" max="13324" width="25" style="208" customWidth="1"/>
    <col min="13325" max="13328" width="12.5" style="208" customWidth="1"/>
    <col min="13329" max="13329" width="2.5" style="208" customWidth="1"/>
    <col min="13330" max="13330" width="25" style="208" customWidth="1"/>
    <col min="13331" max="13334" width="12.5" style="208" customWidth="1"/>
    <col min="13335" max="13335" width="3.125" style="208" customWidth="1"/>
    <col min="13336" max="13568" width="9" style="208"/>
    <col min="13569" max="13570" width="3.125" style="208" customWidth="1"/>
    <col min="13571" max="13572" width="17.5" style="208" customWidth="1"/>
    <col min="13573" max="13573" width="2.5" style="208" customWidth="1"/>
    <col min="13574" max="13574" width="25" style="208" customWidth="1"/>
    <col min="13575" max="13578" width="12.5" style="208" customWidth="1"/>
    <col min="13579" max="13579" width="2.5" style="208" customWidth="1"/>
    <col min="13580" max="13580" width="25" style="208" customWidth="1"/>
    <col min="13581" max="13584" width="12.5" style="208" customWidth="1"/>
    <col min="13585" max="13585" width="2.5" style="208" customWidth="1"/>
    <col min="13586" max="13586" width="25" style="208" customWidth="1"/>
    <col min="13587" max="13590" width="12.5" style="208" customWidth="1"/>
    <col min="13591" max="13591" width="3.125" style="208" customWidth="1"/>
    <col min="13592" max="13824" width="9" style="208"/>
    <col min="13825" max="13826" width="3.125" style="208" customWidth="1"/>
    <col min="13827" max="13828" width="17.5" style="208" customWidth="1"/>
    <col min="13829" max="13829" width="2.5" style="208" customWidth="1"/>
    <col min="13830" max="13830" width="25" style="208" customWidth="1"/>
    <col min="13831" max="13834" width="12.5" style="208" customWidth="1"/>
    <col min="13835" max="13835" width="2.5" style="208" customWidth="1"/>
    <col min="13836" max="13836" width="25" style="208" customWidth="1"/>
    <col min="13837" max="13840" width="12.5" style="208" customWidth="1"/>
    <col min="13841" max="13841" width="2.5" style="208" customWidth="1"/>
    <col min="13842" max="13842" width="25" style="208" customWidth="1"/>
    <col min="13843" max="13846" width="12.5" style="208" customWidth="1"/>
    <col min="13847" max="13847" width="3.125" style="208" customWidth="1"/>
    <col min="13848" max="14080" width="9" style="208"/>
    <col min="14081" max="14082" width="3.125" style="208" customWidth="1"/>
    <col min="14083" max="14084" width="17.5" style="208" customWidth="1"/>
    <col min="14085" max="14085" width="2.5" style="208" customWidth="1"/>
    <col min="14086" max="14086" width="25" style="208" customWidth="1"/>
    <col min="14087" max="14090" width="12.5" style="208" customWidth="1"/>
    <col min="14091" max="14091" width="2.5" style="208" customWidth="1"/>
    <col min="14092" max="14092" width="25" style="208" customWidth="1"/>
    <col min="14093" max="14096" width="12.5" style="208" customWidth="1"/>
    <col min="14097" max="14097" width="2.5" style="208" customWidth="1"/>
    <col min="14098" max="14098" width="25" style="208" customWidth="1"/>
    <col min="14099" max="14102" width="12.5" style="208" customWidth="1"/>
    <col min="14103" max="14103" width="3.125" style="208" customWidth="1"/>
    <col min="14104" max="14336" width="9" style="208"/>
    <col min="14337" max="14338" width="3.125" style="208" customWidth="1"/>
    <col min="14339" max="14340" width="17.5" style="208" customWidth="1"/>
    <col min="14341" max="14341" width="2.5" style="208" customWidth="1"/>
    <col min="14342" max="14342" width="25" style="208" customWidth="1"/>
    <col min="14343" max="14346" width="12.5" style="208" customWidth="1"/>
    <col min="14347" max="14347" width="2.5" style="208" customWidth="1"/>
    <col min="14348" max="14348" width="25" style="208" customWidth="1"/>
    <col min="14349" max="14352" width="12.5" style="208" customWidth="1"/>
    <col min="14353" max="14353" width="2.5" style="208" customWidth="1"/>
    <col min="14354" max="14354" width="25" style="208" customWidth="1"/>
    <col min="14355" max="14358" width="12.5" style="208" customWidth="1"/>
    <col min="14359" max="14359" width="3.125" style="208" customWidth="1"/>
    <col min="14360" max="14592" width="9" style="208"/>
    <col min="14593" max="14594" width="3.125" style="208" customWidth="1"/>
    <col min="14595" max="14596" width="17.5" style="208" customWidth="1"/>
    <col min="14597" max="14597" width="2.5" style="208" customWidth="1"/>
    <col min="14598" max="14598" width="25" style="208" customWidth="1"/>
    <col min="14599" max="14602" width="12.5" style="208" customWidth="1"/>
    <col min="14603" max="14603" width="2.5" style="208" customWidth="1"/>
    <col min="14604" max="14604" width="25" style="208" customWidth="1"/>
    <col min="14605" max="14608" width="12.5" style="208" customWidth="1"/>
    <col min="14609" max="14609" width="2.5" style="208" customWidth="1"/>
    <col min="14610" max="14610" width="25" style="208" customWidth="1"/>
    <col min="14611" max="14614" width="12.5" style="208" customWidth="1"/>
    <col min="14615" max="14615" width="3.125" style="208" customWidth="1"/>
    <col min="14616" max="14848" width="9" style="208"/>
    <col min="14849" max="14850" width="3.125" style="208" customWidth="1"/>
    <col min="14851" max="14852" width="17.5" style="208" customWidth="1"/>
    <col min="14853" max="14853" width="2.5" style="208" customWidth="1"/>
    <col min="14854" max="14854" width="25" style="208" customWidth="1"/>
    <col min="14855" max="14858" width="12.5" style="208" customWidth="1"/>
    <col min="14859" max="14859" width="2.5" style="208" customWidth="1"/>
    <col min="14860" max="14860" width="25" style="208" customWidth="1"/>
    <col min="14861" max="14864" width="12.5" style="208" customWidth="1"/>
    <col min="14865" max="14865" width="2.5" style="208" customWidth="1"/>
    <col min="14866" max="14866" width="25" style="208" customWidth="1"/>
    <col min="14867" max="14870" width="12.5" style="208" customWidth="1"/>
    <col min="14871" max="14871" width="3.125" style="208" customWidth="1"/>
    <col min="14872" max="15104" width="9" style="208"/>
    <col min="15105" max="15106" width="3.125" style="208" customWidth="1"/>
    <col min="15107" max="15108" width="17.5" style="208" customWidth="1"/>
    <col min="15109" max="15109" width="2.5" style="208" customWidth="1"/>
    <col min="15110" max="15110" width="25" style="208" customWidth="1"/>
    <col min="15111" max="15114" width="12.5" style="208" customWidth="1"/>
    <col min="15115" max="15115" width="2.5" style="208" customWidth="1"/>
    <col min="15116" max="15116" width="25" style="208" customWidth="1"/>
    <col min="15117" max="15120" width="12.5" style="208" customWidth="1"/>
    <col min="15121" max="15121" width="2.5" style="208" customWidth="1"/>
    <col min="15122" max="15122" width="25" style="208" customWidth="1"/>
    <col min="15123" max="15126" width="12.5" style="208" customWidth="1"/>
    <col min="15127" max="15127" width="3.125" style="208" customWidth="1"/>
    <col min="15128" max="15360" width="9" style="208"/>
    <col min="15361" max="15362" width="3.125" style="208" customWidth="1"/>
    <col min="15363" max="15364" width="17.5" style="208" customWidth="1"/>
    <col min="15365" max="15365" width="2.5" style="208" customWidth="1"/>
    <col min="15366" max="15366" width="25" style="208" customWidth="1"/>
    <col min="15367" max="15370" width="12.5" style="208" customWidth="1"/>
    <col min="15371" max="15371" width="2.5" style="208" customWidth="1"/>
    <col min="15372" max="15372" width="25" style="208" customWidth="1"/>
    <col min="15373" max="15376" width="12.5" style="208" customWidth="1"/>
    <col min="15377" max="15377" width="2.5" style="208" customWidth="1"/>
    <col min="15378" max="15378" width="25" style="208" customWidth="1"/>
    <col min="15379" max="15382" width="12.5" style="208" customWidth="1"/>
    <col min="15383" max="15383" width="3.125" style="208" customWidth="1"/>
    <col min="15384" max="15616" width="9" style="208"/>
    <col min="15617" max="15618" width="3.125" style="208" customWidth="1"/>
    <col min="15619" max="15620" width="17.5" style="208" customWidth="1"/>
    <col min="15621" max="15621" width="2.5" style="208" customWidth="1"/>
    <col min="15622" max="15622" width="25" style="208" customWidth="1"/>
    <col min="15623" max="15626" width="12.5" style="208" customWidth="1"/>
    <col min="15627" max="15627" width="2.5" style="208" customWidth="1"/>
    <col min="15628" max="15628" width="25" style="208" customWidth="1"/>
    <col min="15629" max="15632" width="12.5" style="208" customWidth="1"/>
    <col min="15633" max="15633" width="2.5" style="208" customWidth="1"/>
    <col min="15634" max="15634" width="25" style="208" customWidth="1"/>
    <col min="15635" max="15638" width="12.5" style="208" customWidth="1"/>
    <col min="15639" max="15639" width="3.125" style="208" customWidth="1"/>
    <col min="15640" max="15872" width="9" style="208"/>
    <col min="15873" max="15874" width="3.125" style="208" customWidth="1"/>
    <col min="15875" max="15876" width="17.5" style="208" customWidth="1"/>
    <col min="15877" max="15877" width="2.5" style="208" customWidth="1"/>
    <col min="15878" max="15878" width="25" style="208" customWidth="1"/>
    <col min="15879" max="15882" width="12.5" style="208" customWidth="1"/>
    <col min="15883" max="15883" width="2.5" style="208" customWidth="1"/>
    <col min="15884" max="15884" width="25" style="208" customWidth="1"/>
    <col min="15885" max="15888" width="12.5" style="208" customWidth="1"/>
    <col min="15889" max="15889" width="2.5" style="208" customWidth="1"/>
    <col min="15890" max="15890" width="25" style="208" customWidth="1"/>
    <col min="15891" max="15894" width="12.5" style="208" customWidth="1"/>
    <col min="15895" max="15895" width="3.125" style="208" customWidth="1"/>
    <col min="15896" max="16128" width="9" style="208"/>
    <col min="16129" max="16130" width="3.125" style="208" customWidth="1"/>
    <col min="16131" max="16132" width="17.5" style="208" customWidth="1"/>
    <col min="16133" max="16133" width="2.5" style="208" customWidth="1"/>
    <col min="16134" max="16134" width="25" style="208" customWidth="1"/>
    <col min="16135" max="16138" width="12.5" style="208" customWidth="1"/>
    <col min="16139" max="16139" width="2.5" style="208" customWidth="1"/>
    <col min="16140" max="16140" width="25" style="208" customWidth="1"/>
    <col min="16141" max="16144" width="12.5" style="208" customWidth="1"/>
    <col min="16145" max="16145" width="2.5" style="208" customWidth="1"/>
    <col min="16146" max="16146" width="25" style="208" customWidth="1"/>
    <col min="16147" max="16150" width="12.5" style="208" customWidth="1"/>
    <col min="16151" max="16151" width="3.125" style="208" customWidth="1"/>
    <col min="16152" max="16384" width="9" style="208"/>
  </cols>
  <sheetData>
    <row r="2" spans="1:27" ht="18.75">
      <c r="C2" s="209" t="s">
        <v>359</v>
      </c>
      <c r="V2" s="210" t="s">
        <v>360</v>
      </c>
      <c r="W2" s="211"/>
    </row>
    <row r="3" spans="1:27" ht="4.3499999999999996" customHeight="1">
      <c r="C3" s="212"/>
      <c r="D3" s="213"/>
      <c r="E3" s="828" t="s">
        <v>72</v>
      </c>
      <c r="F3" s="829"/>
      <c r="G3" s="829"/>
      <c r="H3" s="829"/>
      <c r="I3" s="829"/>
      <c r="J3" s="830"/>
      <c r="K3" s="828" t="s">
        <v>73</v>
      </c>
      <c r="L3" s="829"/>
      <c r="M3" s="829"/>
      <c r="N3" s="829"/>
      <c r="O3" s="829"/>
      <c r="P3" s="830"/>
      <c r="Q3" s="828" t="s">
        <v>361</v>
      </c>
      <c r="R3" s="829"/>
      <c r="S3" s="829"/>
      <c r="T3" s="829"/>
      <c r="U3" s="829"/>
      <c r="V3" s="830"/>
    </row>
    <row r="4" spans="1:27" ht="12.95" customHeight="1">
      <c r="C4" s="214"/>
      <c r="D4" s="215" t="s">
        <v>362</v>
      </c>
      <c r="E4" s="831"/>
      <c r="F4" s="832"/>
      <c r="G4" s="832"/>
      <c r="H4" s="832"/>
      <c r="I4" s="832"/>
      <c r="J4" s="833"/>
      <c r="K4" s="831"/>
      <c r="L4" s="832"/>
      <c r="M4" s="832"/>
      <c r="N4" s="832"/>
      <c r="O4" s="832"/>
      <c r="P4" s="833"/>
      <c r="Q4" s="831"/>
      <c r="R4" s="832"/>
      <c r="S4" s="832"/>
      <c r="T4" s="832"/>
      <c r="U4" s="832"/>
      <c r="V4" s="833"/>
    </row>
    <row r="5" spans="1:27" ht="12.95" customHeight="1">
      <c r="C5" s="214"/>
      <c r="D5" s="216"/>
      <c r="E5" s="831"/>
      <c r="F5" s="832"/>
      <c r="G5" s="832"/>
      <c r="H5" s="832"/>
      <c r="I5" s="832"/>
      <c r="J5" s="833"/>
      <c r="K5" s="831"/>
      <c r="L5" s="832"/>
      <c r="M5" s="832"/>
      <c r="N5" s="832"/>
      <c r="O5" s="832"/>
      <c r="P5" s="833"/>
      <c r="Q5" s="831"/>
      <c r="R5" s="832"/>
      <c r="S5" s="832"/>
      <c r="T5" s="832"/>
      <c r="U5" s="832"/>
      <c r="V5" s="833"/>
    </row>
    <row r="6" spans="1:27" ht="12.95" customHeight="1">
      <c r="A6" s="217"/>
      <c r="C6" s="218" t="s">
        <v>363</v>
      </c>
      <c r="D6" s="219"/>
      <c r="E6" s="831"/>
      <c r="F6" s="832"/>
      <c r="G6" s="832"/>
      <c r="H6" s="832"/>
      <c r="I6" s="832"/>
      <c r="J6" s="833"/>
      <c r="K6" s="831"/>
      <c r="L6" s="832"/>
      <c r="M6" s="832"/>
      <c r="N6" s="832"/>
      <c r="O6" s="832"/>
      <c r="P6" s="833"/>
      <c r="Q6" s="831"/>
      <c r="R6" s="832"/>
      <c r="S6" s="832"/>
      <c r="T6" s="832"/>
      <c r="U6" s="832"/>
      <c r="V6" s="833"/>
    </row>
    <row r="7" spans="1:27" ht="4.3499999999999996" customHeight="1" thickBot="1">
      <c r="A7" s="211"/>
      <c r="C7" s="220"/>
      <c r="D7" s="221"/>
      <c r="E7" s="834"/>
      <c r="F7" s="835"/>
      <c r="G7" s="835"/>
      <c r="H7" s="835"/>
      <c r="I7" s="835"/>
      <c r="J7" s="836"/>
      <c r="K7" s="834"/>
      <c r="L7" s="835"/>
      <c r="M7" s="835"/>
      <c r="N7" s="835"/>
      <c r="O7" s="835"/>
      <c r="P7" s="836"/>
      <c r="Q7" s="834"/>
      <c r="R7" s="835"/>
      <c r="S7" s="835"/>
      <c r="T7" s="835"/>
      <c r="U7" s="835"/>
      <c r="V7" s="836"/>
    </row>
    <row r="8" spans="1:27">
      <c r="C8" s="837" t="s">
        <v>72</v>
      </c>
      <c r="D8" s="838"/>
      <c r="E8" s="841"/>
      <c r="F8" s="842"/>
      <c r="G8" s="845" t="s">
        <v>364</v>
      </c>
      <c r="H8" s="222"/>
      <c r="I8" s="223"/>
      <c r="J8" s="847" t="s">
        <v>27</v>
      </c>
      <c r="K8" s="841"/>
      <c r="L8" s="842"/>
      <c r="M8" s="845" t="s">
        <v>364</v>
      </c>
      <c r="N8" s="222"/>
      <c r="O8" s="223"/>
      <c r="P8" s="847" t="s">
        <v>27</v>
      </c>
      <c r="Q8" s="841"/>
      <c r="R8" s="842"/>
      <c r="S8" s="845" t="s">
        <v>364</v>
      </c>
      <c r="T8" s="222"/>
      <c r="U8" s="223"/>
      <c r="V8" s="847" t="s">
        <v>27</v>
      </c>
    </row>
    <row r="9" spans="1:27" ht="12.95" customHeight="1">
      <c r="C9" s="837"/>
      <c r="D9" s="838"/>
      <c r="E9" s="843"/>
      <c r="F9" s="844"/>
      <c r="G9" s="846"/>
      <c r="H9" s="849" t="s">
        <v>365</v>
      </c>
      <c r="I9" s="224"/>
      <c r="J9" s="848"/>
      <c r="K9" s="843"/>
      <c r="L9" s="844"/>
      <c r="M9" s="846"/>
      <c r="N9" s="849" t="s">
        <v>365</v>
      </c>
      <c r="O9" s="224"/>
      <c r="P9" s="848"/>
      <c r="Q9" s="843"/>
      <c r="R9" s="844"/>
      <c r="S9" s="846"/>
      <c r="T9" s="849" t="s">
        <v>365</v>
      </c>
      <c r="U9" s="224"/>
      <c r="V9" s="848"/>
    </row>
    <row r="10" spans="1:27">
      <c r="C10" s="837"/>
      <c r="D10" s="838"/>
      <c r="E10" s="843"/>
      <c r="F10" s="844"/>
      <c r="G10" s="846"/>
      <c r="H10" s="846"/>
      <c r="I10" s="225" t="s">
        <v>366</v>
      </c>
      <c r="J10" s="848"/>
      <c r="K10" s="843"/>
      <c r="L10" s="844"/>
      <c r="M10" s="846"/>
      <c r="N10" s="846"/>
      <c r="O10" s="225" t="s">
        <v>366</v>
      </c>
      <c r="P10" s="848"/>
      <c r="Q10" s="843"/>
      <c r="R10" s="844"/>
      <c r="S10" s="846"/>
      <c r="T10" s="846"/>
      <c r="U10" s="225" t="s">
        <v>366</v>
      </c>
      <c r="V10" s="848"/>
    </row>
    <row r="11" spans="1:27">
      <c r="C11" s="837"/>
      <c r="D11" s="838"/>
      <c r="E11" s="843"/>
      <c r="F11" s="844"/>
      <c r="G11" s="846"/>
      <c r="H11" s="846"/>
      <c r="I11" s="226" t="s">
        <v>367</v>
      </c>
      <c r="J11" s="848"/>
      <c r="K11" s="843"/>
      <c r="L11" s="844"/>
      <c r="M11" s="846"/>
      <c r="N11" s="846"/>
      <c r="O11" s="226" t="s">
        <v>367</v>
      </c>
      <c r="P11" s="848"/>
      <c r="Q11" s="843"/>
      <c r="R11" s="844"/>
      <c r="S11" s="846"/>
      <c r="T11" s="846"/>
      <c r="U11" s="226" t="s">
        <v>367</v>
      </c>
      <c r="V11" s="848"/>
      <c r="AA11" s="208" t="str">
        <f>+'入力 (県内外)'!B6&amp;" "&amp;'入力 (県内外)'!C6</f>
        <v>01 農林水産業</v>
      </c>
    </row>
    <row r="12" spans="1:27" ht="14.25" customHeight="1">
      <c r="C12" s="837"/>
      <c r="D12" s="838"/>
      <c r="E12" s="227" t="s">
        <v>368</v>
      </c>
      <c r="F12" s="227"/>
      <c r="G12" s="228">
        <f>詳細1!Q11</f>
        <v>0</v>
      </c>
      <c r="H12" s="228">
        <f>詳細3!Q24</f>
        <v>0</v>
      </c>
      <c r="I12" s="228">
        <f>詳細2!Q24</f>
        <v>0</v>
      </c>
      <c r="J12" s="229">
        <f>詳細4!Q24</f>
        <v>0</v>
      </c>
      <c r="K12" s="227" t="s">
        <v>368</v>
      </c>
      <c r="L12" s="227"/>
      <c r="M12" s="228">
        <f>詳細1!Q19</f>
        <v>0</v>
      </c>
      <c r="N12" s="228">
        <f>詳細3!Q61</f>
        <v>0</v>
      </c>
      <c r="O12" s="228">
        <f>詳細2!Q60</f>
        <v>0</v>
      </c>
      <c r="P12" s="229">
        <f>詳細4!Q63</f>
        <v>0</v>
      </c>
      <c r="Q12" s="227" t="s">
        <v>368</v>
      </c>
      <c r="R12" s="227"/>
      <c r="S12" s="228">
        <f t="shared" ref="S12:V28" si="0">G12+M12</f>
        <v>0</v>
      </c>
      <c r="T12" s="228">
        <f t="shared" si="0"/>
        <v>0</v>
      </c>
      <c r="U12" s="228">
        <f t="shared" si="0"/>
        <v>0</v>
      </c>
      <c r="V12" s="229">
        <f t="shared" si="0"/>
        <v>0</v>
      </c>
      <c r="AA12" s="208" t="str">
        <f>+'入力 (県内外)'!B7&amp;" "&amp;'入力 (県内外)'!C7</f>
        <v>02 鉱業</v>
      </c>
    </row>
    <row r="13" spans="1:27" ht="14.25" customHeight="1">
      <c r="C13" s="837"/>
      <c r="D13" s="838"/>
      <c r="E13" s="230" t="s">
        <v>369</v>
      </c>
      <c r="F13" s="230"/>
      <c r="G13" s="231">
        <f>詳細1!Q12</f>
        <v>0</v>
      </c>
      <c r="H13" s="231">
        <f>詳細3!Q25</f>
        <v>0</v>
      </c>
      <c r="I13" s="231">
        <f>詳細2!Q25</f>
        <v>0</v>
      </c>
      <c r="J13" s="232">
        <f>詳細4!Q25</f>
        <v>0</v>
      </c>
      <c r="K13" s="230" t="s">
        <v>369</v>
      </c>
      <c r="L13" s="230"/>
      <c r="M13" s="231">
        <f>詳細1!Q20</f>
        <v>0</v>
      </c>
      <c r="N13" s="231">
        <f>詳細3!Q62</f>
        <v>0</v>
      </c>
      <c r="O13" s="231">
        <f>詳細2!Q61</f>
        <v>0</v>
      </c>
      <c r="P13" s="232">
        <f>詳細4!Q64</f>
        <v>0</v>
      </c>
      <c r="Q13" s="230" t="s">
        <v>370</v>
      </c>
      <c r="R13" s="230"/>
      <c r="S13" s="231">
        <f t="shared" si="0"/>
        <v>0</v>
      </c>
      <c r="T13" s="231">
        <f t="shared" si="0"/>
        <v>0</v>
      </c>
      <c r="U13" s="231">
        <f t="shared" si="0"/>
        <v>0</v>
      </c>
      <c r="V13" s="232">
        <f t="shared" si="0"/>
        <v>0</v>
      </c>
      <c r="AA13" s="208" t="str">
        <f>+'入力 (県内外)'!B8&amp;" "&amp;'入力 (県内外)'!C8</f>
        <v>03 製造業</v>
      </c>
    </row>
    <row r="14" spans="1:27" ht="14.25" customHeight="1">
      <c r="C14" s="837"/>
      <c r="D14" s="838"/>
      <c r="E14" s="233" t="s">
        <v>371</v>
      </c>
      <c r="F14" s="233"/>
      <c r="G14" s="234">
        <f>詳細1!Q13</f>
        <v>0</v>
      </c>
      <c r="H14" s="234">
        <f>詳細3!Q26</f>
        <v>0</v>
      </c>
      <c r="I14" s="234">
        <f>詳細2!Q26</f>
        <v>0</v>
      </c>
      <c r="J14" s="235">
        <f>詳細4!Q26</f>
        <v>0</v>
      </c>
      <c r="K14" s="233" t="s">
        <v>372</v>
      </c>
      <c r="L14" s="233"/>
      <c r="M14" s="234">
        <f>詳細1!Q21</f>
        <v>0</v>
      </c>
      <c r="N14" s="234">
        <f>詳細3!Q63</f>
        <v>0</v>
      </c>
      <c r="O14" s="234">
        <f>詳細2!Q62</f>
        <v>0</v>
      </c>
      <c r="P14" s="235">
        <f>詳細4!Q65</f>
        <v>0</v>
      </c>
      <c r="Q14" s="233" t="s">
        <v>372</v>
      </c>
      <c r="R14" s="233"/>
      <c r="S14" s="234">
        <f t="shared" si="0"/>
        <v>0</v>
      </c>
      <c r="T14" s="234">
        <f t="shared" si="0"/>
        <v>0</v>
      </c>
      <c r="U14" s="234">
        <f t="shared" si="0"/>
        <v>0</v>
      </c>
      <c r="V14" s="235">
        <f t="shared" si="0"/>
        <v>0</v>
      </c>
      <c r="AA14" s="208" t="str">
        <f>+'入力 (県内外)'!B9&amp;" "&amp;'入力 (県内外)'!C9</f>
        <v>04 建設</v>
      </c>
    </row>
    <row r="15" spans="1:27" ht="24.95" customHeight="1">
      <c r="C15" s="837"/>
      <c r="D15" s="838"/>
      <c r="E15" s="850" t="s">
        <v>373</v>
      </c>
      <c r="F15" s="851"/>
      <c r="G15" s="228">
        <f>詳細1!Q14</f>
        <v>0</v>
      </c>
      <c r="H15" s="228">
        <f>詳細3!Q27</f>
        <v>0</v>
      </c>
      <c r="I15" s="231">
        <f>詳細2!Q27</f>
        <v>0</v>
      </c>
      <c r="J15" s="229">
        <f>詳細4!Q27</f>
        <v>0</v>
      </c>
      <c r="K15" s="850" t="s">
        <v>373</v>
      </c>
      <c r="L15" s="851"/>
      <c r="M15" s="228">
        <f>詳細1!Q22</f>
        <v>0</v>
      </c>
      <c r="N15" s="228">
        <f>詳細3!Q64</f>
        <v>0</v>
      </c>
      <c r="O15" s="231">
        <f>詳細2!Q63</f>
        <v>0</v>
      </c>
      <c r="P15" s="229">
        <f>詳細4!Q66</f>
        <v>0</v>
      </c>
      <c r="Q15" s="850" t="s">
        <v>373</v>
      </c>
      <c r="R15" s="851"/>
      <c r="S15" s="228">
        <f t="shared" si="0"/>
        <v>0</v>
      </c>
      <c r="T15" s="228">
        <f t="shared" si="0"/>
        <v>0</v>
      </c>
      <c r="U15" s="231">
        <f t="shared" si="0"/>
        <v>0</v>
      </c>
      <c r="V15" s="229">
        <f t="shared" si="0"/>
        <v>0</v>
      </c>
      <c r="AA15" s="208" t="str">
        <f>+'入力 (県内外)'!B10&amp;" "&amp;'入力 (県内外)'!C10</f>
        <v>05 電力・ガス・水道</v>
      </c>
    </row>
    <row r="16" spans="1:27" ht="14.25" customHeight="1">
      <c r="C16" s="837"/>
      <c r="D16" s="838"/>
      <c r="E16" s="852" t="s">
        <v>374</v>
      </c>
      <c r="F16" s="236" t="s">
        <v>315</v>
      </c>
      <c r="G16" s="237">
        <f>詳細1!D$14</f>
        <v>0</v>
      </c>
      <c r="H16" s="237">
        <f>詳細3!D$27</f>
        <v>0</v>
      </c>
      <c r="I16" s="238">
        <f>詳細2!D$27</f>
        <v>0</v>
      </c>
      <c r="J16" s="229">
        <f>詳細4!D$27</f>
        <v>0</v>
      </c>
      <c r="K16" s="852" t="s">
        <v>374</v>
      </c>
      <c r="L16" s="236" t="s">
        <v>315</v>
      </c>
      <c r="M16" s="237">
        <f>詳細1!D$22</f>
        <v>0</v>
      </c>
      <c r="N16" s="237">
        <f>詳細3!D$64</f>
        <v>0</v>
      </c>
      <c r="O16" s="238">
        <f>詳細2!D$63</f>
        <v>0</v>
      </c>
      <c r="P16" s="229">
        <f>詳細4!D$66</f>
        <v>0</v>
      </c>
      <c r="Q16" s="852" t="s">
        <v>374</v>
      </c>
      <c r="R16" s="236" t="s">
        <v>315</v>
      </c>
      <c r="S16" s="237">
        <f t="shared" si="0"/>
        <v>0</v>
      </c>
      <c r="T16" s="237">
        <f t="shared" si="0"/>
        <v>0</v>
      </c>
      <c r="U16" s="238">
        <f t="shared" si="0"/>
        <v>0</v>
      </c>
      <c r="V16" s="229">
        <f t="shared" si="0"/>
        <v>0</v>
      </c>
      <c r="AA16" s="208" t="str">
        <f>+'入力 (県内外)'!B11&amp;" "&amp;'入力 (県内外)'!C11</f>
        <v>06 商業</v>
      </c>
    </row>
    <row r="17" spans="3:27" ht="14.25" customHeight="1">
      <c r="C17" s="837"/>
      <c r="D17" s="838"/>
      <c r="E17" s="853"/>
      <c r="F17" s="239" t="s">
        <v>316</v>
      </c>
      <c r="G17" s="240">
        <f>詳細1!E$14</f>
        <v>0</v>
      </c>
      <c r="H17" s="240">
        <f>詳細3!E$27</f>
        <v>0</v>
      </c>
      <c r="I17" s="241">
        <f>詳細2!E$27</f>
        <v>0</v>
      </c>
      <c r="J17" s="232">
        <f>詳細4!E$27</f>
        <v>0</v>
      </c>
      <c r="K17" s="853"/>
      <c r="L17" s="239" t="s">
        <v>316</v>
      </c>
      <c r="M17" s="240">
        <f>詳細1!E$22</f>
        <v>0</v>
      </c>
      <c r="N17" s="240">
        <f>詳細3!E$64</f>
        <v>0</v>
      </c>
      <c r="O17" s="241">
        <f>詳細2!E$63</f>
        <v>0</v>
      </c>
      <c r="P17" s="232">
        <f>詳細4!E$66</f>
        <v>0</v>
      </c>
      <c r="Q17" s="853"/>
      <c r="R17" s="239" t="s">
        <v>316</v>
      </c>
      <c r="S17" s="240">
        <f t="shared" si="0"/>
        <v>0</v>
      </c>
      <c r="T17" s="240">
        <f t="shared" si="0"/>
        <v>0</v>
      </c>
      <c r="U17" s="241">
        <f t="shared" si="0"/>
        <v>0</v>
      </c>
      <c r="V17" s="232">
        <f t="shared" si="0"/>
        <v>0</v>
      </c>
      <c r="AA17" s="208" t="str">
        <f>+'入力 (県内外)'!B12&amp;" "&amp;'入力 (県内外)'!C12</f>
        <v>07 金融・保険</v>
      </c>
    </row>
    <row r="18" spans="3:27" ht="14.25" customHeight="1">
      <c r="C18" s="837"/>
      <c r="D18" s="838"/>
      <c r="E18" s="853"/>
      <c r="F18" s="239" t="s">
        <v>317</v>
      </c>
      <c r="G18" s="240">
        <f>詳細1!F$14</f>
        <v>0</v>
      </c>
      <c r="H18" s="240">
        <f>詳細3!F$27</f>
        <v>0</v>
      </c>
      <c r="I18" s="241">
        <f>詳細2!F$27</f>
        <v>0</v>
      </c>
      <c r="J18" s="232">
        <f>詳細4!F$27</f>
        <v>0</v>
      </c>
      <c r="K18" s="853"/>
      <c r="L18" s="239" t="s">
        <v>317</v>
      </c>
      <c r="M18" s="240">
        <f>詳細1!F$22</f>
        <v>0</v>
      </c>
      <c r="N18" s="240">
        <f>詳細3!F$64</f>
        <v>0</v>
      </c>
      <c r="O18" s="241">
        <f>詳細2!F$63</f>
        <v>0</v>
      </c>
      <c r="P18" s="232">
        <f>詳細4!F$66</f>
        <v>0</v>
      </c>
      <c r="Q18" s="853"/>
      <c r="R18" s="239" t="s">
        <v>317</v>
      </c>
      <c r="S18" s="240">
        <f t="shared" si="0"/>
        <v>0</v>
      </c>
      <c r="T18" s="240">
        <f t="shared" si="0"/>
        <v>0</v>
      </c>
      <c r="U18" s="241">
        <f t="shared" si="0"/>
        <v>0</v>
      </c>
      <c r="V18" s="232">
        <f t="shared" si="0"/>
        <v>0</v>
      </c>
      <c r="AA18" s="208" t="str">
        <f>+'入力 (県内外)'!B13&amp;" "&amp;'入力 (県内外)'!C13</f>
        <v>08 不動産</v>
      </c>
    </row>
    <row r="19" spans="3:27" ht="14.25" customHeight="1">
      <c r="C19" s="837"/>
      <c r="D19" s="838"/>
      <c r="E19" s="853"/>
      <c r="F19" s="239" t="s">
        <v>318</v>
      </c>
      <c r="G19" s="240">
        <f>詳細1!G$14</f>
        <v>0</v>
      </c>
      <c r="H19" s="240">
        <f>詳細3!G$27</f>
        <v>0</v>
      </c>
      <c r="I19" s="241">
        <f>詳細2!G$27</f>
        <v>0</v>
      </c>
      <c r="J19" s="232">
        <f>詳細4!G$27</f>
        <v>0</v>
      </c>
      <c r="K19" s="853"/>
      <c r="L19" s="239" t="s">
        <v>318</v>
      </c>
      <c r="M19" s="240">
        <f>詳細1!G$22</f>
        <v>0</v>
      </c>
      <c r="N19" s="240">
        <f>詳細3!G$64</f>
        <v>0</v>
      </c>
      <c r="O19" s="241">
        <f>詳細2!G$63</f>
        <v>0</v>
      </c>
      <c r="P19" s="232">
        <f>詳細4!G$66</f>
        <v>0</v>
      </c>
      <c r="Q19" s="853"/>
      <c r="R19" s="239" t="s">
        <v>318</v>
      </c>
      <c r="S19" s="240">
        <f t="shared" si="0"/>
        <v>0</v>
      </c>
      <c r="T19" s="240">
        <f t="shared" si="0"/>
        <v>0</v>
      </c>
      <c r="U19" s="241">
        <f t="shared" si="0"/>
        <v>0</v>
      </c>
      <c r="V19" s="232">
        <f t="shared" si="0"/>
        <v>0</v>
      </c>
      <c r="AA19" s="208" t="str">
        <f>+'入力 (県内外)'!B14&amp;" "&amp;'入力 (県内外)'!C14</f>
        <v>09 運輸・郵便</v>
      </c>
    </row>
    <row r="20" spans="3:27" ht="14.25" customHeight="1">
      <c r="C20" s="837"/>
      <c r="D20" s="838"/>
      <c r="E20" s="853"/>
      <c r="F20" s="239" t="s">
        <v>598</v>
      </c>
      <c r="G20" s="240">
        <f>詳細1!H$14</f>
        <v>0</v>
      </c>
      <c r="H20" s="240">
        <f>詳細3!H$27</f>
        <v>0</v>
      </c>
      <c r="I20" s="241">
        <f>詳細2!H$27</f>
        <v>0</v>
      </c>
      <c r="J20" s="232">
        <f>詳細4!H$27</f>
        <v>0</v>
      </c>
      <c r="K20" s="853"/>
      <c r="L20" s="239" t="s">
        <v>598</v>
      </c>
      <c r="M20" s="240">
        <f>詳細1!H$22</f>
        <v>0</v>
      </c>
      <c r="N20" s="240">
        <f>詳細3!H$64</f>
        <v>0</v>
      </c>
      <c r="O20" s="241">
        <f>詳細2!H$63</f>
        <v>0</v>
      </c>
      <c r="P20" s="232">
        <f>詳細4!H$66</f>
        <v>0</v>
      </c>
      <c r="Q20" s="853"/>
      <c r="R20" s="239" t="s">
        <v>598</v>
      </c>
      <c r="S20" s="240">
        <f t="shared" si="0"/>
        <v>0</v>
      </c>
      <c r="T20" s="240">
        <f t="shared" si="0"/>
        <v>0</v>
      </c>
      <c r="U20" s="241">
        <f t="shared" si="0"/>
        <v>0</v>
      </c>
      <c r="V20" s="232">
        <f t="shared" si="0"/>
        <v>0</v>
      </c>
      <c r="AA20" s="208" t="str">
        <f>+'入力 (県内外)'!B15&amp;" "&amp;'入力 (県内外)'!C15</f>
        <v>10 情報通信</v>
      </c>
    </row>
    <row r="21" spans="3:27" ht="14.25" customHeight="1">
      <c r="C21" s="837"/>
      <c r="D21" s="838"/>
      <c r="E21" s="853"/>
      <c r="F21" s="239" t="s">
        <v>320</v>
      </c>
      <c r="G21" s="240">
        <f>詳細1!I$14</f>
        <v>0</v>
      </c>
      <c r="H21" s="240">
        <f>詳細3!I$27</f>
        <v>0</v>
      </c>
      <c r="I21" s="241">
        <f>詳細2!I$27</f>
        <v>0</v>
      </c>
      <c r="J21" s="232">
        <f>詳細4!I$27</f>
        <v>0</v>
      </c>
      <c r="K21" s="853"/>
      <c r="L21" s="239" t="s">
        <v>320</v>
      </c>
      <c r="M21" s="240">
        <f>詳細1!I$22</f>
        <v>0</v>
      </c>
      <c r="N21" s="240">
        <f>詳細3!I$64</f>
        <v>0</v>
      </c>
      <c r="O21" s="241">
        <f>詳細2!I$63</f>
        <v>0</v>
      </c>
      <c r="P21" s="232">
        <f>詳細4!I$66</f>
        <v>0</v>
      </c>
      <c r="Q21" s="853"/>
      <c r="R21" s="239" t="s">
        <v>320</v>
      </c>
      <c r="S21" s="240">
        <f t="shared" si="0"/>
        <v>0</v>
      </c>
      <c r="T21" s="240">
        <f t="shared" si="0"/>
        <v>0</v>
      </c>
      <c r="U21" s="241">
        <f t="shared" si="0"/>
        <v>0</v>
      </c>
      <c r="V21" s="232">
        <f t="shared" si="0"/>
        <v>0</v>
      </c>
      <c r="AA21" s="208" t="str">
        <f>+'入力 (県内外)'!B16&amp;" "&amp;'入力 (県内外)'!C16</f>
        <v>11 公務</v>
      </c>
    </row>
    <row r="22" spans="3:27" ht="14.25" customHeight="1">
      <c r="C22" s="837"/>
      <c r="D22" s="838"/>
      <c r="E22" s="853"/>
      <c r="F22" s="239" t="s">
        <v>599</v>
      </c>
      <c r="G22" s="240">
        <f>詳細1!J$14</f>
        <v>0</v>
      </c>
      <c r="H22" s="240">
        <f>詳細3!J$27</f>
        <v>0</v>
      </c>
      <c r="I22" s="241">
        <f>詳細2!J$27</f>
        <v>0</v>
      </c>
      <c r="J22" s="232">
        <f>詳細4!J$27</f>
        <v>0</v>
      </c>
      <c r="K22" s="853"/>
      <c r="L22" s="239" t="s">
        <v>599</v>
      </c>
      <c r="M22" s="240">
        <f>詳細1!J$22</f>
        <v>0</v>
      </c>
      <c r="N22" s="240">
        <f>詳細3!J$64</f>
        <v>0</v>
      </c>
      <c r="O22" s="241">
        <f>詳細2!J$63</f>
        <v>0</v>
      </c>
      <c r="P22" s="232">
        <f>詳細4!J$66</f>
        <v>0</v>
      </c>
      <c r="Q22" s="853"/>
      <c r="R22" s="239" t="s">
        <v>599</v>
      </c>
      <c r="S22" s="240">
        <f t="shared" si="0"/>
        <v>0</v>
      </c>
      <c r="T22" s="240">
        <f t="shared" si="0"/>
        <v>0</v>
      </c>
      <c r="U22" s="241">
        <f t="shared" si="0"/>
        <v>0</v>
      </c>
      <c r="V22" s="232">
        <f t="shared" si="0"/>
        <v>0</v>
      </c>
      <c r="AA22" s="208" t="str">
        <f>+'入力 (県内外)'!B17&amp;" "&amp;'入力 (県内外)'!C17</f>
        <v>12 サービス業</v>
      </c>
    </row>
    <row r="23" spans="3:27" ht="14.25" customHeight="1">
      <c r="C23" s="837"/>
      <c r="D23" s="838"/>
      <c r="E23" s="853"/>
      <c r="F23" s="239" t="s">
        <v>322</v>
      </c>
      <c r="G23" s="240">
        <f>詳細1!K$14</f>
        <v>0</v>
      </c>
      <c r="H23" s="240">
        <f>詳細3!K$27</f>
        <v>0</v>
      </c>
      <c r="I23" s="241">
        <f>詳細2!K$27</f>
        <v>0</v>
      </c>
      <c r="J23" s="232">
        <f>詳細4!K$27</f>
        <v>0</v>
      </c>
      <c r="K23" s="853"/>
      <c r="L23" s="239" t="s">
        <v>322</v>
      </c>
      <c r="M23" s="240">
        <f>詳細1!K$22</f>
        <v>0</v>
      </c>
      <c r="N23" s="240">
        <f>詳細3!K$64</f>
        <v>0</v>
      </c>
      <c r="O23" s="241">
        <f>詳細2!K$63</f>
        <v>0</v>
      </c>
      <c r="P23" s="232">
        <f>詳細4!K$66</f>
        <v>0</v>
      </c>
      <c r="Q23" s="853"/>
      <c r="R23" s="239" t="s">
        <v>322</v>
      </c>
      <c r="S23" s="240">
        <f t="shared" si="0"/>
        <v>0</v>
      </c>
      <c r="T23" s="240">
        <f t="shared" si="0"/>
        <v>0</v>
      </c>
      <c r="U23" s="241">
        <f t="shared" si="0"/>
        <v>0</v>
      </c>
      <c r="V23" s="232">
        <f t="shared" si="0"/>
        <v>0</v>
      </c>
      <c r="AA23" s="208" t="str">
        <f>+'入力 (県内外)'!B18&amp;" "&amp;'入力 (県内外)'!C18</f>
        <v>13 分類不明</v>
      </c>
    </row>
    <row r="24" spans="3:27" ht="14.25" customHeight="1">
      <c r="C24" s="837"/>
      <c r="D24" s="838"/>
      <c r="E24" s="853"/>
      <c r="F24" s="239" t="s">
        <v>600</v>
      </c>
      <c r="G24" s="240">
        <f>詳細1!L$14</f>
        <v>0</v>
      </c>
      <c r="H24" s="240">
        <f>詳細3!L$27</f>
        <v>0</v>
      </c>
      <c r="I24" s="241">
        <f>詳細2!L$27</f>
        <v>0</v>
      </c>
      <c r="J24" s="232">
        <f>詳細4!L$27</f>
        <v>0</v>
      </c>
      <c r="K24" s="853"/>
      <c r="L24" s="239" t="s">
        <v>600</v>
      </c>
      <c r="M24" s="240">
        <f>詳細1!L$22</f>
        <v>0</v>
      </c>
      <c r="N24" s="240">
        <f>詳細3!L$64</f>
        <v>0</v>
      </c>
      <c r="O24" s="241">
        <f>詳細2!L$63</f>
        <v>0</v>
      </c>
      <c r="P24" s="232">
        <f>詳細4!L$66</f>
        <v>0</v>
      </c>
      <c r="Q24" s="853"/>
      <c r="R24" s="239" t="s">
        <v>600</v>
      </c>
      <c r="S24" s="240">
        <f t="shared" si="0"/>
        <v>0</v>
      </c>
      <c r="T24" s="240">
        <f t="shared" si="0"/>
        <v>0</v>
      </c>
      <c r="U24" s="241">
        <f t="shared" si="0"/>
        <v>0</v>
      </c>
      <c r="V24" s="232">
        <f t="shared" si="0"/>
        <v>0</v>
      </c>
    </row>
    <row r="25" spans="3:27" ht="14.25" customHeight="1">
      <c r="C25" s="837"/>
      <c r="D25" s="838"/>
      <c r="E25" s="853"/>
      <c r="F25" s="239" t="s">
        <v>324</v>
      </c>
      <c r="G25" s="240">
        <f>詳細1!M$14</f>
        <v>0</v>
      </c>
      <c r="H25" s="240">
        <f>詳細3!M$27</f>
        <v>0</v>
      </c>
      <c r="I25" s="241">
        <f>詳細2!M$27</f>
        <v>0</v>
      </c>
      <c r="J25" s="232">
        <f>詳細4!M$27</f>
        <v>0</v>
      </c>
      <c r="K25" s="853"/>
      <c r="L25" s="239" t="s">
        <v>324</v>
      </c>
      <c r="M25" s="240">
        <f>詳細1!M$22</f>
        <v>0</v>
      </c>
      <c r="N25" s="240">
        <f>詳細3!M$64</f>
        <v>0</v>
      </c>
      <c r="O25" s="241">
        <f>詳細2!M$63</f>
        <v>0</v>
      </c>
      <c r="P25" s="232">
        <f>詳細4!M$66</f>
        <v>0</v>
      </c>
      <c r="Q25" s="853"/>
      <c r="R25" s="239" t="s">
        <v>324</v>
      </c>
      <c r="S25" s="240">
        <f t="shared" si="0"/>
        <v>0</v>
      </c>
      <c r="T25" s="240">
        <f t="shared" si="0"/>
        <v>0</v>
      </c>
      <c r="U25" s="241">
        <f t="shared" si="0"/>
        <v>0</v>
      </c>
      <c r="V25" s="232">
        <f t="shared" si="0"/>
        <v>0</v>
      </c>
    </row>
    <row r="26" spans="3:27" ht="14.25" customHeight="1">
      <c r="C26" s="837"/>
      <c r="D26" s="838"/>
      <c r="E26" s="853"/>
      <c r="F26" s="239" t="s">
        <v>325</v>
      </c>
      <c r="G26" s="240">
        <f>詳細1!N$14</f>
        <v>0</v>
      </c>
      <c r="H26" s="240">
        <f>詳細3!N$27</f>
        <v>0</v>
      </c>
      <c r="I26" s="241">
        <f>詳細2!N$27</f>
        <v>0</v>
      </c>
      <c r="J26" s="232">
        <f>詳細4!N$27</f>
        <v>0</v>
      </c>
      <c r="K26" s="853"/>
      <c r="L26" s="239" t="s">
        <v>325</v>
      </c>
      <c r="M26" s="240">
        <f>詳細1!N$22</f>
        <v>0</v>
      </c>
      <c r="N26" s="240">
        <f>詳細3!N$64</f>
        <v>0</v>
      </c>
      <c r="O26" s="241">
        <f>詳細2!N$63</f>
        <v>0</v>
      </c>
      <c r="P26" s="232">
        <f>詳細4!N$66</f>
        <v>0</v>
      </c>
      <c r="Q26" s="853"/>
      <c r="R26" s="239" t="s">
        <v>325</v>
      </c>
      <c r="S26" s="240">
        <f t="shared" si="0"/>
        <v>0</v>
      </c>
      <c r="T26" s="240">
        <f t="shared" si="0"/>
        <v>0</v>
      </c>
      <c r="U26" s="241">
        <f t="shared" si="0"/>
        <v>0</v>
      </c>
      <c r="V26" s="232">
        <f t="shared" si="0"/>
        <v>0</v>
      </c>
    </row>
    <row r="27" spans="3:27" ht="14.25" customHeight="1">
      <c r="C27" s="837"/>
      <c r="D27" s="838"/>
      <c r="E27" s="853"/>
      <c r="F27" s="239" t="s">
        <v>601</v>
      </c>
      <c r="G27" s="240">
        <f>詳細1!O$14</f>
        <v>0</v>
      </c>
      <c r="H27" s="240">
        <f>詳細3!O$27</f>
        <v>0</v>
      </c>
      <c r="I27" s="241">
        <f>詳細2!O$27</f>
        <v>0</v>
      </c>
      <c r="J27" s="232">
        <f>詳細4!O$27</f>
        <v>0</v>
      </c>
      <c r="K27" s="853"/>
      <c r="L27" s="239" t="s">
        <v>601</v>
      </c>
      <c r="M27" s="240">
        <f>詳細1!O$22</f>
        <v>0</v>
      </c>
      <c r="N27" s="240">
        <f>詳細3!O$64</f>
        <v>0</v>
      </c>
      <c r="O27" s="241">
        <f>詳細2!O$63</f>
        <v>0</v>
      </c>
      <c r="P27" s="232">
        <f>詳細4!O$66</f>
        <v>0</v>
      </c>
      <c r="Q27" s="853"/>
      <c r="R27" s="239" t="s">
        <v>601</v>
      </c>
      <c r="S27" s="240">
        <f t="shared" si="0"/>
        <v>0</v>
      </c>
      <c r="T27" s="240">
        <f t="shared" si="0"/>
        <v>0</v>
      </c>
      <c r="U27" s="241">
        <f t="shared" si="0"/>
        <v>0</v>
      </c>
      <c r="V27" s="232">
        <f t="shared" si="0"/>
        <v>0</v>
      </c>
    </row>
    <row r="28" spans="3:27" ht="14.25" customHeight="1" thickBot="1">
      <c r="C28" s="839"/>
      <c r="D28" s="840"/>
      <c r="E28" s="854"/>
      <c r="F28" s="242" t="s">
        <v>327</v>
      </c>
      <c r="G28" s="243">
        <f>詳細1!P$14</f>
        <v>0</v>
      </c>
      <c r="H28" s="243">
        <f>詳細3!P$27</f>
        <v>0</v>
      </c>
      <c r="I28" s="244">
        <f>詳細2!P$27</f>
        <v>0</v>
      </c>
      <c r="J28" s="245">
        <f>詳細4!P$27</f>
        <v>0</v>
      </c>
      <c r="K28" s="854"/>
      <c r="L28" s="242" t="s">
        <v>327</v>
      </c>
      <c r="M28" s="243">
        <f>詳細1!P$22</f>
        <v>0</v>
      </c>
      <c r="N28" s="243">
        <f>詳細3!P$64</f>
        <v>0</v>
      </c>
      <c r="O28" s="244">
        <f>詳細2!P$63</f>
        <v>0</v>
      </c>
      <c r="P28" s="245">
        <f>詳細4!P$66</f>
        <v>0</v>
      </c>
      <c r="Q28" s="854"/>
      <c r="R28" s="242" t="s">
        <v>327</v>
      </c>
      <c r="S28" s="243">
        <f t="shared" si="0"/>
        <v>0</v>
      </c>
      <c r="T28" s="243">
        <f t="shared" si="0"/>
        <v>0</v>
      </c>
      <c r="U28" s="244">
        <f t="shared" si="0"/>
        <v>0</v>
      </c>
      <c r="V28" s="245">
        <f t="shared" si="0"/>
        <v>0</v>
      </c>
    </row>
    <row r="29" spans="3:27">
      <c r="C29" s="855" t="s">
        <v>73</v>
      </c>
      <c r="D29" s="859"/>
      <c r="E29" s="841"/>
      <c r="F29" s="842"/>
      <c r="G29" s="845" t="s">
        <v>364</v>
      </c>
      <c r="H29" s="222"/>
      <c r="I29" s="223"/>
      <c r="J29" s="847" t="s">
        <v>27</v>
      </c>
      <c r="K29" s="841"/>
      <c r="L29" s="842"/>
      <c r="M29" s="845" t="s">
        <v>364</v>
      </c>
      <c r="N29" s="222"/>
      <c r="O29" s="223"/>
      <c r="P29" s="847" t="s">
        <v>27</v>
      </c>
      <c r="Q29" s="841"/>
      <c r="R29" s="842"/>
      <c r="S29" s="845" t="s">
        <v>364</v>
      </c>
      <c r="T29" s="222"/>
      <c r="U29" s="223"/>
      <c r="V29" s="847" t="s">
        <v>27</v>
      </c>
    </row>
    <row r="30" spans="3:27" ht="12.95" customHeight="1">
      <c r="C30" s="837"/>
      <c r="D30" s="838"/>
      <c r="E30" s="843"/>
      <c r="F30" s="844"/>
      <c r="G30" s="846"/>
      <c r="H30" s="849" t="s">
        <v>365</v>
      </c>
      <c r="I30" s="224"/>
      <c r="J30" s="848"/>
      <c r="K30" s="843"/>
      <c r="L30" s="844"/>
      <c r="M30" s="846"/>
      <c r="N30" s="849" t="s">
        <v>365</v>
      </c>
      <c r="O30" s="224"/>
      <c r="P30" s="848"/>
      <c r="Q30" s="843"/>
      <c r="R30" s="844"/>
      <c r="S30" s="846"/>
      <c r="T30" s="849" t="s">
        <v>365</v>
      </c>
      <c r="U30" s="224"/>
      <c r="V30" s="848"/>
    </row>
    <row r="31" spans="3:27">
      <c r="C31" s="837"/>
      <c r="D31" s="838"/>
      <c r="E31" s="843"/>
      <c r="F31" s="844"/>
      <c r="G31" s="846"/>
      <c r="H31" s="846"/>
      <c r="I31" s="225" t="s">
        <v>366</v>
      </c>
      <c r="J31" s="848"/>
      <c r="K31" s="843"/>
      <c r="L31" s="844"/>
      <c r="M31" s="846"/>
      <c r="N31" s="846"/>
      <c r="O31" s="225" t="s">
        <v>366</v>
      </c>
      <c r="P31" s="848"/>
      <c r="Q31" s="843"/>
      <c r="R31" s="844"/>
      <c r="S31" s="846"/>
      <c r="T31" s="846"/>
      <c r="U31" s="225" t="s">
        <v>366</v>
      </c>
      <c r="V31" s="848"/>
    </row>
    <row r="32" spans="3:27">
      <c r="C32" s="837"/>
      <c r="D32" s="838"/>
      <c r="E32" s="843"/>
      <c r="F32" s="844"/>
      <c r="G32" s="846"/>
      <c r="H32" s="846"/>
      <c r="I32" s="226" t="s">
        <v>367</v>
      </c>
      <c r="J32" s="848"/>
      <c r="K32" s="843"/>
      <c r="L32" s="844"/>
      <c r="M32" s="846"/>
      <c r="N32" s="846"/>
      <c r="O32" s="226" t="s">
        <v>367</v>
      </c>
      <c r="P32" s="848"/>
      <c r="Q32" s="843"/>
      <c r="R32" s="844"/>
      <c r="S32" s="846"/>
      <c r="T32" s="846"/>
      <c r="U32" s="226" t="s">
        <v>367</v>
      </c>
      <c r="V32" s="848"/>
    </row>
    <row r="33" spans="3:22" ht="14.25">
      <c r="C33" s="837"/>
      <c r="D33" s="838"/>
      <c r="E33" s="227" t="s">
        <v>368</v>
      </c>
      <c r="F33" s="227"/>
      <c r="G33" s="228">
        <f>詳細1!Q48</f>
        <v>0</v>
      </c>
      <c r="H33" s="228">
        <f>詳細3!Q102</f>
        <v>0</v>
      </c>
      <c r="I33" s="228">
        <f>詳細2!Q101</f>
        <v>0</v>
      </c>
      <c r="J33" s="229">
        <f>詳細4!Q107</f>
        <v>0</v>
      </c>
      <c r="K33" s="227" t="s">
        <v>368</v>
      </c>
      <c r="L33" s="227"/>
      <c r="M33" s="228">
        <f>詳細1!Q56</f>
        <v>0</v>
      </c>
      <c r="N33" s="228">
        <f>詳細3!Q140</f>
        <v>0</v>
      </c>
      <c r="O33" s="228">
        <f>詳細2!Q140</f>
        <v>0</v>
      </c>
      <c r="P33" s="229">
        <f>詳細4!Q146</f>
        <v>0</v>
      </c>
      <c r="Q33" s="227" t="s">
        <v>368</v>
      </c>
      <c r="R33" s="227"/>
      <c r="S33" s="228">
        <f t="shared" ref="S33:V49" si="1">G33+M33</f>
        <v>0</v>
      </c>
      <c r="T33" s="228">
        <f t="shared" si="1"/>
        <v>0</v>
      </c>
      <c r="U33" s="228">
        <f t="shared" si="1"/>
        <v>0</v>
      </c>
      <c r="V33" s="229">
        <f t="shared" si="1"/>
        <v>0</v>
      </c>
    </row>
    <row r="34" spans="3:22" ht="14.25">
      <c r="C34" s="837"/>
      <c r="D34" s="838"/>
      <c r="E34" s="230" t="s">
        <v>369</v>
      </c>
      <c r="F34" s="230"/>
      <c r="G34" s="231">
        <f>詳細1!Q49</f>
        <v>0</v>
      </c>
      <c r="H34" s="231">
        <f>詳細3!Q103</f>
        <v>0</v>
      </c>
      <c r="I34" s="231">
        <f>詳細2!Q102</f>
        <v>0</v>
      </c>
      <c r="J34" s="232">
        <f>詳細4!Q108</f>
        <v>0</v>
      </c>
      <c r="K34" s="230" t="s">
        <v>369</v>
      </c>
      <c r="L34" s="230"/>
      <c r="M34" s="231">
        <f>詳細1!Q57</f>
        <v>0</v>
      </c>
      <c r="N34" s="231">
        <f>詳細3!Q141</f>
        <v>0</v>
      </c>
      <c r="O34" s="231">
        <f>詳細2!Q141</f>
        <v>0</v>
      </c>
      <c r="P34" s="232">
        <f>詳細4!Q147</f>
        <v>0</v>
      </c>
      <c r="Q34" s="230" t="s">
        <v>369</v>
      </c>
      <c r="R34" s="230"/>
      <c r="S34" s="231">
        <f t="shared" si="1"/>
        <v>0</v>
      </c>
      <c r="T34" s="231">
        <f t="shared" si="1"/>
        <v>0</v>
      </c>
      <c r="U34" s="231">
        <f t="shared" si="1"/>
        <v>0</v>
      </c>
      <c r="V34" s="232">
        <f t="shared" si="1"/>
        <v>0</v>
      </c>
    </row>
    <row r="35" spans="3:22" ht="14.25">
      <c r="C35" s="837"/>
      <c r="D35" s="838"/>
      <c r="E35" s="233" t="s">
        <v>372</v>
      </c>
      <c r="F35" s="233"/>
      <c r="G35" s="234">
        <f>詳細1!Q50</f>
        <v>0</v>
      </c>
      <c r="H35" s="234">
        <f>詳細3!Q104</f>
        <v>0</v>
      </c>
      <c r="I35" s="234">
        <f>詳細2!Q103</f>
        <v>0</v>
      </c>
      <c r="J35" s="235">
        <f>詳細4!Q109</f>
        <v>0</v>
      </c>
      <c r="K35" s="233" t="s">
        <v>372</v>
      </c>
      <c r="L35" s="233"/>
      <c r="M35" s="234">
        <f>詳細1!Q58</f>
        <v>0</v>
      </c>
      <c r="N35" s="234">
        <f>詳細3!Q142</f>
        <v>0</v>
      </c>
      <c r="O35" s="234">
        <f>詳細2!Q142</f>
        <v>0</v>
      </c>
      <c r="P35" s="235">
        <f>詳細4!Q148</f>
        <v>0</v>
      </c>
      <c r="Q35" s="233" t="s">
        <v>372</v>
      </c>
      <c r="R35" s="233"/>
      <c r="S35" s="234">
        <f t="shared" si="1"/>
        <v>0</v>
      </c>
      <c r="T35" s="234">
        <f t="shared" si="1"/>
        <v>0</v>
      </c>
      <c r="U35" s="234">
        <f t="shared" si="1"/>
        <v>0</v>
      </c>
      <c r="V35" s="235">
        <f t="shared" si="1"/>
        <v>0</v>
      </c>
    </row>
    <row r="36" spans="3:22" ht="24.95" customHeight="1">
      <c r="C36" s="837"/>
      <c r="D36" s="838"/>
      <c r="E36" s="850" t="s">
        <v>373</v>
      </c>
      <c r="F36" s="851"/>
      <c r="G36" s="228">
        <f>詳細1!Q51</f>
        <v>0</v>
      </c>
      <c r="H36" s="228">
        <f>詳細3!Q105</f>
        <v>0</v>
      </c>
      <c r="I36" s="231">
        <f>詳細2!Q104</f>
        <v>0</v>
      </c>
      <c r="J36" s="229">
        <f>詳細4!Q110</f>
        <v>0</v>
      </c>
      <c r="K36" s="850" t="s">
        <v>373</v>
      </c>
      <c r="L36" s="851"/>
      <c r="M36" s="228">
        <f>詳細1!Q59</f>
        <v>0</v>
      </c>
      <c r="N36" s="228">
        <f>詳細3!Q143</f>
        <v>0</v>
      </c>
      <c r="O36" s="231">
        <f>詳細2!Q143</f>
        <v>0</v>
      </c>
      <c r="P36" s="229">
        <f>詳細4!Q149</f>
        <v>0</v>
      </c>
      <c r="Q36" s="850" t="s">
        <v>373</v>
      </c>
      <c r="R36" s="851"/>
      <c r="S36" s="228">
        <f t="shared" si="1"/>
        <v>0</v>
      </c>
      <c r="T36" s="228">
        <f t="shared" si="1"/>
        <v>0</v>
      </c>
      <c r="U36" s="231">
        <f t="shared" si="1"/>
        <v>0</v>
      </c>
      <c r="V36" s="229">
        <f t="shared" si="1"/>
        <v>0</v>
      </c>
    </row>
    <row r="37" spans="3:22" ht="14.25">
      <c r="C37" s="837"/>
      <c r="D37" s="838"/>
      <c r="E37" s="852" t="s">
        <v>374</v>
      </c>
      <c r="F37" s="236" t="s">
        <v>315</v>
      </c>
      <c r="G37" s="237">
        <f>詳細1!D$51</f>
        <v>0</v>
      </c>
      <c r="H37" s="237">
        <f>詳細3!D$105</f>
        <v>0</v>
      </c>
      <c r="I37" s="238">
        <f>詳細2!D$104</f>
        <v>0</v>
      </c>
      <c r="J37" s="229">
        <f>詳細4!D$110</f>
        <v>0</v>
      </c>
      <c r="K37" s="852" t="s">
        <v>374</v>
      </c>
      <c r="L37" s="236" t="s">
        <v>315</v>
      </c>
      <c r="M37" s="237">
        <f>詳細1!D$59</f>
        <v>0</v>
      </c>
      <c r="N37" s="237">
        <f>詳細3!D$143</f>
        <v>0</v>
      </c>
      <c r="O37" s="238">
        <f>詳細2!D$143</f>
        <v>0</v>
      </c>
      <c r="P37" s="229">
        <f>詳細4!D$149</f>
        <v>0</v>
      </c>
      <c r="Q37" s="852" t="s">
        <v>374</v>
      </c>
      <c r="R37" s="236" t="s">
        <v>315</v>
      </c>
      <c r="S37" s="237">
        <f t="shared" si="1"/>
        <v>0</v>
      </c>
      <c r="T37" s="237">
        <f t="shared" si="1"/>
        <v>0</v>
      </c>
      <c r="U37" s="238">
        <f t="shared" si="1"/>
        <v>0</v>
      </c>
      <c r="V37" s="229">
        <f t="shared" si="1"/>
        <v>0</v>
      </c>
    </row>
    <row r="38" spans="3:22" ht="14.25">
      <c r="C38" s="837"/>
      <c r="D38" s="838"/>
      <c r="E38" s="853"/>
      <c r="F38" s="239" t="s">
        <v>316</v>
      </c>
      <c r="G38" s="240">
        <f>詳細1!E$51</f>
        <v>0</v>
      </c>
      <c r="H38" s="240">
        <f>詳細3!E$105</f>
        <v>0</v>
      </c>
      <c r="I38" s="241">
        <f>詳細2!E$104</f>
        <v>0</v>
      </c>
      <c r="J38" s="232">
        <f>詳細4!E$110</f>
        <v>0</v>
      </c>
      <c r="K38" s="853"/>
      <c r="L38" s="239" t="s">
        <v>316</v>
      </c>
      <c r="M38" s="240">
        <f>詳細1!E$59</f>
        <v>0</v>
      </c>
      <c r="N38" s="240">
        <f>詳細3!E$143</f>
        <v>0</v>
      </c>
      <c r="O38" s="241">
        <f>詳細2!E$143</f>
        <v>0</v>
      </c>
      <c r="P38" s="232">
        <f>詳細4!E$149</f>
        <v>0</v>
      </c>
      <c r="Q38" s="853"/>
      <c r="R38" s="239" t="s">
        <v>316</v>
      </c>
      <c r="S38" s="240">
        <f t="shared" si="1"/>
        <v>0</v>
      </c>
      <c r="T38" s="240">
        <f t="shared" si="1"/>
        <v>0</v>
      </c>
      <c r="U38" s="241">
        <f t="shared" si="1"/>
        <v>0</v>
      </c>
      <c r="V38" s="232">
        <f t="shared" si="1"/>
        <v>0</v>
      </c>
    </row>
    <row r="39" spans="3:22" ht="14.25">
      <c r="C39" s="837"/>
      <c r="D39" s="838"/>
      <c r="E39" s="853"/>
      <c r="F39" s="239" t="s">
        <v>317</v>
      </c>
      <c r="G39" s="240">
        <f>詳細1!F$51</f>
        <v>0</v>
      </c>
      <c r="H39" s="240">
        <f>詳細3!F$105</f>
        <v>0</v>
      </c>
      <c r="I39" s="241">
        <f>詳細2!F$104</f>
        <v>0</v>
      </c>
      <c r="J39" s="232">
        <f>詳細4!F$110</f>
        <v>0</v>
      </c>
      <c r="K39" s="853"/>
      <c r="L39" s="239" t="s">
        <v>317</v>
      </c>
      <c r="M39" s="240">
        <f>詳細1!F$59</f>
        <v>0</v>
      </c>
      <c r="N39" s="240">
        <f>詳細3!F$143</f>
        <v>0</v>
      </c>
      <c r="O39" s="241">
        <f>詳細2!F$143</f>
        <v>0</v>
      </c>
      <c r="P39" s="232">
        <f>詳細4!F$149</f>
        <v>0</v>
      </c>
      <c r="Q39" s="853"/>
      <c r="R39" s="239" t="s">
        <v>317</v>
      </c>
      <c r="S39" s="240">
        <f t="shared" si="1"/>
        <v>0</v>
      </c>
      <c r="T39" s="240">
        <f t="shared" si="1"/>
        <v>0</v>
      </c>
      <c r="U39" s="241">
        <f t="shared" si="1"/>
        <v>0</v>
      </c>
      <c r="V39" s="232">
        <f t="shared" si="1"/>
        <v>0</v>
      </c>
    </row>
    <row r="40" spans="3:22" ht="14.25">
      <c r="C40" s="837"/>
      <c r="D40" s="838"/>
      <c r="E40" s="853"/>
      <c r="F40" s="239" t="s">
        <v>318</v>
      </c>
      <c r="G40" s="240">
        <f>詳細1!G$51</f>
        <v>0</v>
      </c>
      <c r="H40" s="240">
        <f>詳細3!G$105</f>
        <v>0</v>
      </c>
      <c r="I40" s="241">
        <f>詳細2!G$104</f>
        <v>0</v>
      </c>
      <c r="J40" s="232">
        <f>詳細4!G$110</f>
        <v>0</v>
      </c>
      <c r="K40" s="853"/>
      <c r="L40" s="239" t="s">
        <v>318</v>
      </c>
      <c r="M40" s="240">
        <f>詳細1!G$59</f>
        <v>0</v>
      </c>
      <c r="N40" s="240">
        <f>詳細3!G$143</f>
        <v>0</v>
      </c>
      <c r="O40" s="241">
        <f>詳細2!G$143</f>
        <v>0</v>
      </c>
      <c r="P40" s="232">
        <f>詳細4!G$149</f>
        <v>0</v>
      </c>
      <c r="Q40" s="853"/>
      <c r="R40" s="239" t="s">
        <v>318</v>
      </c>
      <c r="S40" s="240">
        <f t="shared" si="1"/>
        <v>0</v>
      </c>
      <c r="T40" s="240">
        <f t="shared" si="1"/>
        <v>0</v>
      </c>
      <c r="U40" s="241">
        <f t="shared" si="1"/>
        <v>0</v>
      </c>
      <c r="V40" s="232">
        <f t="shared" si="1"/>
        <v>0</v>
      </c>
    </row>
    <row r="41" spans="3:22" ht="14.25">
      <c r="C41" s="837"/>
      <c r="D41" s="838"/>
      <c r="E41" s="853"/>
      <c r="F41" s="239" t="s">
        <v>598</v>
      </c>
      <c r="G41" s="240">
        <f>詳細1!H$51</f>
        <v>0</v>
      </c>
      <c r="H41" s="240">
        <f>詳細3!H$105</f>
        <v>0</v>
      </c>
      <c r="I41" s="241">
        <f>詳細2!H$104</f>
        <v>0</v>
      </c>
      <c r="J41" s="232">
        <f>詳細4!H$110</f>
        <v>0</v>
      </c>
      <c r="K41" s="853"/>
      <c r="L41" s="239" t="s">
        <v>598</v>
      </c>
      <c r="M41" s="240">
        <f>詳細1!H$59</f>
        <v>0</v>
      </c>
      <c r="N41" s="240">
        <f>詳細3!H$143</f>
        <v>0</v>
      </c>
      <c r="O41" s="241">
        <f>詳細2!H$143</f>
        <v>0</v>
      </c>
      <c r="P41" s="232">
        <f>詳細4!H$149</f>
        <v>0</v>
      </c>
      <c r="Q41" s="853"/>
      <c r="R41" s="239" t="s">
        <v>598</v>
      </c>
      <c r="S41" s="240">
        <f t="shared" si="1"/>
        <v>0</v>
      </c>
      <c r="T41" s="240">
        <f t="shared" si="1"/>
        <v>0</v>
      </c>
      <c r="U41" s="241">
        <f t="shared" si="1"/>
        <v>0</v>
      </c>
      <c r="V41" s="232">
        <f t="shared" si="1"/>
        <v>0</v>
      </c>
    </row>
    <row r="42" spans="3:22" ht="14.25">
      <c r="C42" s="837"/>
      <c r="D42" s="838"/>
      <c r="E42" s="853"/>
      <c r="F42" s="239" t="s">
        <v>320</v>
      </c>
      <c r="G42" s="240">
        <f>詳細1!I$51</f>
        <v>0</v>
      </c>
      <c r="H42" s="240">
        <f>詳細3!I$105</f>
        <v>0</v>
      </c>
      <c r="I42" s="241">
        <f>詳細2!I$104</f>
        <v>0</v>
      </c>
      <c r="J42" s="232">
        <f>詳細4!I$110</f>
        <v>0</v>
      </c>
      <c r="K42" s="853"/>
      <c r="L42" s="239" t="s">
        <v>320</v>
      </c>
      <c r="M42" s="240">
        <f>詳細1!I$59</f>
        <v>0</v>
      </c>
      <c r="N42" s="240">
        <f>詳細3!I$143</f>
        <v>0</v>
      </c>
      <c r="O42" s="241">
        <f>詳細2!I$143</f>
        <v>0</v>
      </c>
      <c r="P42" s="232">
        <f>詳細4!I$149</f>
        <v>0</v>
      </c>
      <c r="Q42" s="853"/>
      <c r="R42" s="239" t="s">
        <v>320</v>
      </c>
      <c r="S42" s="240">
        <f t="shared" si="1"/>
        <v>0</v>
      </c>
      <c r="T42" s="240">
        <f t="shared" si="1"/>
        <v>0</v>
      </c>
      <c r="U42" s="241">
        <f t="shared" si="1"/>
        <v>0</v>
      </c>
      <c r="V42" s="232">
        <f t="shared" si="1"/>
        <v>0</v>
      </c>
    </row>
    <row r="43" spans="3:22" ht="14.25">
      <c r="C43" s="837"/>
      <c r="D43" s="838"/>
      <c r="E43" s="853"/>
      <c r="F43" s="239" t="s">
        <v>599</v>
      </c>
      <c r="G43" s="240">
        <f>詳細1!J$51</f>
        <v>0</v>
      </c>
      <c r="H43" s="240">
        <f>詳細3!J$105</f>
        <v>0</v>
      </c>
      <c r="I43" s="241">
        <f>詳細2!J$104</f>
        <v>0</v>
      </c>
      <c r="J43" s="232">
        <f>詳細4!J$110</f>
        <v>0</v>
      </c>
      <c r="K43" s="853"/>
      <c r="L43" s="239" t="s">
        <v>599</v>
      </c>
      <c r="M43" s="240">
        <f>詳細1!J$59</f>
        <v>0</v>
      </c>
      <c r="N43" s="240">
        <f>詳細3!J$143</f>
        <v>0</v>
      </c>
      <c r="O43" s="241">
        <f>詳細2!J$143</f>
        <v>0</v>
      </c>
      <c r="P43" s="232">
        <f>詳細4!J$149</f>
        <v>0</v>
      </c>
      <c r="Q43" s="853"/>
      <c r="R43" s="239" t="s">
        <v>599</v>
      </c>
      <c r="S43" s="240">
        <f t="shared" si="1"/>
        <v>0</v>
      </c>
      <c r="T43" s="240">
        <f t="shared" si="1"/>
        <v>0</v>
      </c>
      <c r="U43" s="241">
        <f t="shared" si="1"/>
        <v>0</v>
      </c>
      <c r="V43" s="232">
        <f t="shared" si="1"/>
        <v>0</v>
      </c>
    </row>
    <row r="44" spans="3:22" ht="14.25">
      <c r="C44" s="837"/>
      <c r="D44" s="838"/>
      <c r="E44" s="853"/>
      <c r="F44" s="239" t="s">
        <v>322</v>
      </c>
      <c r="G44" s="240">
        <f>詳細1!K$51</f>
        <v>0</v>
      </c>
      <c r="H44" s="240">
        <f>詳細3!K$105</f>
        <v>0</v>
      </c>
      <c r="I44" s="241">
        <f>詳細2!K$104</f>
        <v>0</v>
      </c>
      <c r="J44" s="232">
        <f>詳細4!K$110</f>
        <v>0</v>
      </c>
      <c r="K44" s="853"/>
      <c r="L44" s="239" t="s">
        <v>322</v>
      </c>
      <c r="M44" s="240">
        <f>詳細1!K$59</f>
        <v>0</v>
      </c>
      <c r="N44" s="240">
        <f>詳細3!K$143</f>
        <v>0</v>
      </c>
      <c r="O44" s="241">
        <f>詳細2!K$143</f>
        <v>0</v>
      </c>
      <c r="P44" s="232">
        <f>詳細4!K$149</f>
        <v>0</v>
      </c>
      <c r="Q44" s="853"/>
      <c r="R44" s="239" t="s">
        <v>322</v>
      </c>
      <c r="S44" s="240">
        <f t="shared" si="1"/>
        <v>0</v>
      </c>
      <c r="T44" s="240">
        <f t="shared" si="1"/>
        <v>0</v>
      </c>
      <c r="U44" s="241">
        <f t="shared" si="1"/>
        <v>0</v>
      </c>
      <c r="V44" s="232">
        <f t="shared" si="1"/>
        <v>0</v>
      </c>
    </row>
    <row r="45" spans="3:22" ht="14.25">
      <c r="C45" s="837"/>
      <c r="D45" s="838"/>
      <c r="E45" s="853"/>
      <c r="F45" s="239" t="s">
        <v>600</v>
      </c>
      <c r="G45" s="240">
        <f>詳細1!L$51</f>
        <v>0</v>
      </c>
      <c r="H45" s="240">
        <f>詳細3!L$105</f>
        <v>0</v>
      </c>
      <c r="I45" s="241">
        <f>詳細2!L$104</f>
        <v>0</v>
      </c>
      <c r="J45" s="232">
        <f>詳細4!L$110</f>
        <v>0</v>
      </c>
      <c r="K45" s="853"/>
      <c r="L45" s="239" t="s">
        <v>600</v>
      </c>
      <c r="M45" s="240">
        <f>詳細1!L$59</f>
        <v>0</v>
      </c>
      <c r="N45" s="240">
        <f>詳細3!L$143</f>
        <v>0</v>
      </c>
      <c r="O45" s="241">
        <f>詳細2!L$143</f>
        <v>0</v>
      </c>
      <c r="P45" s="232">
        <f>詳細4!L$149</f>
        <v>0</v>
      </c>
      <c r="Q45" s="853"/>
      <c r="R45" s="239" t="s">
        <v>600</v>
      </c>
      <c r="S45" s="240">
        <f t="shared" si="1"/>
        <v>0</v>
      </c>
      <c r="T45" s="240">
        <f t="shared" si="1"/>
        <v>0</v>
      </c>
      <c r="U45" s="241">
        <f t="shared" si="1"/>
        <v>0</v>
      </c>
      <c r="V45" s="232">
        <f t="shared" si="1"/>
        <v>0</v>
      </c>
    </row>
    <row r="46" spans="3:22" ht="14.25">
      <c r="C46" s="837"/>
      <c r="D46" s="838"/>
      <c r="E46" s="853"/>
      <c r="F46" s="239" t="s">
        <v>324</v>
      </c>
      <c r="G46" s="240">
        <f>詳細1!M$51</f>
        <v>0</v>
      </c>
      <c r="H46" s="240">
        <f>詳細3!M$105</f>
        <v>0</v>
      </c>
      <c r="I46" s="241">
        <f>詳細2!M$104</f>
        <v>0</v>
      </c>
      <c r="J46" s="232">
        <f>詳細4!M$110</f>
        <v>0</v>
      </c>
      <c r="K46" s="853"/>
      <c r="L46" s="239" t="s">
        <v>324</v>
      </c>
      <c r="M46" s="240">
        <f>詳細1!M$59</f>
        <v>0</v>
      </c>
      <c r="N46" s="240">
        <f>詳細3!M$143</f>
        <v>0</v>
      </c>
      <c r="O46" s="241">
        <f>詳細2!M$143</f>
        <v>0</v>
      </c>
      <c r="P46" s="232">
        <f>詳細4!M$149</f>
        <v>0</v>
      </c>
      <c r="Q46" s="853"/>
      <c r="R46" s="239" t="s">
        <v>324</v>
      </c>
      <c r="S46" s="240">
        <f t="shared" si="1"/>
        <v>0</v>
      </c>
      <c r="T46" s="240">
        <f t="shared" si="1"/>
        <v>0</v>
      </c>
      <c r="U46" s="241">
        <f t="shared" si="1"/>
        <v>0</v>
      </c>
      <c r="V46" s="232">
        <f t="shared" si="1"/>
        <v>0</v>
      </c>
    </row>
    <row r="47" spans="3:22" ht="14.25">
      <c r="C47" s="837"/>
      <c r="D47" s="838"/>
      <c r="E47" s="853"/>
      <c r="F47" s="239" t="s">
        <v>325</v>
      </c>
      <c r="G47" s="240">
        <f>詳細1!N$51</f>
        <v>0</v>
      </c>
      <c r="H47" s="240">
        <f>詳細3!N$105</f>
        <v>0</v>
      </c>
      <c r="I47" s="241">
        <f>詳細2!N$104</f>
        <v>0</v>
      </c>
      <c r="J47" s="232">
        <f>詳細4!N$110</f>
        <v>0</v>
      </c>
      <c r="K47" s="853"/>
      <c r="L47" s="239" t="s">
        <v>325</v>
      </c>
      <c r="M47" s="240">
        <f>詳細1!N$59</f>
        <v>0</v>
      </c>
      <c r="N47" s="240">
        <f>詳細3!N$143</f>
        <v>0</v>
      </c>
      <c r="O47" s="241">
        <f>詳細2!N$143</f>
        <v>0</v>
      </c>
      <c r="P47" s="232">
        <f>詳細4!N$149</f>
        <v>0</v>
      </c>
      <c r="Q47" s="853"/>
      <c r="R47" s="239" t="s">
        <v>325</v>
      </c>
      <c r="S47" s="240">
        <f t="shared" si="1"/>
        <v>0</v>
      </c>
      <c r="T47" s="240">
        <f t="shared" si="1"/>
        <v>0</v>
      </c>
      <c r="U47" s="241">
        <f t="shared" si="1"/>
        <v>0</v>
      </c>
      <c r="V47" s="232">
        <f t="shared" si="1"/>
        <v>0</v>
      </c>
    </row>
    <row r="48" spans="3:22" ht="14.25">
      <c r="C48" s="837"/>
      <c r="D48" s="838"/>
      <c r="E48" s="853"/>
      <c r="F48" s="239" t="s">
        <v>601</v>
      </c>
      <c r="G48" s="240">
        <f>詳細1!O$51</f>
        <v>0</v>
      </c>
      <c r="H48" s="240">
        <f>詳細3!O$105</f>
        <v>0</v>
      </c>
      <c r="I48" s="241">
        <f>詳細2!O$104</f>
        <v>0</v>
      </c>
      <c r="J48" s="232">
        <f>詳細4!O$110</f>
        <v>0</v>
      </c>
      <c r="K48" s="853"/>
      <c r="L48" s="239" t="s">
        <v>601</v>
      </c>
      <c r="M48" s="240">
        <f>詳細1!O$59</f>
        <v>0</v>
      </c>
      <c r="N48" s="240">
        <f>詳細3!O$143</f>
        <v>0</v>
      </c>
      <c r="O48" s="241">
        <f>詳細2!O$143</f>
        <v>0</v>
      </c>
      <c r="P48" s="232">
        <f>詳細4!O$149</f>
        <v>0</v>
      </c>
      <c r="Q48" s="853"/>
      <c r="R48" s="239" t="s">
        <v>601</v>
      </c>
      <c r="S48" s="240">
        <f t="shared" si="1"/>
        <v>0</v>
      </c>
      <c r="T48" s="240">
        <f t="shared" si="1"/>
        <v>0</v>
      </c>
      <c r="U48" s="241">
        <f t="shared" si="1"/>
        <v>0</v>
      </c>
      <c r="V48" s="232">
        <f t="shared" si="1"/>
        <v>0</v>
      </c>
    </row>
    <row r="49" spans="3:22" ht="15" thickBot="1">
      <c r="C49" s="839"/>
      <c r="D49" s="840"/>
      <c r="E49" s="854"/>
      <c r="F49" s="242" t="s">
        <v>327</v>
      </c>
      <c r="G49" s="243">
        <f>詳細1!P$51</f>
        <v>0</v>
      </c>
      <c r="H49" s="243">
        <f>詳細3!P$105</f>
        <v>0</v>
      </c>
      <c r="I49" s="244">
        <f>詳細2!P$104</f>
        <v>0</v>
      </c>
      <c r="J49" s="245">
        <f>詳細4!P$110</f>
        <v>0</v>
      </c>
      <c r="K49" s="854"/>
      <c r="L49" s="242" t="s">
        <v>327</v>
      </c>
      <c r="M49" s="243">
        <f>詳細1!P$59</f>
        <v>0</v>
      </c>
      <c r="N49" s="243">
        <f>詳細3!P$143</f>
        <v>0</v>
      </c>
      <c r="O49" s="244">
        <f>詳細2!P$143</f>
        <v>0</v>
      </c>
      <c r="P49" s="245">
        <f>詳細4!P$149</f>
        <v>0</v>
      </c>
      <c r="Q49" s="854"/>
      <c r="R49" s="242" t="s">
        <v>327</v>
      </c>
      <c r="S49" s="243">
        <f t="shared" si="1"/>
        <v>0</v>
      </c>
      <c r="T49" s="243">
        <f t="shared" si="1"/>
        <v>0</v>
      </c>
      <c r="U49" s="244">
        <f t="shared" si="1"/>
        <v>0</v>
      </c>
      <c r="V49" s="245">
        <f t="shared" si="1"/>
        <v>0</v>
      </c>
    </row>
    <row r="50" spans="3:22">
      <c r="C50" s="855" t="s">
        <v>375</v>
      </c>
      <c r="D50" s="856"/>
      <c r="E50" s="841"/>
      <c r="F50" s="842"/>
      <c r="G50" s="845" t="s">
        <v>364</v>
      </c>
      <c r="H50" s="222"/>
      <c r="I50" s="223"/>
      <c r="J50" s="847" t="s">
        <v>27</v>
      </c>
      <c r="K50" s="841"/>
      <c r="L50" s="842"/>
      <c r="M50" s="845" t="s">
        <v>364</v>
      </c>
      <c r="N50" s="222"/>
      <c r="O50" s="223"/>
      <c r="P50" s="847" t="s">
        <v>27</v>
      </c>
      <c r="Q50" s="841"/>
      <c r="R50" s="842"/>
      <c r="S50" s="845" t="s">
        <v>364</v>
      </c>
      <c r="T50" s="222"/>
      <c r="U50" s="223"/>
      <c r="V50" s="847" t="s">
        <v>27</v>
      </c>
    </row>
    <row r="51" spans="3:22" ht="12.95" customHeight="1">
      <c r="C51" s="837"/>
      <c r="D51" s="857"/>
      <c r="E51" s="843"/>
      <c r="F51" s="844"/>
      <c r="G51" s="846"/>
      <c r="H51" s="849" t="s">
        <v>365</v>
      </c>
      <c r="I51" s="224"/>
      <c r="J51" s="848"/>
      <c r="K51" s="843"/>
      <c r="L51" s="844"/>
      <c r="M51" s="846"/>
      <c r="N51" s="849" t="s">
        <v>365</v>
      </c>
      <c r="O51" s="224"/>
      <c r="P51" s="848"/>
      <c r="Q51" s="843"/>
      <c r="R51" s="844"/>
      <c r="S51" s="846"/>
      <c r="T51" s="849" t="s">
        <v>365</v>
      </c>
      <c r="U51" s="224"/>
      <c r="V51" s="848"/>
    </row>
    <row r="52" spans="3:22">
      <c r="C52" s="837"/>
      <c r="D52" s="857"/>
      <c r="E52" s="843"/>
      <c r="F52" s="844"/>
      <c r="G52" s="846"/>
      <c r="H52" s="846"/>
      <c r="I52" s="225" t="s">
        <v>366</v>
      </c>
      <c r="J52" s="848"/>
      <c r="K52" s="843"/>
      <c r="L52" s="844"/>
      <c r="M52" s="846"/>
      <c r="N52" s="846"/>
      <c r="O52" s="225" t="s">
        <v>366</v>
      </c>
      <c r="P52" s="848"/>
      <c r="Q52" s="843"/>
      <c r="R52" s="844"/>
      <c r="S52" s="846"/>
      <c r="T52" s="846"/>
      <c r="U52" s="225" t="s">
        <v>366</v>
      </c>
      <c r="V52" s="848"/>
    </row>
    <row r="53" spans="3:22">
      <c r="C53" s="837"/>
      <c r="D53" s="857"/>
      <c r="E53" s="843"/>
      <c r="F53" s="844"/>
      <c r="G53" s="846"/>
      <c r="H53" s="846"/>
      <c r="I53" s="226" t="s">
        <v>367</v>
      </c>
      <c r="J53" s="848"/>
      <c r="K53" s="843"/>
      <c r="L53" s="844"/>
      <c r="M53" s="846"/>
      <c r="N53" s="846"/>
      <c r="O53" s="226" t="s">
        <v>367</v>
      </c>
      <c r="P53" s="848"/>
      <c r="Q53" s="843"/>
      <c r="R53" s="844"/>
      <c r="S53" s="846"/>
      <c r="T53" s="846"/>
      <c r="U53" s="226" t="s">
        <v>367</v>
      </c>
      <c r="V53" s="848"/>
    </row>
    <row r="54" spans="3:22" ht="14.25">
      <c r="C54" s="837"/>
      <c r="D54" s="857"/>
      <c r="E54" s="227" t="s">
        <v>368</v>
      </c>
      <c r="F54" s="227"/>
      <c r="G54" s="228">
        <f t="shared" ref="G54:J69" si="2">G12+G33</f>
        <v>0</v>
      </c>
      <c r="H54" s="228">
        <f t="shared" si="2"/>
        <v>0</v>
      </c>
      <c r="I54" s="228">
        <f t="shared" si="2"/>
        <v>0</v>
      </c>
      <c r="J54" s="229">
        <f t="shared" si="2"/>
        <v>0</v>
      </c>
      <c r="K54" s="227" t="s">
        <v>368</v>
      </c>
      <c r="L54" s="227"/>
      <c r="M54" s="228">
        <f t="shared" ref="M54:P69" si="3">M12+M33</f>
        <v>0</v>
      </c>
      <c r="N54" s="228">
        <f t="shared" si="3"/>
        <v>0</v>
      </c>
      <c r="O54" s="228">
        <f t="shared" si="3"/>
        <v>0</v>
      </c>
      <c r="P54" s="229">
        <f t="shared" si="3"/>
        <v>0</v>
      </c>
      <c r="Q54" s="227" t="s">
        <v>368</v>
      </c>
      <c r="R54" s="227"/>
      <c r="S54" s="228">
        <f t="shared" ref="S54:V70" si="4">G54+M54</f>
        <v>0</v>
      </c>
      <c r="T54" s="228">
        <f t="shared" si="4"/>
        <v>0</v>
      </c>
      <c r="U54" s="228">
        <f t="shared" si="4"/>
        <v>0</v>
      </c>
      <c r="V54" s="229">
        <f t="shared" si="4"/>
        <v>0</v>
      </c>
    </row>
    <row r="55" spans="3:22" ht="14.25">
      <c r="C55" s="837"/>
      <c r="D55" s="857"/>
      <c r="E55" s="230" t="s">
        <v>376</v>
      </c>
      <c r="F55" s="230"/>
      <c r="G55" s="231">
        <f t="shared" si="2"/>
        <v>0</v>
      </c>
      <c r="H55" s="231">
        <f t="shared" si="2"/>
        <v>0</v>
      </c>
      <c r="I55" s="231">
        <f t="shared" si="2"/>
        <v>0</v>
      </c>
      <c r="J55" s="232">
        <f t="shared" si="2"/>
        <v>0</v>
      </c>
      <c r="K55" s="230" t="s">
        <v>376</v>
      </c>
      <c r="L55" s="230"/>
      <c r="M55" s="231">
        <f t="shared" si="3"/>
        <v>0</v>
      </c>
      <c r="N55" s="231">
        <f t="shared" si="3"/>
        <v>0</v>
      </c>
      <c r="O55" s="231">
        <f t="shared" si="3"/>
        <v>0</v>
      </c>
      <c r="P55" s="232">
        <f t="shared" si="3"/>
        <v>0</v>
      </c>
      <c r="Q55" s="230" t="s">
        <v>376</v>
      </c>
      <c r="R55" s="230"/>
      <c r="S55" s="231">
        <f t="shared" si="4"/>
        <v>0</v>
      </c>
      <c r="T55" s="231">
        <f t="shared" si="4"/>
        <v>0</v>
      </c>
      <c r="U55" s="231">
        <f t="shared" si="4"/>
        <v>0</v>
      </c>
      <c r="V55" s="232">
        <f t="shared" si="4"/>
        <v>0</v>
      </c>
    </row>
    <row r="56" spans="3:22" ht="14.25">
      <c r="C56" s="837"/>
      <c r="D56" s="857"/>
      <c r="E56" s="233" t="s">
        <v>377</v>
      </c>
      <c r="F56" s="233"/>
      <c r="G56" s="234">
        <f t="shared" si="2"/>
        <v>0</v>
      </c>
      <c r="H56" s="234">
        <f t="shared" si="2"/>
        <v>0</v>
      </c>
      <c r="I56" s="234">
        <f t="shared" si="2"/>
        <v>0</v>
      </c>
      <c r="J56" s="235">
        <f t="shared" si="2"/>
        <v>0</v>
      </c>
      <c r="K56" s="233" t="s">
        <v>377</v>
      </c>
      <c r="L56" s="233"/>
      <c r="M56" s="234">
        <f t="shared" si="3"/>
        <v>0</v>
      </c>
      <c r="N56" s="234">
        <f t="shared" si="3"/>
        <v>0</v>
      </c>
      <c r="O56" s="234">
        <f t="shared" si="3"/>
        <v>0</v>
      </c>
      <c r="P56" s="235">
        <f t="shared" si="3"/>
        <v>0</v>
      </c>
      <c r="Q56" s="233" t="s">
        <v>377</v>
      </c>
      <c r="R56" s="233"/>
      <c r="S56" s="234">
        <f t="shared" si="4"/>
        <v>0</v>
      </c>
      <c r="T56" s="234">
        <f t="shared" si="4"/>
        <v>0</v>
      </c>
      <c r="U56" s="234">
        <f t="shared" si="4"/>
        <v>0</v>
      </c>
      <c r="V56" s="235">
        <f t="shared" si="4"/>
        <v>0</v>
      </c>
    </row>
    <row r="57" spans="3:22" ht="24.95" customHeight="1">
      <c r="C57" s="837"/>
      <c r="D57" s="857"/>
      <c r="E57" s="850" t="s">
        <v>373</v>
      </c>
      <c r="F57" s="851"/>
      <c r="G57" s="228">
        <f t="shared" si="2"/>
        <v>0</v>
      </c>
      <c r="H57" s="228">
        <f t="shared" si="2"/>
        <v>0</v>
      </c>
      <c r="I57" s="231">
        <f t="shared" si="2"/>
        <v>0</v>
      </c>
      <c r="J57" s="229">
        <f t="shared" si="2"/>
        <v>0</v>
      </c>
      <c r="K57" s="850" t="s">
        <v>373</v>
      </c>
      <c r="L57" s="851"/>
      <c r="M57" s="228">
        <f t="shared" si="3"/>
        <v>0</v>
      </c>
      <c r="N57" s="228">
        <f t="shared" si="3"/>
        <v>0</v>
      </c>
      <c r="O57" s="231">
        <f t="shared" si="3"/>
        <v>0</v>
      </c>
      <c r="P57" s="229">
        <f t="shared" si="3"/>
        <v>0</v>
      </c>
      <c r="Q57" s="850" t="s">
        <v>373</v>
      </c>
      <c r="R57" s="851"/>
      <c r="S57" s="228">
        <f t="shared" si="4"/>
        <v>0</v>
      </c>
      <c r="T57" s="228">
        <f t="shared" si="4"/>
        <v>0</v>
      </c>
      <c r="U57" s="231">
        <f t="shared" si="4"/>
        <v>0</v>
      </c>
      <c r="V57" s="229">
        <f t="shared" si="4"/>
        <v>0</v>
      </c>
    </row>
    <row r="58" spans="3:22" ht="14.25">
      <c r="C58" s="837"/>
      <c r="D58" s="857"/>
      <c r="E58" s="852" t="s">
        <v>374</v>
      </c>
      <c r="F58" s="236" t="s">
        <v>315</v>
      </c>
      <c r="G58" s="237">
        <f t="shared" si="2"/>
        <v>0</v>
      </c>
      <c r="H58" s="237">
        <f t="shared" si="2"/>
        <v>0</v>
      </c>
      <c r="I58" s="238">
        <f t="shared" si="2"/>
        <v>0</v>
      </c>
      <c r="J58" s="229">
        <f t="shared" si="2"/>
        <v>0</v>
      </c>
      <c r="K58" s="852" t="s">
        <v>374</v>
      </c>
      <c r="L58" s="236" t="s">
        <v>315</v>
      </c>
      <c r="M58" s="237">
        <f t="shared" si="3"/>
        <v>0</v>
      </c>
      <c r="N58" s="237">
        <f t="shared" si="3"/>
        <v>0</v>
      </c>
      <c r="O58" s="238">
        <f t="shared" si="3"/>
        <v>0</v>
      </c>
      <c r="P58" s="229">
        <f t="shared" si="3"/>
        <v>0</v>
      </c>
      <c r="Q58" s="852" t="s">
        <v>374</v>
      </c>
      <c r="R58" s="236" t="s">
        <v>315</v>
      </c>
      <c r="S58" s="237">
        <f t="shared" si="4"/>
        <v>0</v>
      </c>
      <c r="T58" s="237">
        <f t="shared" si="4"/>
        <v>0</v>
      </c>
      <c r="U58" s="238">
        <f t="shared" si="4"/>
        <v>0</v>
      </c>
      <c r="V58" s="229">
        <f t="shared" si="4"/>
        <v>0</v>
      </c>
    </row>
    <row r="59" spans="3:22" ht="14.25">
      <c r="C59" s="837"/>
      <c r="D59" s="857"/>
      <c r="E59" s="853"/>
      <c r="F59" s="239" t="s">
        <v>316</v>
      </c>
      <c r="G59" s="240">
        <f t="shared" si="2"/>
        <v>0</v>
      </c>
      <c r="H59" s="240">
        <f t="shared" si="2"/>
        <v>0</v>
      </c>
      <c r="I59" s="241">
        <f t="shared" si="2"/>
        <v>0</v>
      </c>
      <c r="J59" s="232">
        <f t="shared" si="2"/>
        <v>0</v>
      </c>
      <c r="K59" s="853"/>
      <c r="L59" s="239" t="s">
        <v>316</v>
      </c>
      <c r="M59" s="240">
        <f t="shared" si="3"/>
        <v>0</v>
      </c>
      <c r="N59" s="240">
        <f t="shared" si="3"/>
        <v>0</v>
      </c>
      <c r="O59" s="241">
        <f t="shared" si="3"/>
        <v>0</v>
      </c>
      <c r="P59" s="232">
        <f t="shared" si="3"/>
        <v>0</v>
      </c>
      <c r="Q59" s="853"/>
      <c r="R59" s="239" t="s">
        <v>316</v>
      </c>
      <c r="S59" s="240">
        <f t="shared" si="4"/>
        <v>0</v>
      </c>
      <c r="T59" s="240">
        <f t="shared" si="4"/>
        <v>0</v>
      </c>
      <c r="U59" s="241">
        <f t="shared" si="4"/>
        <v>0</v>
      </c>
      <c r="V59" s="232">
        <f t="shared" si="4"/>
        <v>0</v>
      </c>
    </row>
    <row r="60" spans="3:22" ht="14.25">
      <c r="C60" s="837"/>
      <c r="D60" s="857"/>
      <c r="E60" s="853"/>
      <c r="F60" s="239" t="s">
        <v>317</v>
      </c>
      <c r="G60" s="240">
        <f t="shared" si="2"/>
        <v>0</v>
      </c>
      <c r="H60" s="240">
        <f t="shared" si="2"/>
        <v>0</v>
      </c>
      <c r="I60" s="241">
        <f t="shared" si="2"/>
        <v>0</v>
      </c>
      <c r="J60" s="232">
        <f t="shared" si="2"/>
        <v>0</v>
      </c>
      <c r="K60" s="853"/>
      <c r="L60" s="239" t="s">
        <v>317</v>
      </c>
      <c r="M60" s="240">
        <f t="shared" si="3"/>
        <v>0</v>
      </c>
      <c r="N60" s="240">
        <f t="shared" si="3"/>
        <v>0</v>
      </c>
      <c r="O60" s="241">
        <f t="shared" si="3"/>
        <v>0</v>
      </c>
      <c r="P60" s="232">
        <f t="shared" si="3"/>
        <v>0</v>
      </c>
      <c r="Q60" s="853"/>
      <c r="R60" s="239" t="s">
        <v>317</v>
      </c>
      <c r="S60" s="240">
        <f t="shared" si="4"/>
        <v>0</v>
      </c>
      <c r="T60" s="240">
        <f t="shared" si="4"/>
        <v>0</v>
      </c>
      <c r="U60" s="241">
        <f t="shared" si="4"/>
        <v>0</v>
      </c>
      <c r="V60" s="232">
        <f t="shared" si="4"/>
        <v>0</v>
      </c>
    </row>
    <row r="61" spans="3:22" ht="14.25">
      <c r="C61" s="837"/>
      <c r="D61" s="857"/>
      <c r="E61" s="853"/>
      <c r="F61" s="239" t="s">
        <v>318</v>
      </c>
      <c r="G61" s="240">
        <f t="shared" si="2"/>
        <v>0</v>
      </c>
      <c r="H61" s="240">
        <f t="shared" si="2"/>
        <v>0</v>
      </c>
      <c r="I61" s="241">
        <f t="shared" si="2"/>
        <v>0</v>
      </c>
      <c r="J61" s="232">
        <f t="shared" si="2"/>
        <v>0</v>
      </c>
      <c r="K61" s="853"/>
      <c r="L61" s="239" t="s">
        <v>318</v>
      </c>
      <c r="M61" s="240">
        <f t="shared" si="3"/>
        <v>0</v>
      </c>
      <c r="N61" s="240">
        <f t="shared" si="3"/>
        <v>0</v>
      </c>
      <c r="O61" s="241">
        <f t="shared" si="3"/>
        <v>0</v>
      </c>
      <c r="P61" s="232">
        <f t="shared" si="3"/>
        <v>0</v>
      </c>
      <c r="Q61" s="853"/>
      <c r="R61" s="239" t="s">
        <v>318</v>
      </c>
      <c r="S61" s="240">
        <f t="shared" si="4"/>
        <v>0</v>
      </c>
      <c r="T61" s="240">
        <f t="shared" si="4"/>
        <v>0</v>
      </c>
      <c r="U61" s="241">
        <f t="shared" si="4"/>
        <v>0</v>
      </c>
      <c r="V61" s="232">
        <f t="shared" si="4"/>
        <v>0</v>
      </c>
    </row>
    <row r="62" spans="3:22" ht="14.25">
      <c r="C62" s="837"/>
      <c r="D62" s="857"/>
      <c r="E62" s="853"/>
      <c r="F62" s="239" t="s">
        <v>598</v>
      </c>
      <c r="G62" s="240">
        <f t="shared" si="2"/>
        <v>0</v>
      </c>
      <c r="H62" s="240">
        <f t="shared" si="2"/>
        <v>0</v>
      </c>
      <c r="I62" s="241">
        <f t="shared" si="2"/>
        <v>0</v>
      </c>
      <c r="J62" s="232">
        <f t="shared" si="2"/>
        <v>0</v>
      </c>
      <c r="K62" s="853"/>
      <c r="L62" s="239" t="s">
        <v>598</v>
      </c>
      <c r="M62" s="240">
        <f t="shared" si="3"/>
        <v>0</v>
      </c>
      <c r="N62" s="240">
        <f t="shared" si="3"/>
        <v>0</v>
      </c>
      <c r="O62" s="241">
        <f t="shared" si="3"/>
        <v>0</v>
      </c>
      <c r="P62" s="232">
        <f t="shared" si="3"/>
        <v>0</v>
      </c>
      <c r="Q62" s="853"/>
      <c r="R62" s="239" t="s">
        <v>598</v>
      </c>
      <c r="S62" s="240">
        <f t="shared" si="4"/>
        <v>0</v>
      </c>
      <c r="T62" s="240">
        <f t="shared" si="4"/>
        <v>0</v>
      </c>
      <c r="U62" s="241">
        <f t="shared" si="4"/>
        <v>0</v>
      </c>
      <c r="V62" s="232">
        <f t="shared" si="4"/>
        <v>0</v>
      </c>
    </row>
    <row r="63" spans="3:22" ht="14.25">
      <c r="C63" s="837"/>
      <c r="D63" s="857"/>
      <c r="E63" s="853"/>
      <c r="F63" s="239" t="s">
        <v>320</v>
      </c>
      <c r="G63" s="240">
        <f t="shared" si="2"/>
        <v>0</v>
      </c>
      <c r="H63" s="240">
        <f t="shared" si="2"/>
        <v>0</v>
      </c>
      <c r="I63" s="241">
        <f t="shared" si="2"/>
        <v>0</v>
      </c>
      <c r="J63" s="232">
        <f t="shared" si="2"/>
        <v>0</v>
      </c>
      <c r="K63" s="853"/>
      <c r="L63" s="239" t="s">
        <v>320</v>
      </c>
      <c r="M63" s="240">
        <f t="shared" si="3"/>
        <v>0</v>
      </c>
      <c r="N63" s="240">
        <f t="shared" si="3"/>
        <v>0</v>
      </c>
      <c r="O63" s="241">
        <f t="shared" si="3"/>
        <v>0</v>
      </c>
      <c r="P63" s="232">
        <f t="shared" si="3"/>
        <v>0</v>
      </c>
      <c r="Q63" s="853"/>
      <c r="R63" s="239" t="s">
        <v>320</v>
      </c>
      <c r="S63" s="240">
        <f t="shared" si="4"/>
        <v>0</v>
      </c>
      <c r="T63" s="240">
        <f t="shared" si="4"/>
        <v>0</v>
      </c>
      <c r="U63" s="241">
        <f t="shared" si="4"/>
        <v>0</v>
      </c>
      <c r="V63" s="232">
        <f t="shared" si="4"/>
        <v>0</v>
      </c>
    </row>
    <row r="64" spans="3:22" ht="14.25">
      <c r="C64" s="837"/>
      <c r="D64" s="857"/>
      <c r="E64" s="853"/>
      <c r="F64" s="239" t="s">
        <v>599</v>
      </c>
      <c r="G64" s="240">
        <f t="shared" si="2"/>
        <v>0</v>
      </c>
      <c r="H64" s="240">
        <f t="shared" si="2"/>
        <v>0</v>
      </c>
      <c r="I64" s="241">
        <f t="shared" si="2"/>
        <v>0</v>
      </c>
      <c r="J64" s="232">
        <f t="shared" si="2"/>
        <v>0</v>
      </c>
      <c r="K64" s="853"/>
      <c r="L64" s="239" t="s">
        <v>599</v>
      </c>
      <c r="M64" s="240">
        <f t="shared" si="3"/>
        <v>0</v>
      </c>
      <c r="N64" s="240">
        <f t="shared" si="3"/>
        <v>0</v>
      </c>
      <c r="O64" s="241">
        <f t="shared" si="3"/>
        <v>0</v>
      </c>
      <c r="P64" s="232">
        <f t="shared" si="3"/>
        <v>0</v>
      </c>
      <c r="Q64" s="853"/>
      <c r="R64" s="239" t="s">
        <v>599</v>
      </c>
      <c r="S64" s="240">
        <f t="shared" si="4"/>
        <v>0</v>
      </c>
      <c r="T64" s="240">
        <f t="shared" si="4"/>
        <v>0</v>
      </c>
      <c r="U64" s="241">
        <f t="shared" si="4"/>
        <v>0</v>
      </c>
      <c r="V64" s="232">
        <f t="shared" si="4"/>
        <v>0</v>
      </c>
    </row>
    <row r="65" spans="3:22" ht="14.25">
      <c r="C65" s="837"/>
      <c r="D65" s="857"/>
      <c r="E65" s="853"/>
      <c r="F65" s="239" t="s">
        <v>322</v>
      </c>
      <c r="G65" s="240">
        <f t="shared" si="2"/>
        <v>0</v>
      </c>
      <c r="H65" s="240">
        <f t="shared" si="2"/>
        <v>0</v>
      </c>
      <c r="I65" s="241">
        <f t="shared" si="2"/>
        <v>0</v>
      </c>
      <c r="J65" s="232">
        <f t="shared" si="2"/>
        <v>0</v>
      </c>
      <c r="K65" s="853"/>
      <c r="L65" s="239" t="s">
        <v>322</v>
      </c>
      <c r="M65" s="240">
        <f t="shared" si="3"/>
        <v>0</v>
      </c>
      <c r="N65" s="240">
        <f t="shared" si="3"/>
        <v>0</v>
      </c>
      <c r="O65" s="241">
        <f t="shared" si="3"/>
        <v>0</v>
      </c>
      <c r="P65" s="232">
        <f t="shared" si="3"/>
        <v>0</v>
      </c>
      <c r="Q65" s="853"/>
      <c r="R65" s="239" t="s">
        <v>322</v>
      </c>
      <c r="S65" s="240">
        <f t="shared" si="4"/>
        <v>0</v>
      </c>
      <c r="T65" s="240">
        <f t="shared" si="4"/>
        <v>0</v>
      </c>
      <c r="U65" s="241">
        <f t="shared" si="4"/>
        <v>0</v>
      </c>
      <c r="V65" s="232">
        <f t="shared" si="4"/>
        <v>0</v>
      </c>
    </row>
    <row r="66" spans="3:22" ht="14.25">
      <c r="C66" s="837"/>
      <c r="D66" s="857"/>
      <c r="E66" s="853"/>
      <c r="F66" s="239" t="s">
        <v>600</v>
      </c>
      <c r="G66" s="240">
        <f t="shared" si="2"/>
        <v>0</v>
      </c>
      <c r="H66" s="240">
        <f t="shared" si="2"/>
        <v>0</v>
      </c>
      <c r="I66" s="241">
        <f t="shared" si="2"/>
        <v>0</v>
      </c>
      <c r="J66" s="232">
        <f t="shared" si="2"/>
        <v>0</v>
      </c>
      <c r="K66" s="853"/>
      <c r="L66" s="239" t="s">
        <v>600</v>
      </c>
      <c r="M66" s="240">
        <f t="shared" si="3"/>
        <v>0</v>
      </c>
      <c r="N66" s="240">
        <f t="shared" si="3"/>
        <v>0</v>
      </c>
      <c r="O66" s="241">
        <f t="shared" si="3"/>
        <v>0</v>
      </c>
      <c r="P66" s="232">
        <f t="shared" si="3"/>
        <v>0</v>
      </c>
      <c r="Q66" s="853"/>
      <c r="R66" s="239" t="s">
        <v>600</v>
      </c>
      <c r="S66" s="240">
        <f t="shared" si="4"/>
        <v>0</v>
      </c>
      <c r="T66" s="240">
        <f t="shared" si="4"/>
        <v>0</v>
      </c>
      <c r="U66" s="241">
        <f t="shared" si="4"/>
        <v>0</v>
      </c>
      <c r="V66" s="232">
        <f t="shared" si="4"/>
        <v>0</v>
      </c>
    </row>
    <row r="67" spans="3:22" ht="14.25">
      <c r="C67" s="837"/>
      <c r="D67" s="857"/>
      <c r="E67" s="853"/>
      <c r="F67" s="239" t="s">
        <v>324</v>
      </c>
      <c r="G67" s="240">
        <f t="shared" si="2"/>
        <v>0</v>
      </c>
      <c r="H67" s="240">
        <f t="shared" si="2"/>
        <v>0</v>
      </c>
      <c r="I67" s="241">
        <f t="shared" si="2"/>
        <v>0</v>
      </c>
      <c r="J67" s="232">
        <f t="shared" si="2"/>
        <v>0</v>
      </c>
      <c r="K67" s="853"/>
      <c r="L67" s="239" t="s">
        <v>324</v>
      </c>
      <c r="M67" s="240">
        <f t="shared" si="3"/>
        <v>0</v>
      </c>
      <c r="N67" s="240">
        <f t="shared" si="3"/>
        <v>0</v>
      </c>
      <c r="O67" s="241">
        <f t="shared" si="3"/>
        <v>0</v>
      </c>
      <c r="P67" s="232">
        <f t="shared" si="3"/>
        <v>0</v>
      </c>
      <c r="Q67" s="853"/>
      <c r="R67" s="239" t="s">
        <v>324</v>
      </c>
      <c r="S67" s="240">
        <f t="shared" si="4"/>
        <v>0</v>
      </c>
      <c r="T67" s="240">
        <f t="shared" si="4"/>
        <v>0</v>
      </c>
      <c r="U67" s="241">
        <f t="shared" si="4"/>
        <v>0</v>
      </c>
      <c r="V67" s="232">
        <f t="shared" si="4"/>
        <v>0</v>
      </c>
    </row>
    <row r="68" spans="3:22" ht="14.25">
      <c r="C68" s="837"/>
      <c r="D68" s="857"/>
      <c r="E68" s="853"/>
      <c r="F68" s="239" t="s">
        <v>325</v>
      </c>
      <c r="G68" s="240">
        <f t="shared" si="2"/>
        <v>0</v>
      </c>
      <c r="H68" s="240">
        <f t="shared" si="2"/>
        <v>0</v>
      </c>
      <c r="I68" s="241">
        <f t="shared" si="2"/>
        <v>0</v>
      </c>
      <c r="J68" s="232">
        <f t="shared" si="2"/>
        <v>0</v>
      </c>
      <c r="K68" s="853"/>
      <c r="L68" s="239" t="s">
        <v>325</v>
      </c>
      <c r="M68" s="240">
        <f t="shared" si="3"/>
        <v>0</v>
      </c>
      <c r="N68" s="240">
        <f t="shared" si="3"/>
        <v>0</v>
      </c>
      <c r="O68" s="241">
        <f t="shared" si="3"/>
        <v>0</v>
      </c>
      <c r="P68" s="232">
        <f t="shared" si="3"/>
        <v>0</v>
      </c>
      <c r="Q68" s="853"/>
      <c r="R68" s="239" t="s">
        <v>325</v>
      </c>
      <c r="S68" s="240">
        <f t="shared" si="4"/>
        <v>0</v>
      </c>
      <c r="T68" s="240">
        <f t="shared" si="4"/>
        <v>0</v>
      </c>
      <c r="U68" s="241">
        <f t="shared" si="4"/>
        <v>0</v>
      </c>
      <c r="V68" s="232">
        <f t="shared" si="4"/>
        <v>0</v>
      </c>
    </row>
    <row r="69" spans="3:22" ht="14.25">
      <c r="C69" s="837"/>
      <c r="D69" s="857"/>
      <c r="E69" s="853"/>
      <c r="F69" s="239" t="s">
        <v>601</v>
      </c>
      <c r="G69" s="240">
        <f t="shared" si="2"/>
        <v>0</v>
      </c>
      <c r="H69" s="240">
        <f t="shared" si="2"/>
        <v>0</v>
      </c>
      <c r="I69" s="241">
        <f t="shared" si="2"/>
        <v>0</v>
      </c>
      <c r="J69" s="232">
        <f t="shared" si="2"/>
        <v>0</v>
      </c>
      <c r="K69" s="853"/>
      <c r="L69" s="239" t="s">
        <v>601</v>
      </c>
      <c r="M69" s="240">
        <f t="shared" si="3"/>
        <v>0</v>
      </c>
      <c r="N69" s="240">
        <f t="shared" si="3"/>
        <v>0</v>
      </c>
      <c r="O69" s="241">
        <f t="shared" si="3"/>
        <v>0</v>
      </c>
      <c r="P69" s="232">
        <f t="shared" si="3"/>
        <v>0</v>
      </c>
      <c r="Q69" s="853"/>
      <c r="R69" s="239" t="s">
        <v>601</v>
      </c>
      <c r="S69" s="240">
        <f t="shared" si="4"/>
        <v>0</v>
      </c>
      <c r="T69" s="240">
        <f t="shared" si="4"/>
        <v>0</v>
      </c>
      <c r="U69" s="241">
        <f t="shared" si="4"/>
        <v>0</v>
      </c>
      <c r="V69" s="232">
        <f t="shared" si="4"/>
        <v>0</v>
      </c>
    </row>
    <row r="70" spans="3:22" ht="15" thickBot="1">
      <c r="C70" s="839"/>
      <c r="D70" s="858"/>
      <c r="E70" s="854"/>
      <c r="F70" s="242" t="s">
        <v>327</v>
      </c>
      <c r="G70" s="243">
        <f t="shared" ref="G70:J70" si="5">G28+G49</f>
        <v>0</v>
      </c>
      <c r="H70" s="243">
        <f t="shared" si="5"/>
        <v>0</v>
      </c>
      <c r="I70" s="244">
        <f t="shared" si="5"/>
        <v>0</v>
      </c>
      <c r="J70" s="245">
        <f t="shared" si="5"/>
        <v>0</v>
      </c>
      <c r="K70" s="854"/>
      <c r="L70" s="242" t="s">
        <v>327</v>
      </c>
      <c r="M70" s="243">
        <f t="shared" ref="M70:P70" si="6">M28+M49</f>
        <v>0</v>
      </c>
      <c r="N70" s="243">
        <f t="shared" si="6"/>
        <v>0</v>
      </c>
      <c r="O70" s="244">
        <f t="shared" si="6"/>
        <v>0</v>
      </c>
      <c r="P70" s="245">
        <f t="shared" si="6"/>
        <v>0</v>
      </c>
      <c r="Q70" s="854"/>
      <c r="R70" s="242" t="s">
        <v>327</v>
      </c>
      <c r="S70" s="243">
        <f t="shared" si="4"/>
        <v>0</v>
      </c>
      <c r="T70" s="243">
        <f t="shared" si="4"/>
        <v>0</v>
      </c>
      <c r="U70" s="244">
        <f t="shared" si="4"/>
        <v>0</v>
      </c>
      <c r="V70" s="245">
        <f t="shared" si="4"/>
        <v>0</v>
      </c>
    </row>
    <row r="71" spans="3:22">
      <c r="F71" s="246"/>
      <c r="G71" s="119"/>
      <c r="H71" s="119"/>
      <c r="I71" s="119"/>
      <c r="J71" s="119"/>
      <c r="L71" s="246"/>
      <c r="M71" s="119"/>
      <c r="N71" s="119"/>
      <c r="O71" s="119"/>
      <c r="P71" s="119"/>
      <c r="R71" s="246"/>
      <c r="S71" s="119"/>
      <c r="T71" s="119"/>
      <c r="U71" s="119"/>
      <c r="V71" s="119"/>
    </row>
    <row r="72" spans="3:22">
      <c r="C72" s="247" t="s">
        <v>378</v>
      </c>
      <c r="D72" s="247"/>
    </row>
  </sheetData>
  <mergeCells count="60">
    <mergeCell ref="E57:F57"/>
    <mergeCell ref="K57:L57"/>
    <mergeCell ref="Q57:R57"/>
    <mergeCell ref="E58:E70"/>
    <mergeCell ref="K58:K70"/>
    <mergeCell ref="Q58:Q70"/>
    <mergeCell ref="Q50:R53"/>
    <mergeCell ref="S50:S53"/>
    <mergeCell ref="V50:V53"/>
    <mergeCell ref="H51:H53"/>
    <mergeCell ref="N51:N53"/>
    <mergeCell ref="T51:T53"/>
    <mergeCell ref="Q36:R36"/>
    <mergeCell ref="E37:E49"/>
    <mergeCell ref="K37:K49"/>
    <mergeCell ref="Q37:Q49"/>
    <mergeCell ref="C50:D70"/>
    <mergeCell ref="E50:F53"/>
    <mergeCell ref="G50:G53"/>
    <mergeCell ref="J50:J53"/>
    <mergeCell ref="K50:L53"/>
    <mergeCell ref="M50:M53"/>
    <mergeCell ref="C29:D49"/>
    <mergeCell ref="E29:F32"/>
    <mergeCell ref="G29:G32"/>
    <mergeCell ref="E36:F36"/>
    <mergeCell ref="K36:L36"/>
    <mergeCell ref="P50:P53"/>
    <mergeCell ref="P29:P32"/>
    <mergeCell ref="Q29:R32"/>
    <mergeCell ref="S29:S32"/>
    <mergeCell ref="V29:V32"/>
    <mergeCell ref="H30:H32"/>
    <mergeCell ref="N30:N32"/>
    <mergeCell ref="T30:T32"/>
    <mergeCell ref="J29:J32"/>
    <mergeCell ref="K29:L32"/>
    <mergeCell ref="M29:M32"/>
    <mergeCell ref="E15:F15"/>
    <mergeCell ref="K15:L15"/>
    <mergeCell ref="Q15:R15"/>
    <mergeCell ref="E16:E28"/>
    <mergeCell ref="K16:K28"/>
    <mergeCell ref="Q16:Q28"/>
    <mergeCell ref="E3:J7"/>
    <mergeCell ref="K3:P7"/>
    <mergeCell ref="Q3:V7"/>
    <mergeCell ref="C8:D28"/>
    <mergeCell ref="E8:F11"/>
    <mergeCell ref="G8:G11"/>
    <mergeCell ref="J8:J11"/>
    <mergeCell ref="K8:L11"/>
    <mergeCell ref="M8:M11"/>
    <mergeCell ref="P8:P11"/>
    <mergeCell ref="Q8:R11"/>
    <mergeCell ref="S8:S11"/>
    <mergeCell ref="V8:V11"/>
    <mergeCell ref="H9:H11"/>
    <mergeCell ref="N9:N11"/>
    <mergeCell ref="T9:T11"/>
  </mergeCells>
  <phoneticPr fontId="3"/>
  <pageMargins left="0.59055118110236227" right="0.59055118110236227" top="0.78740157480314965" bottom="0.78740157480314965" header="0.51181102362204722" footer="0.51181102362204722"/>
  <pageSetup paperSize="9" scale="49" orientation="landscape" r:id="rId1"/>
  <headerFooter alignWithMargins="0"/>
  <rowBreaks count="1" manualBreakCount="1">
    <brk id="71" min="1"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showGridLines="0" view="pageBreakPreview" topLeftCell="A22" zoomScale="75" zoomScaleNormal="75" zoomScaleSheetLayoutView="50" workbookViewId="0">
      <selection activeCell="C1" sqref="C1"/>
    </sheetView>
  </sheetViews>
  <sheetFormatPr defaultRowHeight="13.5"/>
  <cols>
    <col min="1" max="2" width="3.125" style="208" customWidth="1"/>
    <col min="3" max="4" width="17.5" style="208" customWidth="1"/>
    <col min="5" max="5" width="2.5" style="208" customWidth="1"/>
    <col min="6" max="6" width="25" style="208" customWidth="1"/>
    <col min="7" max="10" width="12.5" style="208" customWidth="1"/>
    <col min="11" max="11" width="2.5" style="208" customWidth="1"/>
    <col min="12" max="12" width="25" style="208" customWidth="1"/>
    <col min="13" max="16" width="12.5" style="208" customWidth="1"/>
    <col min="17" max="17" width="2.5" style="208" customWidth="1"/>
    <col min="18" max="18" width="25" style="208" customWidth="1"/>
    <col min="19" max="22" width="12.5" style="208" customWidth="1"/>
    <col min="23" max="23" width="3.125" style="208" customWidth="1"/>
    <col min="24" max="256" width="9" style="208"/>
    <col min="257" max="258" width="3.125" style="208" customWidth="1"/>
    <col min="259" max="260" width="17.5" style="208" customWidth="1"/>
    <col min="261" max="261" width="2.5" style="208" customWidth="1"/>
    <col min="262" max="262" width="25" style="208" customWidth="1"/>
    <col min="263" max="266" width="12.5" style="208" customWidth="1"/>
    <col min="267" max="267" width="2.5" style="208" customWidth="1"/>
    <col min="268" max="268" width="25" style="208" customWidth="1"/>
    <col min="269" max="272" width="12.5" style="208" customWidth="1"/>
    <col min="273" max="273" width="2.5" style="208" customWidth="1"/>
    <col min="274" max="274" width="25" style="208" customWidth="1"/>
    <col min="275" max="278" width="12.5" style="208" customWidth="1"/>
    <col min="279" max="279" width="3.125" style="208" customWidth="1"/>
    <col min="280" max="512" width="9" style="208"/>
    <col min="513" max="514" width="3.125" style="208" customWidth="1"/>
    <col min="515" max="516" width="17.5" style="208" customWidth="1"/>
    <col min="517" max="517" width="2.5" style="208" customWidth="1"/>
    <col min="518" max="518" width="25" style="208" customWidth="1"/>
    <col min="519" max="522" width="12.5" style="208" customWidth="1"/>
    <col min="523" max="523" width="2.5" style="208" customWidth="1"/>
    <col min="524" max="524" width="25" style="208" customWidth="1"/>
    <col min="525" max="528" width="12.5" style="208" customWidth="1"/>
    <col min="529" max="529" width="2.5" style="208" customWidth="1"/>
    <col min="530" max="530" width="25" style="208" customWidth="1"/>
    <col min="531" max="534" width="12.5" style="208" customWidth="1"/>
    <col min="535" max="535" width="3.125" style="208" customWidth="1"/>
    <col min="536" max="768" width="9" style="208"/>
    <col min="769" max="770" width="3.125" style="208" customWidth="1"/>
    <col min="771" max="772" width="17.5" style="208" customWidth="1"/>
    <col min="773" max="773" width="2.5" style="208" customWidth="1"/>
    <col min="774" max="774" width="25" style="208" customWidth="1"/>
    <col min="775" max="778" width="12.5" style="208" customWidth="1"/>
    <col min="779" max="779" width="2.5" style="208" customWidth="1"/>
    <col min="780" max="780" width="25" style="208" customWidth="1"/>
    <col min="781" max="784" width="12.5" style="208" customWidth="1"/>
    <col min="785" max="785" width="2.5" style="208" customWidth="1"/>
    <col min="786" max="786" width="25" style="208" customWidth="1"/>
    <col min="787" max="790" width="12.5" style="208" customWidth="1"/>
    <col min="791" max="791" width="3.125" style="208" customWidth="1"/>
    <col min="792" max="1024" width="9" style="208"/>
    <col min="1025" max="1026" width="3.125" style="208" customWidth="1"/>
    <col min="1027" max="1028" width="17.5" style="208" customWidth="1"/>
    <col min="1029" max="1029" width="2.5" style="208" customWidth="1"/>
    <col min="1030" max="1030" width="25" style="208" customWidth="1"/>
    <col min="1031" max="1034" width="12.5" style="208" customWidth="1"/>
    <col min="1035" max="1035" width="2.5" style="208" customWidth="1"/>
    <col min="1036" max="1036" width="25" style="208" customWidth="1"/>
    <col min="1037" max="1040" width="12.5" style="208" customWidth="1"/>
    <col min="1041" max="1041" width="2.5" style="208" customWidth="1"/>
    <col min="1042" max="1042" width="25" style="208" customWidth="1"/>
    <col min="1043" max="1046" width="12.5" style="208" customWidth="1"/>
    <col min="1047" max="1047" width="3.125" style="208" customWidth="1"/>
    <col min="1048" max="1280" width="9" style="208"/>
    <col min="1281" max="1282" width="3.125" style="208" customWidth="1"/>
    <col min="1283" max="1284" width="17.5" style="208" customWidth="1"/>
    <col min="1285" max="1285" width="2.5" style="208" customWidth="1"/>
    <col min="1286" max="1286" width="25" style="208" customWidth="1"/>
    <col min="1287" max="1290" width="12.5" style="208" customWidth="1"/>
    <col min="1291" max="1291" width="2.5" style="208" customWidth="1"/>
    <col min="1292" max="1292" width="25" style="208" customWidth="1"/>
    <col min="1293" max="1296" width="12.5" style="208" customWidth="1"/>
    <col min="1297" max="1297" width="2.5" style="208" customWidth="1"/>
    <col min="1298" max="1298" width="25" style="208" customWidth="1"/>
    <col min="1299" max="1302" width="12.5" style="208" customWidth="1"/>
    <col min="1303" max="1303" width="3.125" style="208" customWidth="1"/>
    <col min="1304" max="1536" width="9" style="208"/>
    <col min="1537" max="1538" width="3.125" style="208" customWidth="1"/>
    <col min="1539" max="1540" width="17.5" style="208" customWidth="1"/>
    <col min="1541" max="1541" width="2.5" style="208" customWidth="1"/>
    <col min="1542" max="1542" width="25" style="208" customWidth="1"/>
    <col min="1543" max="1546" width="12.5" style="208" customWidth="1"/>
    <col min="1547" max="1547" width="2.5" style="208" customWidth="1"/>
    <col min="1548" max="1548" width="25" style="208" customWidth="1"/>
    <col min="1549" max="1552" width="12.5" style="208" customWidth="1"/>
    <col min="1553" max="1553" width="2.5" style="208" customWidth="1"/>
    <col min="1554" max="1554" width="25" style="208" customWidth="1"/>
    <col min="1555" max="1558" width="12.5" style="208" customWidth="1"/>
    <col min="1559" max="1559" width="3.125" style="208" customWidth="1"/>
    <col min="1560" max="1792" width="9" style="208"/>
    <col min="1793" max="1794" width="3.125" style="208" customWidth="1"/>
    <col min="1795" max="1796" width="17.5" style="208" customWidth="1"/>
    <col min="1797" max="1797" width="2.5" style="208" customWidth="1"/>
    <col min="1798" max="1798" width="25" style="208" customWidth="1"/>
    <col min="1799" max="1802" width="12.5" style="208" customWidth="1"/>
    <col min="1803" max="1803" width="2.5" style="208" customWidth="1"/>
    <col min="1804" max="1804" width="25" style="208" customWidth="1"/>
    <col min="1805" max="1808" width="12.5" style="208" customWidth="1"/>
    <col min="1809" max="1809" width="2.5" style="208" customWidth="1"/>
    <col min="1810" max="1810" width="25" style="208" customWidth="1"/>
    <col min="1811" max="1814" width="12.5" style="208" customWidth="1"/>
    <col min="1815" max="1815" width="3.125" style="208" customWidth="1"/>
    <col min="1816" max="2048" width="9" style="208"/>
    <col min="2049" max="2050" width="3.125" style="208" customWidth="1"/>
    <col min="2051" max="2052" width="17.5" style="208" customWidth="1"/>
    <col min="2053" max="2053" width="2.5" style="208" customWidth="1"/>
    <col min="2054" max="2054" width="25" style="208" customWidth="1"/>
    <col min="2055" max="2058" width="12.5" style="208" customWidth="1"/>
    <col min="2059" max="2059" width="2.5" style="208" customWidth="1"/>
    <col min="2060" max="2060" width="25" style="208" customWidth="1"/>
    <col min="2061" max="2064" width="12.5" style="208" customWidth="1"/>
    <col min="2065" max="2065" width="2.5" style="208" customWidth="1"/>
    <col min="2066" max="2066" width="25" style="208" customWidth="1"/>
    <col min="2067" max="2070" width="12.5" style="208" customWidth="1"/>
    <col min="2071" max="2071" width="3.125" style="208" customWidth="1"/>
    <col min="2072" max="2304" width="9" style="208"/>
    <col min="2305" max="2306" width="3.125" style="208" customWidth="1"/>
    <col min="2307" max="2308" width="17.5" style="208" customWidth="1"/>
    <col min="2309" max="2309" width="2.5" style="208" customWidth="1"/>
    <col min="2310" max="2310" width="25" style="208" customWidth="1"/>
    <col min="2311" max="2314" width="12.5" style="208" customWidth="1"/>
    <col min="2315" max="2315" width="2.5" style="208" customWidth="1"/>
    <col min="2316" max="2316" width="25" style="208" customWidth="1"/>
    <col min="2317" max="2320" width="12.5" style="208" customWidth="1"/>
    <col min="2321" max="2321" width="2.5" style="208" customWidth="1"/>
    <col min="2322" max="2322" width="25" style="208" customWidth="1"/>
    <col min="2323" max="2326" width="12.5" style="208" customWidth="1"/>
    <col min="2327" max="2327" width="3.125" style="208" customWidth="1"/>
    <col min="2328" max="2560" width="9" style="208"/>
    <col min="2561" max="2562" width="3.125" style="208" customWidth="1"/>
    <col min="2563" max="2564" width="17.5" style="208" customWidth="1"/>
    <col min="2565" max="2565" width="2.5" style="208" customWidth="1"/>
    <col min="2566" max="2566" width="25" style="208" customWidth="1"/>
    <col min="2567" max="2570" width="12.5" style="208" customWidth="1"/>
    <col min="2571" max="2571" width="2.5" style="208" customWidth="1"/>
    <col min="2572" max="2572" width="25" style="208" customWidth="1"/>
    <col min="2573" max="2576" width="12.5" style="208" customWidth="1"/>
    <col min="2577" max="2577" width="2.5" style="208" customWidth="1"/>
    <col min="2578" max="2578" width="25" style="208" customWidth="1"/>
    <col min="2579" max="2582" width="12.5" style="208" customWidth="1"/>
    <col min="2583" max="2583" width="3.125" style="208" customWidth="1"/>
    <col min="2584" max="2816" width="9" style="208"/>
    <col min="2817" max="2818" width="3.125" style="208" customWidth="1"/>
    <col min="2819" max="2820" width="17.5" style="208" customWidth="1"/>
    <col min="2821" max="2821" width="2.5" style="208" customWidth="1"/>
    <col min="2822" max="2822" width="25" style="208" customWidth="1"/>
    <col min="2823" max="2826" width="12.5" style="208" customWidth="1"/>
    <col min="2827" max="2827" width="2.5" style="208" customWidth="1"/>
    <col min="2828" max="2828" width="25" style="208" customWidth="1"/>
    <col min="2829" max="2832" width="12.5" style="208" customWidth="1"/>
    <col min="2833" max="2833" width="2.5" style="208" customWidth="1"/>
    <col min="2834" max="2834" width="25" style="208" customWidth="1"/>
    <col min="2835" max="2838" width="12.5" style="208" customWidth="1"/>
    <col min="2839" max="2839" width="3.125" style="208" customWidth="1"/>
    <col min="2840" max="3072" width="9" style="208"/>
    <col min="3073" max="3074" width="3.125" style="208" customWidth="1"/>
    <col min="3075" max="3076" width="17.5" style="208" customWidth="1"/>
    <col min="3077" max="3077" width="2.5" style="208" customWidth="1"/>
    <col min="3078" max="3078" width="25" style="208" customWidth="1"/>
    <col min="3079" max="3082" width="12.5" style="208" customWidth="1"/>
    <col min="3083" max="3083" width="2.5" style="208" customWidth="1"/>
    <col min="3084" max="3084" width="25" style="208" customWidth="1"/>
    <col min="3085" max="3088" width="12.5" style="208" customWidth="1"/>
    <col min="3089" max="3089" width="2.5" style="208" customWidth="1"/>
    <col min="3090" max="3090" width="25" style="208" customWidth="1"/>
    <col min="3091" max="3094" width="12.5" style="208" customWidth="1"/>
    <col min="3095" max="3095" width="3.125" style="208" customWidth="1"/>
    <col min="3096" max="3328" width="9" style="208"/>
    <col min="3329" max="3330" width="3.125" style="208" customWidth="1"/>
    <col min="3331" max="3332" width="17.5" style="208" customWidth="1"/>
    <col min="3333" max="3333" width="2.5" style="208" customWidth="1"/>
    <col min="3334" max="3334" width="25" style="208" customWidth="1"/>
    <col min="3335" max="3338" width="12.5" style="208" customWidth="1"/>
    <col min="3339" max="3339" width="2.5" style="208" customWidth="1"/>
    <col min="3340" max="3340" width="25" style="208" customWidth="1"/>
    <col min="3341" max="3344" width="12.5" style="208" customWidth="1"/>
    <col min="3345" max="3345" width="2.5" style="208" customWidth="1"/>
    <col min="3346" max="3346" width="25" style="208" customWidth="1"/>
    <col min="3347" max="3350" width="12.5" style="208" customWidth="1"/>
    <col min="3351" max="3351" width="3.125" style="208" customWidth="1"/>
    <col min="3352" max="3584" width="9" style="208"/>
    <col min="3585" max="3586" width="3.125" style="208" customWidth="1"/>
    <col min="3587" max="3588" width="17.5" style="208" customWidth="1"/>
    <col min="3589" max="3589" width="2.5" style="208" customWidth="1"/>
    <col min="3590" max="3590" width="25" style="208" customWidth="1"/>
    <col min="3591" max="3594" width="12.5" style="208" customWidth="1"/>
    <col min="3595" max="3595" width="2.5" style="208" customWidth="1"/>
    <col min="3596" max="3596" width="25" style="208" customWidth="1"/>
    <col min="3597" max="3600" width="12.5" style="208" customWidth="1"/>
    <col min="3601" max="3601" width="2.5" style="208" customWidth="1"/>
    <col min="3602" max="3602" width="25" style="208" customWidth="1"/>
    <col min="3603" max="3606" width="12.5" style="208" customWidth="1"/>
    <col min="3607" max="3607" width="3.125" style="208" customWidth="1"/>
    <col min="3608" max="3840" width="9" style="208"/>
    <col min="3841" max="3842" width="3.125" style="208" customWidth="1"/>
    <col min="3843" max="3844" width="17.5" style="208" customWidth="1"/>
    <col min="3845" max="3845" width="2.5" style="208" customWidth="1"/>
    <col min="3846" max="3846" width="25" style="208" customWidth="1"/>
    <col min="3847" max="3850" width="12.5" style="208" customWidth="1"/>
    <col min="3851" max="3851" width="2.5" style="208" customWidth="1"/>
    <col min="3852" max="3852" width="25" style="208" customWidth="1"/>
    <col min="3853" max="3856" width="12.5" style="208" customWidth="1"/>
    <col min="3857" max="3857" width="2.5" style="208" customWidth="1"/>
    <col min="3858" max="3858" width="25" style="208" customWidth="1"/>
    <col min="3859" max="3862" width="12.5" style="208" customWidth="1"/>
    <col min="3863" max="3863" width="3.125" style="208" customWidth="1"/>
    <col min="3864" max="4096" width="9" style="208"/>
    <col min="4097" max="4098" width="3.125" style="208" customWidth="1"/>
    <col min="4099" max="4100" width="17.5" style="208" customWidth="1"/>
    <col min="4101" max="4101" width="2.5" style="208" customWidth="1"/>
    <col min="4102" max="4102" width="25" style="208" customWidth="1"/>
    <col min="4103" max="4106" width="12.5" style="208" customWidth="1"/>
    <col min="4107" max="4107" width="2.5" style="208" customWidth="1"/>
    <col min="4108" max="4108" width="25" style="208" customWidth="1"/>
    <col min="4109" max="4112" width="12.5" style="208" customWidth="1"/>
    <col min="4113" max="4113" width="2.5" style="208" customWidth="1"/>
    <col min="4114" max="4114" width="25" style="208" customWidth="1"/>
    <col min="4115" max="4118" width="12.5" style="208" customWidth="1"/>
    <col min="4119" max="4119" width="3.125" style="208" customWidth="1"/>
    <col min="4120" max="4352" width="9" style="208"/>
    <col min="4353" max="4354" width="3.125" style="208" customWidth="1"/>
    <col min="4355" max="4356" width="17.5" style="208" customWidth="1"/>
    <col min="4357" max="4357" width="2.5" style="208" customWidth="1"/>
    <col min="4358" max="4358" width="25" style="208" customWidth="1"/>
    <col min="4359" max="4362" width="12.5" style="208" customWidth="1"/>
    <col min="4363" max="4363" width="2.5" style="208" customWidth="1"/>
    <col min="4364" max="4364" width="25" style="208" customWidth="1"/>
    <col min="4365" max="4368" width="12.5" style="208" customWidth="1"/>
    <col min="4369" max="4369" width="2.5" style="208" customWidth="1"/>
    <col min="4370" max="4370" width="25" style="208" customWidth="1"/>
    <col min="4371" max="4374" width="12.5" style="208" customWidth="1"/>
    <col min="4375" max="4375" width="3.125" style="208" customWidth="1"/>
    <col min="4376" max="4608" width="9" style="208"/>
    <col min="4609" max="4610" width="3.125" style="208" customWidth="1"/>
    <col min="4611" max="4612" width="17.5" style="208" customWidth="1"/>
    <col min="4613" max="4613" width="2.5" style="208" customWidth="1"/>
    <col min="4614" max="4614" width="25" style="208" customWidth="1"/>
    <col min="4615" max="4618" width="12.5" style="208" customWidth="1"/>
    <col min="4619" max="4619" width="2.5" style="208" customWidth="1"/>
    <col min="4620" max="4620" width="25" style="208" customWidth="1"/>
    <col min="4621" max="4624" width="12.5" style="208" customWidth="1"/>
    <col min="4625" max="4625" width="2.5" style="208" customWidth="1"/>
    <col min="4626" max="4626" width="25" style="208" customWidth="1"/>
    <col min="4627" max="4630" width="12.5" style="208" customWidth="1"/>
    <col min="4631" max="4631" width="3.125" style="208" customWidth="1"/>
    <col min="4632" max="4864" width="9" style="208"/>
    <col min="4865" max="4866" width="3.125" style="208" customWidth="1"/>
    <col min="4867" max="4868" width="17.5" style="208" customWidth="1"/>
    <col min="4869" max="4869" width="2.5" style="208" customWidth="1"/>
    <col min="4870" max="4870" width="25" style="208" customWidth="1"/>
    <col min="4871" max="4874" width="12.5" style="208" customWidth="1"/>
    <col min="4875" max="4875" width="2.5" style="208" customWidth="1"/>
    <col min="4876" max="4876" width="25" style="208" customWidth="1"/>
    <col min="4877" max="4880" width="12.5" style="208" customWidth="1"/>
    <col min="4881" max="4881" width="2.5" style="208" customWidth="1"/>
    <col min="4882" max="4882" width="25" style="208" customWidth="1"/>
    <col min="4883" max="4886" width="12.5" style="208" customWidth="1"/>
    <col min="4887" max="4887" width="3.125" style="208" customWidth="1"/>
    <col min="4888" max="5120" width="9" style="208"/>
    <col min="5121" max="5122" width="3.125" style="208" customWidth="1"/>
    <col min="5123" max="5124" width="17.5" style="208" customWidth="1"/>
    <col min="5125" max="5125" width="2.5" style="208" customWidth="1"/>
    <col min="5126" max="5126" width="25" style="208" customWidth="1"/>
    <col min="5127" max="5130" width="12.5" style="208" customWidth="1"/>
    <col min="5131" max="5131" width="2.5" style="208" customWidth="1"/>
    <col min="5132" max="5132" width="25" style="208" customWidth="1"/>
    <col min="5133" max="5136" width="12.5" style="208" customWidth="1"/>
    <col min="5137" max="5137" width="2.5" style="208" customWidth="1"/>
    <col min="5138" max="5138" width="25" style="208" customWidth="1"/>
    <col min="5139" max="5142" width="12.5" style="208" customWidth="1"/>
    <col min="5143" max="5143" width="3.125" style="208" customWidth="1"/>
    <col min="5144" max="5376" width="9" style="208"/>
    <col min="5377" max="5378" width="3.125" style="208" customWidth="1"/>
    <col min="5379" max="5380" width="17.5" style="208" customWidth="1"/>
    <col min="5381" max="5381" width="2.5" style="208" customWidth="1"/>
    <col min="5382" max="5382" width="25" style="208" customWidth="1"/>
    <col min="5383" max="5386" width="12.5" style="208" customWidth="1"/>
    <col min="5387" max="5387" width="2.5" style="208" customWidth="1"/>
    <col min="5388" max="5388" width="25" style="208" customWidth="1"/>
    <col min="5389" max="5392" width="12.5" style="208" customWidth="1"/>
    <col min="5393" max="5393" width="2.5" style="208" customWidth="1"/>
    <col min="5394" max="5394" width="25" style="208" customWidth="1"/>
    <col min="5395" max="5398" width="12.5" style="208" customWidth="1"/>
    <col min="5399" max="5399" width="3.125" style="208" customWidth="1"/>
    <col min="5400" max="5632" width="9" style="208"/>
    <col min="5633" max="5634" width="3.125" style="208" customWidth="1"/>
    <col min="5635" max="5636" width="17.5" style="208" customWidth="1"/>
    <col min="5637" max="5637" width="2.5" style="208" customWidth="1"/>
    <col min="5638" max="5638" width="25" style="208" customWidth="1"/>
    <col min="5639" max="5642" width="12.5" style="208" customWidth="1"/>
    <col min="5643" max="5643" width="2.5" style="208" customWidth="1"/>
    <col min="5644" max="5644" width="25" style="208" customWidth="1"/>
    <col min="5645" max="5648" width="12.5" style="208" customWidth="1"/>
    <col min="5649" max="5649" width="2.5" style="208" customWidth="1"/>
    <col min="5650" max="5650" width="25" style="208" customWidth="1"/>
    <col min="5651" max="5654" width="12.5" style="208" customWidth="1"/>
    <col min="5655" max="5655" width="3.125" style="208" customWidth="1"/>
    <col min="5656" max="5888" width="9" style="208"/>
    <col min="5889" max="5890" width="3.125" style="208" customWidth="1"/>
    <col min="5891" max="5892" width="17.5" style="208" customWidth="1"/>
    <col min="5893" max="5893" width="2.5" style="208" customWidth="1"/>
    <col min="5894" max="5894" width="25" style="208" customWidth="1"/>
    <col min="5895" max="5898" width="12.5" style="208" customWidth="1"/>
    <col min="5899" max="5899" width="2.5" style="208" customWidth="1"/>
    <col min="5900" max="5900" width="25" style="208" customWidth="1"/>
    <col min="5901" max="5904" width="12.5" style="208" customWidth="1"/>
    <col min="5905" max="5905" width="2.5" style="208" customWidth="1"/>
    <col min="5906" max="5906" width="25" style="208" customWidth="1"/>
    <col min="5907" max="5910" width="12.5" style="208" customWidth="1"/>
    <col min="5911" max="5911" width="3.125" style="208" customWidth="1"/>
    <col min="5912" max="6144" width="9" style="208"/>
    <col min="6145" max="6146" width="3.125" style="208" customWidth="1"/>
    <col min="6147" max="6148" width="17.5" style="208" customWidth="1"/>
    <col min="6149" max="6149" width="2.5" style="208" customWidth="1"/>
    <col min="6150" max="6150" width="25" style="208" customWidth="1"/>
    <col min="6151" max="6154" width="12.5" style="208" customWidth="1"/>
    <col min="6155" max="6155" width="2.5" style="208" customWidth="1"/>
    <col min="6156" max="6156" width="25" style="208" customWidth="1"/>
    <col min="6157" max="6160" width="12.5" style="208" customWidth="1"/>
    <col min="6161" max="6161" width="2.5" style="208" customWidth="1"/>
    <col min="6162" max="6162" width="25" style="208" customWidth="1"/>
    <col min="6163" max="6166" width="12.5" style="208" customWidth="1"/>
    <col min="6167" max="6167" width="3.125" style="208" customWidth="1"/>
    <col min="6168" max="6400" width="9" style="208"/>
    <col min="6401" max="6402" width="3.125" style="208" customWidth="1"/>
    <col min="6403" max="6404" width="17.5" style="208" customWidth="1"/>
    <col min="6405" max="6405" width="2.5" style="208" customWidth="1"/>
    <col min="6406" max="6406" width="25" style="208" customWidth="1"/>
    <col min="6407" max="6410" width="12.5" style="208" customWidth="1"/>
    <col min="6411" max="6411" width="2.5" style="208" customWidth="1"/>
    <col min="6412" max="6412" width="25" style="208" customWidth="1"/>
    <col min="6413" max="6416" width="12.5" style="208" customWidth="1"/>
    <col min="6417" max="6417" width="2.5" style="208" customWidth="1"/>
    <col min="6418" max="6418" width="25" style="208" customWidth="1"/>
    <col min="6419" max="6422" width="12.5" style="208" customWidth="1"/>
    <col min="6423" max="6423" width="3.125" style="208" customWidth="1"/>
    <col min="6424" max="6656" width="9" style="208"/>
    <col min="6657" max="6658" width="3.125" style="208" customWidth="1"/>
    <col min="6659" max="6660" width="17.5" style="208" customWidth="1"/>
    <col min="6661" max="6661" width="2.5" style="208" customWidth="1"/>
    <col min="6662" max="6662" width="25" style="208" customWidth="1"/>
    <col min="6663" max="6666" width="12.5" style="208" customWidth="1"/>
    <col min="6667" max="6667" width="2.5" style="208" customWidth="1"/>
    <col min="6668" max="6668" width="25" style="208" customWidth="1"/>
    <col min="6669" max="6672" width="12.5" style="208" customWidth="1"/>
    <col min="6673" max="6673" width="2.5" style="208" customWidth="1"/>
    <col min="6674" max="6674" width="25" style="208" customWidth="1"/>
    <col min="6675" max="6678" width="12.5" style="208" customWidth="1"/>
    <col min="6679" max="6679" width="3.125" style="208" customWidth="1"/>
    <col min="6680" max="6912" width="9" style="208"/>
    <col min="6913" max="6914" width="3.125" style="208" customWidth="1"/>
    <col min="6915" max="6916" width="17.5" style="208" customWidth="1"/>
    <col min="6917" max="6917" width="2.5" style="208" customWidth="1"/>
    <col min="6918" max="6918" width="25" style="208" customWidth="1"/>
    <col min="6919" max="6922" width="12.5" style="208" customWidth="1"/>
    <col min="6923" max="6923" width="2.5" style="208" customWidth="1"/>
    <col min="6924" max="6924" width="25" style="208" customWidth="1"/>
    <col min="6925" max="6928" width="12.5" style="208" customWidth="1"/>
    <col min="6929" max="6929" width="2.5" style="208" customWidth="1"/>
    <col min="6930" max="6930" width="25" style="208" customWidth="1"/>
    <col min="6931" max="6934" width="12.5" style="208" customWidth="1"/>
    <col min="6935" max="6935" width="3.125" style="208" customWidth="1"/>
    <col min="6936" max="7168" width="9" style="208"/>
    <col min="7169" max="7170" width="3.125" style="208" customWidth="1"/>
    <col min="7171" max="7172" width="17.5" style="208" customWidth="1"/>
    <col min="7173" max="7173" width="2.5" style="208" customWidth="1"/>
    <col min="7174" max="7174" width="25" style="208" customWidth="1"/>
    <col min="7175" max="7178" width="12.5" style="208" customWidth="1"/>
    <col min="7179" max="7179" width="2.5" style="208" customWidth="1"/>
    <col min="7180" max="7180" width="25" style="208" customWidth="1"/>
    <col min="7181" max="7184" width="12.5" style="208" customWidth="1"/>
    <col min="7185" max="7185" width="2.5" style="208" customWidth="1"/>
    <col min="7186" max="7186" width="25" style="208" customWidth="1"/>
    <col min="7187" max="7190" width="12.5" style="208" customWidth="1"/>
    <col min="7191" max="7191" width="3.125" style="208" customWidth="1"/>
    <col min="7192" max="7424" width="9" style="208"/>
    <col min="7425" max="7426" width="3.125" style="208" customWidth="1"/>
    <col min="7427" max="7428" width="17.5" style="208" customWidth="1"/>
    <col min="7429" max="7429" width="2.5" style="208" customWidth="1"/>
    <col min="7430" max="7430" width="25" style="208" customWidth="1"/>
    <col min="7431" max="7434" width="12.5" style="208" customWidth="1"/>
    <col min="7435" max="7435" width="2.5" style="208" customWidth="1"/>
    <col min="7436" max="7436" width="25" style="208" customWidth="1"/>
    <col min="7437" max="7440" width="12.5" style="208" customWidth="1"/>
    <col min="7441" max="7441" width="2.5" style="208" customWidth="1"/>
    <col min="7442" max="7442" width="25" style="208" customWidth="1"/>
    <col min="7443" max="7446" width="12.5" style="208" customWidth="1"/>
    <col min="7447" max="7447" width="3.125" style="208" customWidth="1"/>
    <col min="7448" max="7680" width="9" style="208"/>
    <col min="7681" max="7682" width="3.125" style="208" customWidth="1"/>
    <col min="7683" max="7684" width="17.5" style="208" customWidth="1"/>
    <col min="7685" max="7685" width="2.5" style="208" customWidth="1"/>
    <col min="7686" max="7686" width="25" style="208" customWidth="1"/>
    <col min="7687" max="7690" width="12.5" style="208" customWidth="1"/>
    <col min="7691" max="7691" width="2.5" style="208" customWidth="1"/>
    <col min="7692" max="7692" width="25" style="208" customWidth="1"/>
    <col min="7693" max="7696" width="12.5" style="208" customWidth="1"/>
    <col min="7697" max="7697" width="2.5" style="208" customWidth="1"/>
    <col min="7698" max="7698" width="25" style="208" customWidth="1"/>
    <col min="7699" max="7702" width="12.5" style="208" customWidth="1"/>
    <col min="7703" max="7703" width="3.125" style="208" customWidth="1"/>
    <col min="7704" max="7936" width="9" style="208"/>
    <col min="7937" max="7938" width="3.125" style="208" customWidth="1"/>
    <col min="7939" max="7940" width="17.5" style="208" customWidth="1"/>
    <col min="7941" max="7941" width="2.5" style="208" customWidth="1"/>
    <col min="7942" max="7942" width="25" style="208" customWidth="1"/>
    <col min="7943" max="7946" width="12.5" style="208" customWidth="1"/>
    <col min="7947" max="7947" width="2.5" style="208" customWidth="1"/>
    <col min="7948" max="7948" width="25" style="208" customWidth="1"/>
    <col min="7949" max="7952" width="12.5" style="208" customWidth="1"/>
    <col min="7953" max="7953" width="2.5" style="208" customWidth="1"/>
    <col min="7954" max="7954" width="25" style="208" customWidth="1"/>
    <col min="7955" max="7958" width="12.5" style="208" customWidth="1"/>
    <col min="7959" max="7959" width="3.125" style="208" customWidth="1"/>
    <col min="7960" max="8192" width="9" style="208"/>
    <col min="8193" max="8194" width="3.125" style="208" customWidth="1"/>
    <col min="8195" max="8196" width="17.5" style="208" customWidth="1"/>
    <col min="8197" max="8197" width="2.5" style="208" customWidth="1"/>
    <col min="8198" max="8198" width="25" style="208" customWidth="1"/>
    <col min="8199" max="8202" width="12.5" style="208" customWidth="1"/>
    <col min="8203" max="8203" width="2.5" style="208" customWidth="1"/>
    <col min="8204" max="8204" width="25" style="208" customWidth="1"/>
    <col min="8205" max="8208" width="12.5" style="208" customWidth="1"/>
    <col min="8209" max="8209" width="2.5" style="208" customWidth="1"/>
    <col min="8210" max="8210" width="25" style="208" customWidth="1"/>
    <col min="8211" max="8214" width="12.5" style="208" customWidth="1"/>
    <col min="8215" max="8215" width="3.125" style="208" customWidth="1"/>
    <col min="8216" max="8448" width="9" style="208"/>
    <col min="8449" max="8450" width="3.125" style="208" customWidth="1"/>
    <col min="8451" max="8452" width="17.5" style="208" customWidth="1"/>
    <col min="8453" max="8453" width="2.5" style="208" customWidth="1"/>
    <col min="8454" max="8454" width="25" style="208" customWidth="1"/>
    <col min="8455" max="8458" width="12.5" style="208" customWidth="1"/>
    <col min="8459" max="8459" width="2.5" style="208" customWidth="1"/>
    <col min="8460" max="8460" width="25" style="208" customWidth="1"/>
    <col min="8461" max="8464" width="12.5" style="208" customWidth="1"/>
    <col min="8465" max="8465" width="2.5" style="208" customWidth="1"/>
    <col min="8466" max="8466" width="25" style="208" customWidth="1"/>
    <col min="8467" max="8470" width="12.5" style="208" customWidth="1"/>
    <col min="8471" max="8471" width="3.125" style="208" customWidth="1"/>
    <col min="8472" max="8704" width="9" style="208"/>
    <col min="8705" max="8706" width="3.125" style="208" customWidth="1"/>
    <col min="8707" max="8708" width="17.5" style="208" customWidth="1"/>
    <col min="8709" max="8709" width="2.5" style="208" customWidth="1"/>
    <col min="8710" max="8710" width="25" style="208" customWidth="1"/>
    <col min="8711" max="8714" width="12.5" style="208" customWidth="1"/>
    <col min="8715" max="8715" width="2.5" style="208" customWidth="1"/>
    <col min="8716" max="8716" width="25" style="208" customWidth="1"/>
    <col min="8717" max="8720" width="12.5" style="208" customWidth="1"/>
    <col min="8721" max="8721" width="2.5" style="208" customWidth="1"/>
    <col min="8722" max="8722" width="25" style="208" customWidth="1"/>
    <col min="8723" max="8726" width="12.5" style="208" customWidth="1"/>
    <col min="8727" max="8727" width="3.125" style="208" customWidth="1"/>
    <col min="8728" max="8960" width="9" style="208"/>
    <col min="8961" max="8962" width="3.125" style="208" customWidth="1"/>
    <col min="8963" max="8964" width="17.5" style="208" customWidth="1"/>
    <col min="8965" max="8965" width="2.5" style="208" customWidth="1"/>
    <col min="8966" max="8966" width="25" style="208" customWidth="1"/>
    <col min="8967" max="8970" width="12.5" style="208" customWidth="1"/>
    <col min="8971" max="8971" width="2.5" style="208" customWidth="1"/>
    <col min="8972" max="8972" width="25" style="208" customWidth="1"/>
    <col min="8973" max="8976" width="12.5" style="208" customWidth="1"/>
    <col min="8977" max="8977" width="2.5" style="208" customWidth="1"/>
    <col min="8978" max="8978" width="25" style="208" customWidth="1"/>
    <col min="8979" max="8982" width="12.5" style="208" customWidth="1"/>
    <col min="8983" max="8983" width="3.125" style="208" customWidth="1"/>
    <col min="8984" max="9216" width="9" style="208"/>
    <col min="9217" max="9218" width="3.125" style="208" customWidth="1"/>
    <col min="9219" max="9220" width="17.5" style="208" customWidth="1"/>
    <col min="9221" max="9221" width="2.5" style="208" customWidth="1"/>
    <col min="9222" max="9222" width="25" style="208" customWidth="1"/>
    <col min="9223" max="9226" width="12.5" style="208" customWidth="1"/>
    <col min="9227" max="9227" width="2.5" style="208" customWidth="1"/>
    <col min="9228" max="9228" width="25" style="208" customWidth="1"/>
    <col min="9229" max="9232" width="12.5" style="208" customWidth="1"/>
    <col min="9233" max="9233" width="2.5" style="208" customWidth="1"/>
    <col min="9234" max="9234" width="25" style="208" customWidth="1"/>
    <col min="9235" max="9238" width="12.5" style="208" customWidth="1"/>
    <col min="9239" max="9239" width="3.125" style="208" customWidth="1"/>
    <col min="9240" max="9472" width="9" style="208"/>
    <col min="9473" max="9474" width="3.125" style="208" customWidth="1"/>
    <col min="9475" max="9476" width="17.5" style="208" customWidth="1"/>
    <col min="9477" max="9477" width="2.5" style="208" customWidth="1"/>
    <col min="9478" max="9478" width="25" style="208" customWidth="1"/>
    <col min="9479" max="9482" width="12.5" style="208" customWidth="1"/>
    <col min="9483" max="9483" width="2.5" style="208" customWidth="1"/>
    <col min="9484" max="9484" width="25" style="208" customWidth="1"/>
    <col min="9485" max="9488" width="12.5" style="208" customWidth="1"/>
    <col min="9489" max="9489" width="2.5" style="208" customWidth="1"/>
    <col min="9490" max="9490" width="25" style="208" customWidth="1"/>
    <col min="9491" max="9494" width="12.5" style="208" customWidth="1"/>
    <col min="9495" max="9495" width="3.125" style="208" customWidth="1"/>
    <col min="9496" max="9728" width="9" style="208"/>
    <col min="9729" max="9730" width="3.125" style="208" customWidth="1"/>
    <col min="9731" max="9732" width="17.5" style="208" customWidth="1"/>
    <col min="9733" max="9733" width="2.5" style="208" customWidth="1"/>
    <col min="9734" max="9734" width="25" style="208" customWidth="1"/>
    <col min="9735" max="9738" width="12.5" style="208" customWidth="1"/>
    <col min="9739" max="9739" width="2.5" style="208" customWidth="1"/>
    <col min="9740" max="9740" width="25" style="208" customWidth="1"/>
    <col min="9741" max="9744" width="12.5" style="208" customWidth="1"/>
    <col min="9745" max="9745" width="2.5" style="208" customWidth="1"/>
    <col min="9746" max="9746" width="25" style="208" customWidth="1"/>
    <col min="9747" max="9750" width="12.5" style="208" customWidth="1"/>
    <col min="9751" max="9751" width="3.125" style="208" customWidth="1"/>
    <col min="9752" max="9984" width="9" style="208"/>
    <col min="9985" max="9986" width="3.125" style="208" customWidth="1"/>
    <col min="9987" max="9988" width="17.5" style="208" customWidth="1"/>
    <col min="9989" max="9989" width="2.5" style="208" customWidth="1"/>
    <col min="9990" max="9990" width="25" style="208" customWidth="1"/>
    <col min="9991" max="9994" width="12.5" style="208" customWidth="1"/>
    <col min="9995" max="9995" width="2.5" style="208" customWidth="1"/>
    <col min="9996" max="9996" width="25" style="208" customWidth="1"/>
    <col min="9997" max="10000" width="12.5" style="208" customWidth="1"/>
    <col min="10001" max="10001" width="2.5" style="208" customWidth="1"/>
    <col min="10002" max="10002" width="25" style="208" customWidth="1"/>
    <col min="10003" max="10006" width="12.5" style="208" customWidth="1"/>
    <col min="10007" max="10007" width="3.125" style="208" customWidth="1"/>
    <col min="10008" max="10240" width="9" style="208"/>
    <col min="10241" max="10242" width="3.125" style="208" customWidth="1"/>
    <col min="10243" max="10244" width="17.5" style="208" customWidth="1"/>
    <col min="10245" max="10245" width="2.5" style="208" customWidth="1"/>
    <col min="10246" max="10246" width="25" style="208" customWidth="1"/>
    <col min="10247" max="10250" width="12.5" style="208" customWidth="1"/>
    <col min="10251" max="10251" width="2.5" style="208" customWidth="1"/>
    <col min="10252" max="10252" width="25" style="208" customWidth="1"/>
    <col min="10253" max="10256" width="12.5" style="208" customWidth="1"/>
    <col min="10257" max="10257" width="2.5" style="208" customWidth="1"/>
    <col min="10258" max="10258" width="25" style="208" customWidth="1"/>
    <col min="10259" max="10262" width="12.5" style="208" customWidth="1"/>
    <col min="10263" max="10263" width="3.125" style="208" customWidth="1"/>
    <col min="10264" max="10496" width="9" style="208"/>
    <col min="10497" max="10498" width="3.125" style="208" customWidth="1"/>
    <col min="10499" max="10500" width="17.5" style="208" customWidth="1"/>
    <col min="10501" max="10501" width="2.5" style="208" customWidth="1"/>
    <col min="10502" max="10502" width="25" style="208" customWidth="1"/>
    <col min="10503" max="10506" width="12.5" style="208" customWidth="1"/>
    <col min="10507" max="10507" width="2.5" style="208" customWidth="1"/>
    <col min="10508" max="10508" width="25" style="208" customWidth="1"/>
    <col min="10509" max="10512" width="12.5" style="208" customWidth="1"/>
    <col min="10513" max="10513" width="2.5" style="208" customWidth="1"/>
    <col min="10514" max="10514" width="25" style="208" customWidth="1"/>
    <col min="10515" max="10518" width="12.5" style="208" customWidth="1"/>
    <col min="10519" max="10519" width="3.125" style="208" customWidth="1"/>
    <col min="10520" max="10752" width="9" style="208"/>
    <col min="10753" max="10754" width="3.125" style="208" customWidth="1"/>
    <col min="10755" max="10756" width="17.5" style="208" customWidth="1"/>
    <col min="10757" max="10757" width="2.5" style="208" customWidth="1"/>
    <col min="10758" max="10758" width="25" style="208" customWidth="1"/>
    <col min="10759" max="10762" width="12.5" style="208" customWidth="1"/>
    <col min="10763" max="10763" width="2.5" style="208" customWidth="1"/>
    <col min="10764" max="10764" width="25" style="208" customWidth="1"/>
    <col min="10765" max="10768" width="12.5" style="208" customWidth="1"/>
    <col min="10769" max="10769" width="2.5" style="208" customWidth="1"/>
    <col min="10770" max="10770" width="25" style="208" customWidth="1"/>
    <col min="10771" max="10774" width="12.5" style="208" customWidth="1"/>
    <col min="10775" max="10775" width="3.125" style="208" customWidth="1"/>
    <col min="10776" max="11008" width="9" style="208"/>
    <col min="11009" max="11010" width="3.125" style="208" customWidth="1"/>
    <col min="11011" max="11012" width="17.5" style="208" customWidth="1"/>
    <col min="11013" max="11013" width="2.5" style="208" customWidth="1"/>
    <col min="11014" max="11014" width="25" style="208" customWidth="1"/>
    <col min="11015" max="11018" width="12.5" style="208" customWidth="1"/>
    <col min="11019" max="11019" width="2.5" style="208" customWidth="1"/>
    <col min="11020" max="11020" width="25" style="208" customWidth="1"/>
    <col min="11021" max="11024" width="12.5" style="208" customWidth="1"/>
    <col min="11025" max="11025" width="2.5" style="208" customWidth="1"/>
    <col min="11026" max="11026" width="25" style="208" customWidth="1"/>
    <col min="11027" max="11030" width="12.5" style="208" customWidth="1"/>
    <col min="11031" max="11031" width="3.125" style="208" customWidth="1"/>
    <col min="11032" max="11264" width="9" style="208"/>
    <col min="11265" max="11266" width="3.125" style="208" customWidth="1"/>
    <col min="11267" max="11268" width="17.5" style="208" customWidth="1"/>
    <col min="11269" max="11269" width="2.5" style="208" customWidth="1"/>
    <col min="11270" max="11270" width="25" style="208" customWidth="1"/>
    <col min="11271" max="11274" width="12.5" style="208" customWidth="1"/>
    <col min="11275" max="11275" width="2.5" style="208" customWidth="1"/>
    <col min="11276" max="11276" width="25" style="208" customWidth="1"/>
    <col min="11277" max="11280" width="12.5" style="208" customWidth="1"/>
    <col min="11281" max="11281" width="2.5" style="208" customWidth="1"/>
    <col min="11282" max="11282" width="25" style="208" customWidth="1"/>
    <col min="11283" max="11286" width="12.5" style="208" customWidth="1"/>
    <col min="11287" max="11287" width="3.125" style="208" customWidth="1"/>
    <col min="11288" max="11520" width="9" style="208"/>
    <col min="11521" max="11522" width="3.125" style="208" customWidth="1"/>
    <col min="11523" max="11524" width="17.5" style="208" customWidth="1"/>
    <col min="11525" max="11525" width="2.5" style="208" customWidth="1"/>
    <col min="11526" max="11526" width="25" style="208" customWidth="1"/>
    <col min="11527" max="11530" width="12.5" style="208" customWidth="1"/>
    <col min="11531" max="11531" width="2.5" style="208" customWidth="1"/>
    <col min="11532" max="11532" width="25" style="208" customWidth="1"/>
    <col min="11533" max="11536" width="12.5" style="208" customWidth="1"/>
    <col min="11537" max="11537" width="2.5" style="208" customWidth="1"/>
    <col min="11538" max="11538" width="25" style="208" customWidth="1"/>
    <col min="11539" max="11542" width="12.5" style="208" customWidth="1"/>
    <col min="11543" max="11543" width="3.125" style="208" customWidth="1"/>
    <col min="11544" max="11776" width="9" style="208"/>
    <col min="11777" max="11778" width="3.125" style="208" customWidth="1"/>
    <col min="11779" max="11780" width="17.5" style="208" customWidth="1"/>
    <col min="11781" max="11781" width="2.5" style="208" customWidth="1"/>
    <col min="11782" max="11782" width="25" style="208" customWidth="1"/>
    <col min="11783" max="11786" width="12.5" style="208" customWidth="1"/>
    <col min="11787" max="11787" width="2.5" style="208" customWidth="1"/>
    <col min="11788" max="11788" width="25" style="208" customWidth="1"/>
    <col min="11789" max="11792" width="12.5" style="208" customWidth="1"/>
    <col min="11793" max="11793" width="2.5" style="208" customWidth="1"/>
    <col min="11794" max="11794" width="25" style="208" customWidth="1"/>
    <col min="11795" max="11798" width="12.5" style="208" customWidth="1"/>
    <col min="11799" max="11799" width="3.125" style="208" customWidth="1"/>
    <col min="11800" max="12032" width="9" style="208"/>
    <col min="12033" max="12034" width="3.125" style="208" customWidth="1"/>
    <col min="12035" max="12036" width="17.5" style="208" customWidth="1"/>
    <col min="12037" max="12037" width="2.5" style="208" customWidth="1"/>
    <col min="12038" max="12038" width="25" style="208" customWidth="1"/>
    <col min="12039" max="12042" width="12.5" style="208" customWidth="1"/>
    <col min="12043" max="12043" width="2.5" style="208" customWidth="1"/>
    <col min="12044" max="12044" width="25" style="208" customWidth="1"/>
    <col min="12045" max="12048" width="12.5" style="208" customWidth="1"/>
    <col min="12049" max="12049" width="2.5" style="208" customWidth="1"/>
    <col min="12050" max="12050" width="25" style="208" customWidth="1"/>
    <col min="12051" max="12054" width="12.5" style="208" customWidth="1"/>
    <col min="12055" max="12055" width="3.125" style="208" customWidth="1"/>
    <col min="12056" max="12288" width="9" style="208"/>
    <col min="12289" max="12290" width="3.125" style="208" customWidth="1"/>
    <col min="12291" max="12292" width="17.5" style="208" customWidth="1"/>
    <col min="12293" max="12293" width="2.5" style="208" customWidth="1"/>
    <col min="12294" max="12294" width="25" style="208" customWidth="1"/>
    <col min="12295" max="12298" width="12.5" style="208" customWidth="1"/>
    <col min="12299" max="12299" width="2.5" style="208" customWidth="1"/>
    <col min="12300" max="12300" width="25" style="208" customWidth="1"/>
    <col min="12301" max="12304" width="12.5" style="208" customWidth="1"/>
    <col min="12305" max="12305" width="2.5" style="208" customWidth="1"/>
    <col min="12306" max="12306" width="25" style="208" customWidth="1"/>
    <col min="12307" max="12310" width="12.5" style="208" customWidth="1"/>
    <col min="12311" max="12311" width="3.125" style="208" customWidth="1"/>
    <col min="12312" max="12544" width="9" style="208"/>
    <col min="12545" max="12546" width="3.125" style="208" customWidth="1"/>
    <col min="12547" max="12548" width="17.5" style="208" customWidth="1"/>
    <col min="12549" max="12549" width="2.5" style="208" customWidth="1"/>
    <col min="12550" max="12550" width="25" style="208" customWidth="1"/>
    <col min="12551" max="12554" width="12.5" style="208" customWidth="1"/>
    <col min="12555" max="12555" width="2.5" style="208" customWidth="1"/>
    <col min="12556" max="12556" width="25" style="208" customWidth="1"/>
    <col min="12557" max="12560" width="12.5" style="208" customWidth="1"/>
    <col min="12561" max="12561" width="2.5" style="208" customWidth="1"/>
    <col min="12562" max="12562" width="25" style="208" customWidth="1"/>
    <col min="12563" max="12566" width="12.5" style="208" customWidth="1"/>
    <col min="12567" max="12567" width="3.125" style="208" customWidth="1"/>
    <col min="12568" max="12800" width="9" style="208"/>
    <col min="12801" max="12802" width="3.125" style="208" customWidth="1"/>
    <col min="12803" max="12804" width="17.5" style="208" customWidth="1"/>
    <col min="12805" max="12805" width="2.5" style="208" customWidth="1"/>
    <col min="12806" max="12806" width="25" style="208" customWidth="1"/>
    <col min="12807" max="12810" width="12.5" style="208" customWidth="1"/>
    <col min="12811" max="12811" width="2.5" style="208" customWidth="1"/>
    <col min="12812" max="12812" width="25" style="208" customWidth="1"/>
    <col min="12813" max="12816" width="12.5" style="208" customWidth="1"/>
    <col min="12817" max="12817" width="2.5" style="208" customWidth="1"/>
    <col min="12818" max="12818" width="25" style="208" customWidth="1"/>
    <col min="12819" max="12822" width="12.5" style="208" customWidth="1"/>
    <col min="12823" max="12823" width="3.125" style="208" customWidth="1"/>
    <col min="12824" max="13056" width="9" style="208"/>
    <col min="13057" max="13058" width="3.125" style="208" customWidth="1"/>
    <col min="13059" max="13060" width="17.5" style="208" customWidth="1"/>
    <col min="13061" max="13061" width="2.5" style="208" customWidth="1"/>
    <col min="13062" max="13062" width="25" style="208" customWidth="1"/>
    <col min="13063" max="13066" width="12.5" style="208" customWidth="1"/>
    <col min="13067" max="13067" width="2.5" style="208" customWidth="1"/>
    <col min="13068" max="13068" width="25" style="208" customWidth="1"/>
    <col min="13069" max="13072" width="12.5" style="208" customWidth="1"/>
    <col min="13073" max="13073" width="2.5" style="208" customWidth="1"/>
    <col min="13074" max="13074" width="25" style="208" customWidth="1"/>
    <col min="13075" max="13078" width="12.5" style="208" customWidth="1"/>
    <col min="13079" max="13079" width="3.125" style="208" customWidth="1"/>
    <col min="13080" max="13312" width="9" style="208"/>
    <col min="13313" max="13314" width="3.125" style="208" customWidth="1"/>
    <col min="13315" max="13316" width="17.5" style="208" customWidth="1"/>
    <col min="13317" max="13317" width="2.5" style="208" customWidth="1"/>
    <col min="13318" max="13318" width="25" style="208" customWidth="1"/>
    <col min="13319" max="13322" width="12.5" style="208" customWidth="1"/>
    <col min="13323" max="13323" width="2.5" style="208" customWidth="1"/>
    <col min="13324" max="13324" width="25" style="208" customWidth="1"/>
    <col min="13325" max="13328" width="12.5" style="208" customWidth="1"/>
    <col min="13329" max="13329" width="2.5" style="208" customWidth="1"/>
    <col min="13330" max="13330" width="25" style="208" customWidth="1"/>
    <col min="13331" max="13334" width="12.5" style="208" customWidth="1"/>
    <col min="13335" max="13335" width="3.125" style="208" customWidth="1"/>
    <col min="13336" max="13568" width="9" style="208"/>
    <col min="13569" max="13570" width="3.125" style="208" customWidth="1"/>
    <col min="13571" max="13572" width="17.5" style="208" customWidth="1"/>
    <col min="13573" max="13573" width="2.5" style="208" customWidth="1"/>
    <col min="13574" max="13574" width="25" style="208" customWidth="1"/>
    <col min="13575" max="13578" width="12.5" style="208" customWidth="1"/>
    <col min="13579" max="13579" width="2.5" style="208" customWidth="1"/>
    <col min="13580" max="13580" width="25" style="208" customWidth="1"/>
    <col min="13581" max="13584" width="12.5" style="208" customWidth="1"/>
    <col min="13585" max="13585" width="2.5" style="208" customWidth="1"/>
    <col min="13586" max="13586" width="25" style="208" customWidth="1"/>
    <col min="13587" max="13590" width="12.5" style="208" customWidth="1"/>
    <col min="13591" max="13591" width="3.125" style="208" customWidth="1"/>
    <col min="13592" max="13824" width="9" style="208"/>
    <col min="13825" max="13826" width="3.125" style="208" customWidth="1"/>
    <col min="13827" max="13828" width="17.5" style="208" customWidth="1"/>
    <col min="13829" max="13829" width="2.5" style="208" customWidth="1"/>
    <col min="13830" max="13830" width="25" style="208" customWidth="1"/>
    <col min="13831" max="13834" width="12.5" style="208" customWidth="1"/>
    <col min="13835" max="13835" width="2.5" style="208" customWidth="1"/>
    <col min="13836" max="13836" width="25" style="208" customWidth="1"/>
    <col min="13837" max="13840" width="12.5" style="208" customWidth="1"/>
    <col min="13841" max="13841" width="2.5" style="208" customWidth="1"/>
    <col min="13842" max="13842" width="25" style="208" customWidth="1"/>
    <col min="13843" max="13846" width="12.5" style="208" customWidth="1"/>
    <col min="13847" max="13847" width="3.125" style="208" customWidth="1"/>
    <col min="13848" max="14080" width="9" style="208"/>
    <col min="14081" max="14082" width="3.125" style="208" customWidth="1"/>
    <col min="14083" max="14084" width="17.5" style="208" customWidth="1"/>
    <col min="14085" max="14085" width="2.5" style="208" customWidth="1"/>
    <col min="14086" max="14086" width="25" style="208" customWidth="1"/>
    <col min="14087" max="14090" width="12.5" style="208" customWidth="1"/>
    <col min="14091" max="14091" width="2.5" style="208" customWidth="1"/>
    <col min="14092" max="14092" width="25" style="208" customWidth="1"/>
    <col min="14093" max="14096" width="12.5" style="208" customWidth="1"/>
    <col min="14097" max="14097" width="2.5" style="208" customWidth="1"/>
    <col min="14098" max="14098" width="25" style="208" customWidth="1"/>
    <col min="14099" max="14102" width="12.5" style="208" customWidth="1"/>
    <col min="14103" max="14103" width="3.125" style="208" customWidth="1"/>
    <col min="14104" max="14336" width="9" style="208"/>
    <col min="14337" max="14338" width="3.125" style="208" customWidth="1"/>
    <col min="14339" max="14340" width="17.5" style="208" customWidth="1"/>
    <col min="14341" max="14341" width="2.5" style="208" customWidth="1"/>
    <col min="14342" max="14342" width="25" style="208" customWidth="1"/>
    <col min="14343" max="14346" width="12.5" style="208" customWidth="1"/>
    <col min="14347" max="14347" width="2.5" style="208" customWidth="1"/>
    <col min="14348" max="14348" width="25" style="208" customWidth="1"/>
    <col min="14349" max="14352" width="12.5" style="208" customWidth="1"/>
    <col min="14353" max="14353" width="2.5" style="208" customWidth="1"/>
    <col min="14354" max="14354" width="25" style="208" customWidth="1"/>
    <col min="14355" max="14358" width="12.5" style="208" customWidth="1"/>
    <col min="14359" max="14359" width="3.125" style="208" customWidth="1"/>
    <col min="14360" max="14592" width="9" style="208"/>
    <col min="14593" max="14594" width="3.125" style="208" customWidth="1"/>
    <col min="14595" max="14596" width="17.5" style="208" customWidth="1"/>
    <col min="14597" max="14597" width="2.5" style="208" customWidth="1"/>
    <col min="14598" max="14598" width="25" style="208" customWidth="1"/>
    <col min="14599" max="14602" width="12.5" style="208" customWidth="1"/>
    <col min="14603" max="14603" width="2.5" style="208" customWidth="1"/>
    <col min="14604" max="14604" width="25" style="208" customWidth="1"/>
    <col min="14605" max="14608" width="12.5" style="208" customWidth="1"/>
    <col min="14609" max="14609" width="2.5" style="208" customWidth="1"/>
    <col min="14610" max="14610" width="25" style="208" customWidth="1"/>
    <col min="14611" max="14614" width="12.5" style="208" customWidth="1"/>
    <col min="14615" max="14615" width="3.125" style="208" customWidth="1"/>
    <col min="14616" max="14848" width="9" style="208"/>
    <col min="14849" max="14850" width="3.125" style="208" customWidth="1"/>
    <col min="14851" max="14852" width="17.5" style="208" customWidth="1"/>
    <col min="14853" max="14853" width="2.5" style="208" customWidth="1"/>
    <col min="14854" max="14854" width="25" style="208" customWidth="1"/>
    <col min="14855" max="14858" width="12.5" style="208" customWidth="1"/>
    <col min="14859" max="14859" width="2.5" style="208" customWidth="1"/>
    <col min="14860" max="14860" width="25" style="208" customWidth="1"/>
    <col min="14861" max="14864" width="12.5" style="208" customWidth="1"/>
    <col min="14865" max="14865" width="2.5" style="208" customWidth="1"/>
    <col min="14866" max="14866" width="25" style="208" customWidth="1"/>
    <col min="14867" max="14870" width="12.5" style="208" customWidth="1"/>
    <col min="14871" max="14871" width="3.125" style="208" customWidth="1"/>
    <col min="14872" max="15104" width="9" style="208"/>
    <col min="15105" max="15106" width="3.125" style="208" customWidth="1"/>
    <col min="15107" max="15108" width="17.5" style="208" customWidth="1"/>
    <col min="15109" max="15109" width="2.5" style="208" customWidth="1"/>
    <col min="15110" max="15110" width="25" style="208" customWidth="1"/>
    <col min="15111" max="15114" width="12.5" style="208" customWidth="1"/>
    <col min="15115" max="15115" width="2.5" style="208" customWidth="1"/>
    <col min="15116" max="15116" width="25" style="208" customWidth="1"/>
    <col min="15117" max="15120" width="12.5" style="208" customWidth="1"/>
    <col min="15121" max="15121" width="2.5" style="208" customWidth="1"/>
    <col min="15122" max="15122" width="25" style="208" customWidth="1"/>
    <col min="15123" max="15126" width="12.5" style="208" customWidth="1"/>
    <col min="15127" max="15127" width="3.125" style="208" customWidth="1"/>
    <col min="15128" max="15360" width="9" style="208"/>
    <col min="15361" max="15362" width="3.125" style="208" customWidth="1"/>
    <col min="15363" max="15364" width="17.5" style="208" customWidth="1"/>
    <col min="15365" max="15365" width="2.5" style="208" customWidth="1"/>
    <col min="15366" max="15366" width="25" style="208" customWidth="1"/>
    <col min="15367" max="15370" width="12.5" style="208" customWidth="1"/>
    <col min="15371" max="15371" width="2.5" style="208" customWidth="1"/>
    <col min="15372" max="15372" width="25" style="208" customWidth="1"/>
    <col min="15373" max="15376" width="12.5" style="208" customWidth="1"/>
    <col min="15377" max="15377" width="2.5" style="208" customWidth="1"/>
    <col min="15378" max="15378" width="25" style="208" customWidth="1"/>
    <col min="15379" max="15382" width="12.5" style="208" customWidth="1"/>
    <col min="15383" max="15383" width="3.125" style="208" customWidth="1"/>
    <col min="15384" max="15616" width="9" style="208"/>
    <col min="15617" max="15618" width="3.125" style="208" customWidth="1"/>
    <col min="15619" max="15620" width="17.5" style="208" customWidth="1"/>
    <col min="15621" max="15621" width="2.5" style="208" customWidth="1"/>
    <col min="15622" max="15622" width="25" style="208" customWidth="1"/>
    <col min="15623" max="15626" width="12.5" style="208" customWidth="1"/>
    <col min="15627" max="15627" width="2.5" style="208" customWidth="1"/>
    <col min="15628" max="15628" width="25" style="208" customWidth="1"/>
    <col min="15629" max="15632" width="12.5" style="208" customWidth="1"/>
    <col min="15633" max="15633" width="2.5" style="208" customWidth="1"/>
    <col min="15634" max="15634" width="25" style="208" customWidth="1"/>
    <col min="15635" max="15638" width="12.5" style="208" customWidth="1"/>
    <col min="15639" max="15639" width="3.125" style="208" customWidth="1"/>
    <col min="15640" max="15872" width="9" style="208"/>
    <col min="15873" max="15874" width="3.125" style="208" customWidth="1"/>
    <col min="15875" max="15876" width="17.5" style="208" customWidth="1"/>
    <col min="15877" max="15877" width="2.5" style="208" customWidth="1"/>
    <col min="15878" max="15878" width="25" style="208" customWidth="1"/>
    <col min="15879" max="15882" width="12.5" style="208" customWidth="1"/>
    <col min="15883" max="15883" width="2.5" style="208" customWidth="1"/>
    <col min="15884" max="15884" width="25" style="208" customWidth="1"/>
    <col min="15885" max="15888" width="12.5" style="208" customWidth="1"/>
    <col min="15889" max="15889" width="2.5" style="208" customWidth="1"/>
    <col min="15890" max="15890" width="25" style="208" customWidth="1"/>
    <col min="15891" max="15894" width="12.5" style="208" customWidth="1"/>
    <col min="15895" max="15895" width="3.125" style="208" customWidth="1"/>
    <col min="15896" max="16128" width="9" style="208"/>
    <col min="16129" max="16130" width="3.125" style="208" customWidth="1"/>
    <col min="16131" max="16132" width="17.5" style="208" customWidth="1"/>
    <col min="16133" max="16133" width="2.5" style="208" customWidth="1"/>
    <col min="16134" max="16134" width="25" style="208" customWidth="1"/>
    <col min="16135" max="16138" width="12.5" style="208" customWidth="1"/>
    <col min="16139" max="16139" width="2.5" style="208" customWidth="1"/>
    <col min="16140" max="16140" width="25" style="208" customWidth="1"/>
    <col min="16141" max="16144" width="12.5" style="208" customWidth="1"/>
    <col min="16145" max="16145" width="2.5" style="208" customWidth="1"/>
    <col min="16146" max="16146" width="25" style="208" customWidth="1"/>
    <col min="16147" max="16150" width="12.5" style="208" customWidth="1"/>
    <col min="16151" max="16151" width="3.125" style="208" customWidth="1"/>
    <col min="16152" max="16384" width="9" style="208"/>
  </cols>
  <sheetData>
    <row r="2" spans="1:23" ht="18.75">
      <c r="C2" s="209" t="s">
        <v>18</v>
      </c>
      <c r="V2" s="210" t="s">
        <v>290</v>
      </c>
      <c r="W2" s="211"/>
    </row>
    <row r="3" spans="1:23" ht="4.3499999999999996" customHeight="1">
      <c r="C3" s="212"/>
      <c r="D3" s="213"/>
      <c r="E3" s="828" t="s">
        <v>72</v>
      </c>
      <c r="F3" s="829"/>
      <c r="G3" s="829"/>
      <c r="H3" s="829"/>
      <c r="I3" s="829"/>
      <c r="J3" s="830"/>
      <c r="K3" s="828" t="s">
        <v>73</v>
      </c>
      <c r="L3" s="829"/>
      <c r="M3" s="829"/>
      <c r="N3" s="829"/>
      <c r="O3" s="829"/>
      <c r="P3" s="830"/>
      <c r="Q3" s="828" t="s">
        <v>361</v>
      </c>
      <c r="R3" s="829"/>
      <c r="S3" s="829"/>
      <c r="T3" s="829"/>
      <c r="U3" s="829"/>
      <c r="V3" s="830"/>
    </row>
    <row r="4" spans="1:23" ht="12.95" customHeight="1">
      <c r="C4" s="214"/>
      <c r="D4" s="215" t="s">
        <v>38</v>
      </c>
      <c r="E4" s="831"/>
      <c r="F4" s="832"/>
      <c r="G4" s="832"/>
      <c r="H4" s="832"/>
      <c r="I4" s="832"/>
      <c r="J4" s="833"/>
      <c r="K4" s="831"/>
      <c r="L4" s="832"/>
      <c r="M4" s="832"/>
      <c r="N4" s="832"/>
      <c r="O4" s="832"/>
      <c r="P4" s="833"/>
      <c r="Q4" s="831"/>
      <c r="R4" s="832"/>
      <c r="S4" s="832"/>
      <c r="T4" s="832"/>
      <c r="U4" s="832"/>
      <c r="V4" s="833"/>
    </row>
    <row r="5" spans="1:23" ht="12.95" customHeight="1">
      <c r="C5" s="214"/>
      <c r="D5" s="216"/>
      <c r="E5" s="831"/>
      <c r="F5" s="832"/>
      <c r="G5" s="832"/>
      <c r="H5" s="832"/>
      <c r="I5" s="832"/>
      <c r="J5" s="833"/>
      <c r="K5" s="831"/>
      <c r="L5" s="832"/>
      <c r="M5" s="832"/>
      <c r="N5" s="832"/>
      <c r="O5" s="832"/>
      <c r="P5" s="833"/>
      <c r="Q5" s="831"/>
      <c r="R5" s="832"/>
      <c r="S5" s="832"/>
      <c r="T5" s="832"/>
      <c r="U5" s="832"/>
      <c r="V5" s="833"/>
    </row>
    <row r="6" spans="1:23" ht="12.95" customHeight="1">
      <c r="A6" s="217"/>
      <c r="C6" s="218" t="s">
        <v>363</v>
      </c>
      <c r="D6" s="219"/>
      <c r="E6" s="831"/>
      <c r="F6" s="832"/>
      <c r="G6" s="832"/>
      <c r="H6" s="832"/>
      <c r="I6" s="832"/>
      <c r="J6" s="833"/>
      <c r="K6" s="831"/>
      <c r="L6" s="832"/>
      <c r="M6" s="832"/>
      <c r="N6" s="832"/>
      <c r="O6" s="832"/>
      <c r="P6" s="833"/>
      <c r="Q6" s="831"/>
      <c r="R6" s="832"/>
      <c r="S6" s="832"/>
      <c r="T6" s="832"/>
      <c r="U6" s="832"/>
      <c r="V6" s="833"/>
    </row>
    <row r="7" spans="1:23" ht="4.3499999999999996" customHeight="1">
      <c r="A7" s="211"/>
      <c r="C7" s="220"/>
      <c r="D7" s="221"/>
      <c r="E7" s="831"/>
      <c r="F7" s="860"/>
      <c r="G7" s="860"/>
      <c r="H7" s="860"/>
      <c r="I7" s="860"/>
      <c r="J7" s="833"/>
      <c r="K7" s="831"/>
      <c r="L7" s="860"/>
      <c r="M7" s="860"/>
      <c r="N7" s="860"/>
      <c r="O7" s="860"/>
      <c r="P7" s="833"/>
      <c r="Q7" s="831"/>
      <c r="R7" s="860"/>
      <c r="S7" s="860"/>
      <c r="T7" s="860"/>
      <c r="U7" s="860"/>
      <c r="V7" s="833"/>
    </row>
    <row r="8" spans="1:23">
      <c r="C8" s="837" t="s">
        <v>72</v>
      </c>
      <c r="D8" s="861"/>
      <c r="E8" s="863"/>
      <c r="F8" s="864"/>
      <c r="G8" s="867"/>
      <c r="H8" s="248"/>
      <c r="I8" s="248"/>
      <c r="J8" s="867"/>
      <c r="K8" s="863"/>
      <c r="L8" s="864"/>
      <c r="M8" s="867"/>
      <c r="N8" s="248"/>
      <c r="O8" s="248"/>
      <c r="P8" s="867"/>
      <c r="Q8" s="863"/>
      <c r="R8" s="864"/>
      <c r="S8" s="867"/>
      <c r="T8" s="248"/>
      <c r="U8" s="248"/>
      <c r="V8" s="869"/>
    </row>
    <row r="9" spans="1:23" ht="12.95" customHeight="1">
      <c r="C9" s="837"/>
      <c r="D9" s="861"/>
      <c r="E9" s="865"/>
      <c r="F9" s="866"/>
      <c r="G9" s="868"/>
      <c r="H9" s="871"/>
      <c r="I9" s="249"/>
      <c r="J9" s="868"/>
      <c r="K9" s="865"/>
      <c r="L9" s="866"/>
      <c r="M9" s="868"/>
      <c r="N9" s="871"/>
      <c r="O9" s="249"/>
      <c r="P9" s="868"/>
      <c r="Q9" s="865"/>
      <c r="R9" s="866"/>
      <c r="S9" s="868"/>
      <c r="T9" s="871"/>
      <c r="U9" s="249"/>
      <c r="V9" s="870"/>
    </row>
    <row r="10" spans="1:23">
      <c r="C10" s="837"/>
      <c r="D10" s="861"/>
      <c r="E10" s="865"/>
      <c r="F10" s="866"/>
      <c r="G10" s="868"/>
      <c r="H10" s="868"/>
      <c r="I10" s="250"/>
      <c r="J10" s="868"/>
      <c r="K10" s="865"/>
      <c r="L10" s="866"/>
      <c r="M10" s="868"/>
      <c r="N10" s="868"/>
      <c r="O10" s="250"/>
      <c r="P10" s="868"/>
      <c r="Q10" s="865"/>
      <c r="R10" s="866"/>
      <c r="S10" s="868"/>
      <c r="T10" s="868"/>
      <c r="U10" s="250"/>
      <c r="V10" s="870"/>
    </row>
    <row r="11" spans="1:23">
      <c r="C11" s="837"/>
      <c r="D11" s="861"/>
      <c r="E11" s="865"/>
      <c r="F11" s="866"/>
      <c r="G11" s="868"/>
      <c r="H11" s="868"/>
      <c r="I11" s="251"/>
      <c r="J11" s="868"/>
      <c r="K11" s="865"/>
      <c r="L11" s="866"/>
      <c r="M11" s="868"/>
      <c r="N11" s="868"/>
      <c r="O11" s="251"/>
      <c r="P11" s="868"/>
      <c r="Q11" s="865"/>
      <c r="R11" s="866"/>
      <c r="S11" s="868"/>
      <c r="T11" s="868"/>
      <c r="U11" s="251"/>
      <c r="V11" s="870"/>
    </row>
    <row r="12" spans="1:23" ht="14.25" customHeight="1">
      <c r="C12" s="837"/>
      <c r="D12" s="861"/>
      <c r="E12" s="85"/>
      <c r="F12" s="48"/>
      <c r="G12" s="252"/>
      <c r="H12" s="252"/>
      <c r="I12" s="252"/>
      <c r="J12" s="117"/>
      <c r="K12" s="85"/>
      <c r="L12" s="48"/>
      <c r="M12" s="252"/>
      <c r="N12" s="252"/>
      <c r="O12" s="252"/>
      <c r="P12" s="117"/>
      <c r="Q12" s="85"/>
      <c r="R12" s="48"/>
      <c r="S12" s="252"/>
      <c r="T12" s="252"/>
      <c r="U12" s="252"/>
      <c r="V12" s="253"/>
    </row>
    <row r="13" spans="1:23" ht="14.25" customHeight="1">
      <c r="C13" s="837"/>
      <c r="D13" s="861"/>
      <c r="E13" s="85"/>
      <c r="F13" s="48"/>
      <c r="G13" s="252"/>
      <c r="H13" s="252"/>
      <c r="I13" s="252"/>
      <c r="J13" s="117"/>
      <c r="K13" s="85"/>
      <c r="L13" s="48"/>
      <c r="M13" s="252"/>
      <c r="N13" s="252"/>
      <c r="O13" s="252"/>
      <c r="P13" s="117"/>
      <c r="Q13" s="85"/>
      <c r="R13" s="48"/>
      <c r="S13" s="252"/>
      <c r="T13" s="252"/>
      <c r="U13" s="252"/>
      <c r="V13" s="253"/>
    </row>
    <row r="14" spans="1:23" ht="14.25" customHeight="1">
      <c r="C14" s="837"/>
      <c r="D14" s="861"/>
      <c r="E14" s="85"/>
      <c r="F14" s="48"/>
      <c r="G14" s="252"/>
      <c r="H14" s="252"/>
      <c r="I14" s="252"/>
      <c r="J14" s="117"/>
      <c r="K14" s="85"/>
      <c r="L14" s="48"/>
      <c r="M14" s="252"/>
      <c r="N14" s="252"/>
      <c r="O14" s="252"/>
      <c r="P14" s="117"/>
      <c r="Q14" s="85"/>
      <c r="R14" s="48"/>
      <c r="S14" s="252"/>
      <c r="T14" s="252"/>
      <c r="U14" s="252"/>
      <c r="V14" s="253"/>
    </row>
    <row r="15" spans="1:23" ht="24.95" customHeight="1">
      <c r="C15" s="837"/>
      <c r="D15" s="861"/>
      <c r="E15" s="872"/>
      <c r="F15" s="873"/>
      <c r="G15" s="254"/>
      <c r="H15" s="254"/>
      <c r="I15" s="254"/>
      <c r="J15" s="255"/>
      <c r="K15" s="872"/>
      <c r="L15" s="873"/>
      <c r="M15" s="254"/>
      <c r="N15" s="254"/>
      <c r="O15" s="254"/>
      <c r="P15" s="255"/>
      <c r="Q15" s="872"/>
      <c r="R15" s="873"/>
      <c r="S15" s="254"/>
      <c r="T15" s="254"/>
      <c r="U15" s="254"/>
      <c r="V15" s="256"/>
    </row>
    <row r="16" spans="1:23" ht="14.25" customHeight="1">
      <c r="C16" s="837"/>
      <c r="D16" s="861"/>
      <c r="E16" s="874"/>
      <c r="F16" s="257"/>
      <c r="G16" s="252"/>
      <c r="H16" s="252"/>
      <c r="I16" s="252"/>
      <c r="J16" s="117"/>
      <c r="K16" s="874"/>
      <c r="L16" s="258"/>
      <c r="M16" s="252"/>
      <c r="N16" s="252"/>
      <c r="O16" s="252"/>
      <c r="P16" s="117"/>
      <c r="Q16" s="874"/>
      <c r="R16" s="258"/>
      <c r="S16" s="252"/>
      <c r="T16" s="252"/>
      <c r="U16" s="252"/>
      <c r="V16" s="253"/>
    </row>
    <row r="17" spans="3:22" ht="14.25" customHeight="1">
      <c r="C17" s="837"/>
      <c r="D17" s="861"/>
      <c r="E17" s="875"/>
      <c r="F17" s="257"/>
      <c r="G17" s="252"/>
      <c r="H17" s="252"/>
      <c r="I17" s="252"/>
      <c r="J17" s="117"/>
      <c r="K17" s="875"/>
      <c r="L17" s="258"/>
      <c r="M17" s="252"/>
      <c r="N17" s="252"/>
      <c r="O17" s="252"/>
      <c r="P17" s="117"/>
      <c r="Q17" s="875"/>
      <c r="R17" s="258"/>
      <c r="S17" s="252"/>
      <c r="T17" s="252"/>
      <c r="U17" s="252"/>
      <c r="V17" s="253"/>
    </row>
    <row r="18" spans="3:22" ht="14.25" customHeight="1">
      <c r="C18" s="837"/>
      <c r="D18" s="861"/>
      <c r="E18" s="875"/>
      <c r="F18" s="257"/>
      <c r="G18" s="252"/>
      <c r="H18" s="252"/>
      <c r="I18" s="252"/>
      <c r="J18" s="117"/>
      <c r="K18" s="875"/>
      <c r="L18" s="258"/>
      <c r="M18" s="252"/>
      <c r="N18" s="252"/>
      <c r="O18" s="252"/>
      <c r="P18" s="117"/>
      <c r="Q18" s="875"/>
      <c r="R18" s="258"/>
      <c r="S18" s="252"/>
      <c r="T18" s="252"/>
      <c r="U18" s="252"/>
      <c r="V18" s="253"/>
    </row>
    <row r="19" spans="3:22" ht="14.25" customHeight="1">
      <c r="C19" s="837"/>
      <c r="D19" s="861"/>
      <c r="E19" s="875"/>
      <c r="F19" s="257"/>
      <c r="G19" s="252"/>
      <c r="H19" s="252"/>
      <c r="I19" s="252"/>
      <c r="J19" s="117"/>
      <c r="K19" s="875"/>
      <c r="L19" s="258"/>
      <c r="M19" s="252"/>
      <c r="N19" s="252"/>
      <c r="O19" s="252"/>
      <c r="P19" s="117"/>
      <c r="Q19" s="875"/>
      <c r="R19" s="258"/>
      <c r="S19" s="252"/>
      <c r="T19" s="252"/>
      <c r="U19" s="252"/>
      <c r="V19" s="253"/>
    </row>
    <row r="20" spans="3:22" ht="14.25" customHeight="1">
      <c r="C20" s="837"/>
      <c r="D20" s="861"/>
      <c r="E20" s="875"/>
      <c r="F20" s="257"/>
      <c r="G20" s="252"/>
      <c r="H20" s="252"/>
      <c r="I20" s="252"/>
      <c r="J20" s="117"/>
      <c r="K20" s="875"/>
      <c r="L20" s="258"/>
      <c r="M20" s="252"/>
      <c r="N20" s="252"/>
      <c r="O20" s="252"/>
      <c r="P20" s="117"/>
      <c r="Q20" s="875"/>
      <c r="R20" s="258"/>
      <c r="S20" s="252"/>
      <c r="T20" s="252"/>
      <c r="U20" s="252"/>
      <c r="V20" s="253"/>
    </row>
    <row r="21" spans="3:22" ht="14.25" customHeight="1">
      <c r="C21" s="837"/>
      <c r="D21" s="861"/>
      <c r="E21" s="875"/>
      <c r="F21" s="257"/>
      <c r="G21" s="252"/>
      <c r="H21" s="252"/>
      <c r="I21" s="252"/>
      <c r="J21" s="117"/>
      <c r="K21" s="875"/>
      <c r="L21" s="258"/>
      <c r="M21" s="252"/>
      <c r="N21" s="252"/>
      <c r="O21" s="252"/>
      <c r="P21" s="117"/>
      <c r="Q21" s="875"/>
      <c r="R21" s="258"/>
      <c r="S21" s="252"/>
      <c r="T21" s="252"/>
      <c r="U21" s="252"/>
      <c r="V21" s="253"/>
    </row>
    <row r="22" spans="3:22" ht="14.25" customHeight="1">
      <c r="C22" s="837"/>
      <c r="D22" s="861"/>
      <c r="E22" s="875"/>
      <c r="F22" s="257"/>
      <c r="G22" s="252"/>
      <c r="H22" s="252"/>
      <c r="I22" s="252"/>
      <c r="J22" s="117"/>
      <c r="K22" s="875"/>
      <c r="L22" s="258"/>
      <c r="M22" s="252"/>
      <c r="N22" s="252"/>
      <c r="O22" s="252"/>
      <c r="P22" s="117"/>
      <c r="Q22" s="875"/>
      <c r="R22" s="258"/>
      <c r="S22" s="252"/>
      <c r="T22" s="252"/>
      <c r="U22" s="252"/>
      <c r="V22" s="253"/>
    </row>
    <row r="23" spans="3:22" ht="14.25" customHeight="1">
      <c r="C23" s="837"/>
      <c r="D23" s="861"/>
      <c r="E23" s="875"/>
      <c r="F23" s="257"/>
      <c r="G23" s="252"/>
      <c r="H23" s="252"/>
      <c r="I23" s="252"/>
      <c r="J23" s="117"/>
      <c r="K23" s="875"/>
      <c r="L23" s="258"/>
      <c r="M23" s="252"/>
      <c r="N23" s="252"/>
      <c r="O23" s="252"/>
      <c r="P23" s="117"/>
      <c r="Q23" s="875"/>
      <c r="R23" s="258"/>
      <c r="S23" s="252"/>
      <c r="T23" s="252"/>
      <c r="U23" s="252"/>
      <c r="V23" s="253"/>
    </row>
    <row r="24" spans="3:22" ht="14.25" customHeight="1">
      <c r="C24" s="837"/>
      <c r="D24" s="861"/>
      <c r="E24" s="875"/>
      <c r="F24" s="257"/>
      <c r="G24" s="252"/>
      <c r="H24" s="252"/>
      <c r="I24" s="252"/>
      <c r="J24" s="117"/>
      <c r="K24" s="875"/>
      <c r="L24" s="258"/>
      <c r="M24" s="252"/>
      <c r="N24" s="252"/>
      <c r="O24" s="252"/>
      <c r="P24" s="117"/>
      <c r="Q24" s="875"/>
      <c r="R24" s="258"/>
      <c r="S24" s="252"/>
      <c r="T24" s="252"/>
      <c r="U24" s="252"/>
      <c r="V24" s="253"/>
    </row>
    <row r="25" spans="3:22" ht="14.25" customHeight="1">
      <c r="C25" s="837"/>
      <c r="D25" s="861"/>
      <c r="E25" s="875"/>
      <c r="F25" s="257"/>
      <c r="G25" s="252"/>
      <c r="H25" s="252"/>
      <c r="I25" s="252"/>
      <c r="J25" s="117"/>
      <c r="K25" s="875"/>
      <c r="L25" s="258"/>
      <c r="M25" s="252"/>
      <c r="N25" s="252"/>
      <c r="O25" s="252"/>
      <c r="P25" s="117"/>
      <c r="Q25" s="875"/>
      <c r="R25" s="258"/>
      <c r="S25" s="252"/>
      <c r="T25" s="252"/>
      <c r="U25" s="252"/>
      <c r="V25" s="253"/>
    </row>
    <row r="26" spans="3:22" ht="14.25" customHeight="1">
      <c r="C26" s="837"/>
      <c r="D26" s="861"/>
      <c r="E26" s="875"/>
      <c r="F26" s="257"/>
      <c r="G26" s="252"/>
      <c r="H26" s="252"/>
      <c r="I26" s="252"/>
      <c r="J26" s="117"/>
      <c r="K26" s="875"/>
      <c r="L26" s="258"/>
      <c r="M26" s="252"/>
      <c r="N26" s="252"/>
      <c r="O26" s="252"/>
      <c r="P26" s="117"/>
      <c r="Q26" s="875"/>
      <c r="R26" s="258"/>
      <c r="S26" s="252"/>
      <c r="T26" s="252"/>
      <c r="U26" s="252"/>
      <c r="V26" s="253"/>
    </row>
    <row r="27" spans="3:22" ht="14.25" customHeight="1">
      <c r="C27" s="837"/>
      <c r="D27" s="861"/>
      <c r="E27" s="875"/>
      <c r="F27" s="257"/>
      <c r="G27" s="252"/>
      <c r="H27" s="252"/>
      <c r="I27" s="252"/>
      <c r="J27" s="117"/>
      <c r="K27" s="875"/>
      <c r="L27" s="258"/>
      <c r="M27" s="252"/>
      <c r="N27" s="252"/>
      <c r="O27" s="252"/>
      <c r="P27" s="117"/>
      <c r="Q27" s="875"/>
      <c r="R27" s="258"/>
      <c r="S27" s="252"/>
      <c r="T27" s="252"/>
      <c r="U27" s="252"/>
      <c r="V27" s="253"/>
    </row>
    <row r="28" spans="3:22" ht="14.25" customHeight="1">
      <c r="C28" s="839"/>
      <c r="D28" s="862"/>
      <c r="E28" s="875"/>
      <c r="F28" s="257"/>
      <c r="G28" s="252"/>
      <c r="H28" s="252"/>
      <c r="I28" s="252"/>
      <c r="J28" s="117"/>
      <c r="K28" s="875"/>
      <c r="L28" s="258"/>
      <c r="M28" s="252"/>
      <c r="N28" s="252"/>
      <c r="O28" s="252"/>
      <c r="P28" s="117"/>
      <c r="Q28" s="875"/>
      <c r="R28" s="258"/>
      <c r="S28" s="252"/>
      <c r="T28" s="252"/>
      <c r="U28" s="252"/>
      <c r="V28" s="253"/>
    </row>
    <row r="29" spans="3:22">
      <c r="C29" s="855" t="s">
        <v>73</v>
      </c>
      <c r="D29" s="881"/>
      <c r="E29" s="863"/>
      <c r="F29" s="864"/>
      <c r="G29" s="867"/>
      <c r="H29" s="248"/>
      <c r="I29" s="248"/>
      <c r="J29" s="867"/>
      <c r="K29" s="863"/>
      <c r="L29" s="864"/>
      <c r="M29" s="867"/>
      <c r="N29" s="248"/>
      <c r="O29" s="248"/>
      <c r="P29" s="869"/>
      <c r="Q29" s="864"/>
      <c r="R29" s="864"/>
      <c r="S29" s="867"/>
      <c r="T29" s="248"/>
      <c r="U29" s="248"/>
      <c r="V29" s="869"/>
    </row>
    <row r="30" spans="3:22" ht="12.95" customHeight="1">
      <c r="C30" s="837"/>
      <c r="D30" s="861"/>
      <c r="E30" s="865"/>
      <c r="F30" s="866"/>
      <c r="G30" s="868"/>
      <c r="H30" s="871"/>
      <c r="I30" s="249"/>
      <c r="J30" s="868"/>
      <c r="K30" s="865"/>
      <c r="L30" s="866"/>
      <c r="M30" s="877"/>
      <c r="N30" s="871"/>
      <c r="O30" s="249"/>
      <c r="P30" s="876"/>
      <c r="Q30" s="866"/>
      <c r="R30" s="866"/>
      <c r="S30" s="877"/>
      <c r="T30" s="871"/>
      <c r="U30" s="249"/>
      <c r="V30" s="876"/>
    </row>
    <row r="31" spans="3:22">
      <c r="C31" s="837"/>
      <c r="D31" s="861"/>
      <c r="E31" s="865"/>
      <c r="F31" s="866"/>
      <c r="G31" s="868"/>
      <c r="H31" s="868"/>
      <c r="I31" s="250"/>
      <c r="J31" s="868"/>
      <c r="K31" s="865"/>
      <c r="L31" s="866"/>
      <c r="M31" s="877"/>
      <c r="N31" s="871"/>
      <c r="O31" s="250"/>
      <c r="P31" s="876"/>
      <c r="Q31" s="866"/>
      <c r="R31" s="866"/>
      <c r="S31" s="877"/>
      <c r="T31" s="871"/>
      <c r="U31" s="250"/>
      <c r="V31" s="876"/>
    </row>
    <row r="32" spans="3:22">
      <c r="C32" s="837"/>
      <c r="D32" s="861"/>
      <c r="E32" s="865"/>
      <c r="F32" s="866"/>
      <c r="G32" s="868"/>
      <c r="H32" s="868"/>
      <c r="I32" s="251"/>
      <c r="J32" s="868"/>
      <c r="K32" s="865"/>
      <c r="L32" s="866"/>
      <c r="M32" s="877"/>
      <c r="N32" s="871"/>
      <c r="O32" s="251"/>
      <c r="P32" s="876"/>
      <c r="Q32" s="866"/>
      <c r="R32" s="866"/>
      <c r="S32" s="877"/>
      <c r="T32" s="871"/>
      <c r="U32" s="251"/>
      <c r="V32" s="876"/>
    </row>
    <row r="33" spans="3:22" ht="14.25">
      <c r="C33" s="837"/>
      <c r="D33" s="861"/>
      <c r="E33" s="85"/>
      <c r="F33" s="48"/>
      <c r="G33" s="259"/>
      <c r="H33" s="259"/>
      <c r="I33" s="259"/>
      <c r="J33" s="260"/>
      <c r="K33" s="85"/>
      <c r="L33" s="48"/>
      <c r="M33" s="252"/>
      <c r="N33" s="252"/>
      <c r="O33" s="252"/>
      <c r="P33" s="253"/>
      <c r="Q33" s="48"/>
      <c r="R33" s="48"/>
      <c r="S33" s="252"/>
      <c r="T33" s="252"/>
      <c r="U33" s="252"/>
      <c r="V33" s="253"/>
    </row>
    <row r="34" spans="3:22" ht="14.25">
      <c r="C34" s="837"/>
      <c r="D34" s="861"/>
      <c r="E34" s="85"/>
      <c r="F34" s="48"/>
      <c r="G34" s="259"/>
      <c r="H34" s="259"/>
      <c r="I34" s="259"/>
      <c r="J34" s="260"/>
      <c r="K34" s="85"/>
      <c r="L34" s="48"/>
      <c r="M34" s="252"/>
      <c r="N34" s="252"/>
      <c r="O34" s="252"/>
      <c r="P34" s="253"/>
      <c r="Q34" s="48"/>
      <c r="R34" s="48"/>
      <c r="S34" s="252"/>
      <c r="T34" s="252"/>
      <c r="U34" s="252"/>
      <c r="V34" s="253"/>
    </row>
    <row r="35" spans="3:22" ht="14.25">
      <c r="C35" s="837"/>
      <c r="D35" s="861"/>
      <c r="E35" s="261"/>
      <c r="F35" s="262"/>
      <c r="G35" s="263"/>
      <c r="H35" s="263"/>
      <c r="I35" s="263"/>
      <c r="J35" s="264"/>
      <c r="K35" s="261"/>
      <c r="L35" s="262"/>
      <c r="M35" s="265"/>
      <c r="N35" s="265"/>
      <c r="O35" s="265"/>
      <c r="P35" s="266"/>
      <c r="Q35" s="48"/>
      <c r="R35" s="48"/>
      <c r="S35" s="252"/>
      <c r="T35" s="252"/>
      <c r="U35" s="252"/>
      <c r="V35" s="253"/>
    </row>
    <row r="36" spans="3:22" ht="24.95" customHeight="1">
      <c r="C36" s="837"/>
      <c r="D36" s="861"/>
      <c r="E36" s="882"/>
      <c r="F36" s="883"/>
      <c r="G36" s="252"/>
      <c r="H36" s="252"/>
      <c r="I36" s="252"/>
      <c r="J36" s="253"/>
      <c r="K36" s="884"/>
      <c r="L36" s="884"/>
      <c r="M36" s="252"/>
      <c r="N36" s="252"/>
      <c r="O36" s="252"/>
      <c r="P36" s="253"/>
      <c r="Q36" s="878"/>
      <c r="R36" s="878"/>
      <c r="S36" s="254"/>
      <c r="T36" s="254"/>
      <c r="U36" s="254"/>
      <c r="V36" s="256"/>
    </row>
    <row r="37" spans="3:22" ht="14.25" customHeight="1">
      <c r="C37" s="837"/>
      <c r="D37" s="861"/>
      <c r="E37" s="874"/>
      <c r="F37" s="257"/>
      <c r="G37" s="252"/>
      <c r="H37" s="252"/>
      <c r="I37" s="252"/>
      <c r="J37" s="253"/>
      <c r="K37" s="879"/>
      <c r="L37" s="258"/>
      <c r="M37" s="252"/>
      <c r="N37" s="252"/>
      <c r="O37" s="252"/>
      <c r="P37" s="253"/>
      <c r="Q37" s="879"/>
      <c r="R37" s="258"/>
      <c r="S37" s="252"/>
      <c r="T37" s="252"/>
      <c r="U37" s="252"/>
      <c r="V37" s="253"/>
    </row>
    <row r="38" spans="3:22" ht="14.25">
      <c r="C38" s="837"/>
      <c r="D38" s="861"/>
      <c r="E38" s="875"/>
      <c r="F38" s="257"/>
      <c r="G38" s="252"/>
      <c r="H38" s="252"/>
      <c r="I38" s="252"/>
      <c r="J38" s="253"/>
      <c r="K38" s="880"/>
      <c r="L38" s="258"/>
      <c r="M38" s="252"/>
      <c r="N38" s="252"/>
      <c r="O38" s="252"/>
      <c r="P38" s="253"/>
      <c r="Q38" s="879"/>
      <c r="R38" s="258"/>
      <c r="S38" s="252"/>
      <c r="T38" s="252"/>
      <c r="U38" s="252"/>
      <c r="V38" s="253"/>
    </row>
    <row r="39" spans="3:22" ht="14.25">
      <c r="C39" s="837"/>
      <c r="D39" s="861"/>
      <c r="E39" s="875"/>
      <c r="F39" s="257"/>
      <c r="G39" s="252"/>
      <c r="H39" s="252"/>
      <c r="I39" s="252"/>
      <c r="J39" s="253"/>
      <c r="K39" s="880"/>
      <c r="L39" s="258"/>
      <c r="M39" s="252"/>
      <c r="N39" s="252"/>
      <c r="O39" s="252"/>
      <c r="P39" s="253"/>
      <c r="Q39" s="879"/>
      <c r="R39" s="258"/>
      <c r="S39" s="252"/>
      <c r="T39" s="252"/>
      <c r="U39" s="252"/>
      <c r="V39" s="253"/>
    </row>
    <row r="40" spans="3:22" ht="14.25">
      <c r="C40" s="837"/>
      <c r="D40" s="861"/>
      <c r="E40" s="875"/>
      <c r="F40" s="257"/>
      <c r="G40" s="252"/>
      <c r="H40" s="252"/>
      <c r="I40" s="252"/>
      <c r="J40" s="253"/>
      <c r="K40" s="880"/>
      <c r="L40" s="258"/>
      <c r="M40" s="252"/>
      <c r="N40" s="252"/>
      <c r="O40" s="252"/>
      <c r="P40" s="253"/>
      <c r="Q40" s="879"/>
      <c r="R40" s="258"/>
      <c r="S40" s="252"/>
      <c r="T40" s="252"/>
      <c r="U40" s="252"/>
      <c r="V40" s="253"/>
    </row>
    <row r="41" spans="3:22" ht="14.25">
      <c r="C41" s="837"/>
      <c r="D41" s="861"/>
      <c r="E41" s="875"/>
      <c r="F41" s="257"/>
      <c r="G41" s="252"/>
      <c r="H41" s="252"/>
      <c r="I41" s="252"/>
      <c r="J41" s="253"/>
      <c r="K41" s="880"/>
      <c r="L41" s="258"/>
      <c r="M41" s="252"/>
      <c r="N41" s="252"/>
      <c r="O41" s="252"/>
      <c r="P41" s="253"/>
      <c r="Q41" s="879"/>
      <c r="R41" s="258"/>
      <c r="S41" s="252"/>
      <c r="T41" s="252"/>
      <c r="U41" s="252"/>
      <c r="V41" s="253"/>
    </row>
    <row r="42" spans="3:22" ht="14.25">
      <c r="C42" s="837"/>
      <c r="D42" s="861"/>
      <c r="E42" s="875"/>
      <c r="F42" s="257"/>
      <c r="G42" s="252"/>
      <c r="H42" s="252"/>
      <c r="I42" s="252"/>
      <c r="J42" s="253"/>
      <c r="K42" s="880"/>
      <c r="L42" s="258"/>
      <c r="M42" s="252"/>
      <c r="N42" s="252"/>
      <c r="O42" s="252"/>
      <c r="P42" s="253"/>
      <c r="Q42" s="879"/>
      <c r="R42" s="258"/>
      <c r="S42" s="252"/>
      <c r="T42" s="252"/>
      <c r="U42" s="252"/>
      <c r="V42" s="253"/>
    </row>
    <row r="43" spans="3:22" ht="14.25">
      <c r="C43" s="837"/>
      <c r="D43" s="861"/>
      <c r="E43" s="875"/>
      <c r="F43" s="257"/>
      <c r="G43" s="252"/>
      <c r="H43" s="252"/>
      <c r="I43" s="252"/>
      <c r="J43" s="253"/>
      <c r="K43" s="880"/>
      <c r="L43" s="258"/>
      <c r="M43" s="252"/>
      <c r="N43" s="252"/>
      <c r="O43" s="252"/>
      <c r="P43" s="253"/>
      <c r="Q43" s="879"/>
      <c r="R43" s="258"/>
      <c r="S43" s="252"/>
      <c r="T43" s="252"/>
      <c r="U43" s="252"/>
      <c r="V43" s="253"/>
    </row>
    <row r="44" spans="3:22" ht="14.25">
      <c r="C44" s="837"/>
      <c r="D44" s="861"/>
      <c r="E44" s="875"/>
      <c r="F44" s="257"/>
      <c r="G44" s="252"/>
      <c r="H44" s="252"/>
      <c r="I44" s="252"/>
      <c r="J44" s="253"/>
      <c r="K44" s="880"/>
      <c r="L44" s="258"/>
      <c r="M44" s="252"/>
      <c r="N44" s="252"/>
      <c r="O44" s="252"/>
      <c r="P44" s="253"/>
      <c r="Q44" s="879"/>
      <c r="R44" s="258"/>
      <c r="S44" s="252"/>
      <c r="T44" s="252"/>
      <c r="U44" s="252"/>
      <c r="V44" s="253"/>
    </row>
    <row r="45" spans="3:22" ht="14.25">
      <c r="C45" s="837"/>
      <c r="D45" s="861"/>
      <c r="E45" s="875"/>
      <c r="F45" s="257"/>
      <c r="G45" s="252"/>
      <c r="H45" s="252"/>
      <c r="I45" s="252"/>
      <c r="J45" s="253"/>
      <c r="K45" s="880"/>
      <c r="L45" s="258"/>
      <c r="M45" s="252"/>
      <c r="N45" s="252"/>
      <c r="O45" s="252"/>
      <c r="P45" s="253"/>
      <c r="Q45" s="879"/>
      <c r="R45" s="258"/>
      <c r="S45" s="252"/>
      <c r="T45" s="252"/>
      <c r="U45" s="252"/>
      <c r="V45" s="253"/>
    </row>
    <row r="46" spans="3:22" ht="14.25">
      <c r="C46" s="837"/>
      <c r="D46" s="861"/>
      <c r="E46" s="875"/>
      <c r="F46" s="257"/>
      <c r="G46" s="252"/>
      <c r="H46" s="252"/>
      <c r="I46" s="252"/>
      <c r="J46" s="253"/>
      <c r="K46" s="880"/>
      <c r="L46" s="258"/>
      <c r="M46" s="252"/>
      <c r="N46" s="252"/>
      <c r="O46" s="252"/>
      <c r="P46" s="253"/>
      <c r="Q46" s="879"/>
      <c r="R46" s="258"/>
      <c r="S46" s="252"/>
      <c r="T46" s="252"/>
      <c r="U46" s="252"/>
      <c r="V46" s="253"/>
    </row>
    <row r="47" spans="3:22" ht="14.25">
      <c r="C47" s="837"/>
      <c r="D47" s="861"/>
      <c r="E47" s="875"/>
      <c r="F47" s="257"/>
      <c r="G47" s="252"/>
      <c r="H47" s="252"/>
      <c r="I47" s="252"/>
      <c r="J47" s="253"/>
      <c r="K47" s="880"/>
      <c r="L47" s="258"/>
      <c r="M47" s="252"/>
      <c r="N47" s="252"/>
      <c r="O47" s="252"/>
      <c r="P47" s="253"/>
      <c r="Q47" s="879"/>
      <c r="R47" s="258"/>
      <c r="S47" s="252"/>
      <c r="T47" s="252"/>
      <c r="U47" s="252"/>
      <c r="V47" s="253"/>
    </row>
    <row r="48" spans="3:22" ht="14.25">
      <c r="C48" s="837"/>
      <c r="D48" s="861"/>
      <c r="E48" s="875"/>
      <c r="F48" s="257"/>
      <c r="G48" s="252"/>
      <c r="H48" s="252"/>
      <c r="I48" s="252"/>
      <c r="J48" s="253"/>
      <c r="K48" s="880"/>
      <c r="L48" s="258"/>
      <c r="M48" s="252"/>
      <c r="N48" s="252"/>
      <c r="O48" s="252"/>
      <c r="P48" s="253"/>
      <c r="Q48" s="879"/>
      <c r="R48" s="258"/>
      <c r="S48" s="252"/>
      <c r="T48" s="252"/>
      <c r="U48" s="252"/>
      <c r="V48" s="253"/>
    </row>
    <row r="49" spans="3:22" ht="14.25">
      <c r="C49" s="839"/>
      <c r="D49" s="862"/>
      <c r="E49" s="875"/>
      <c r="F49" s="257"/>
      <c r="G49" s="252"/>
      <c r="H49" s="252"/>
      <c r="I49" s="252"/>
      <c r="J49" s="253"/>
      <c r="K49" s="880"/>
      <c r="L49" s="258"/>
      <c r="M49" s="252"/>
      <c r="N49" s="252"/>
      <c r="O49" s="252"/>
      <c r="P49" s="253"/>
      <c r="Q49" s="879"/>
      <c r="R49" s="258"/>
      <c r="S49" s="252"/>
      <c r="T49" s="252"/>
      <c r="U49" s="252"/>
      <c r="V49" s="253"/>
    </row>
    <row r="50" spans="3:22">
      <c r="C50" s="855" t="s">
        <v>375</v>
      </c>
      <c r="D50" s="881"/>
      <c r="E50" s="863"/>
      <c r="F50" s="864"/>
      <c r="G50" s="867"/>
      <c r="H50" s="248"/>
      <c r="I50" s="248"/>
      <c r="J50" s="867"/>
      <c r="K50" s="863"/>
      <c r="L50" s="864"/>
      <c r="M50" s="867"/>
      <c r="N50" s="248"/>
      <c r="O50" s="248"/>
      <c r="P50" s="867"/>
      <c r="Q50" s="863"/>
      <c r="R50" s="864"/>
      <c r="S50" s="867"/>
      <c r="T50" s="248"/>
      <c r="U50" s="248"/>
      <c r="V50" s="869"/>
    </row>
    <row r="51" spans="3:22" ht="12.95" customHeight="1">
      <c r="C51" s="837"/>
      <c r="D51" s="861"/>
      <c r="E51" s="865"/>
      <c r="F51" s="866"/>
      <c r="G51" s="877"/>
      <c r="H51" s="871"/>
      <c r="I51" s="249"/>
      <c r="J51" s="877"/>
      <c r="K51" s="865"/>
      <c r="L51" s="866"/>
      <c r="M51" s="877"/>
      <c r="N51" s="871"/>
      <c r="O51" s="249"/>
      <c r="P51" s="877"/>
      <c r="Q51" s="865"/>
      <c r="R51" s="866"/>
      <c r="S51" s="877"/>
      <c r="T51" s="871"/>
      <c r="U51" s="249"/>
      <c r="V51" s="876"/>
    </row>
    <row r="52" spans="3:22">
      <c r="C52" s="837"/>
      <c r="D52" s="861"/>
      <c r="E52" s="865"/>
      <c r="F52" s="866"/>
      <c r="G52" s="877"/>
      <c r="H52" s="871"/>
      <c r="I52" s="250"/>
      <c r="J52" s="877"/>
      <c r="K52" s="865"/>
      <c r="L52" s="866"/>
      <c r="M52" s="877"/>
      <c r="N52" s="871"/>
      <c r="O52" s="250"/>
      <c r="P52" s="877"/>
      <c r="Q52" s="865"/>
      <c r="R52" s="866"/>
      <c r="S52" s="877"/>
      <c r="T52" s="871"/>
      <c r="U52" s="250"/>
      <c r="V52" s="876"/>
    </row>
    <row r="53" spans="3:22">
      <c r="C53" s="837"/>
      <c r="D53" s="861"/>
      <c r="E53" s="865"/>
      <c r="F53" s="866"/>
      <c r="G53" s="877"/>
      <c r="H53" s="871"/>
      <c r="I53" s="251"/>
      <c r="J53" s="877"/>
      <c r="K53" s="865"/>
      <c r="L53" s="866"/>
      <c r="M53" s="877"/>
      <c r="N53" s="871"/>
      <c r="O53" s="251"/>
      <c r="P53" s="877"/>
      <c r="Q53" s="865"/>
      <c r="R53" s="866"/>
      <c r="S53" s="877"/>
      <c r="T53" s="871"/>
      <c r="U53" s="251"/>
      <c r="V53" s="876"/>
    </row>
    <row r="54" spans="3:22" ht="14.25">
      <c r="C54" s="837"/>
      <c r="D54" s="861"/>
      <c r="E54" s="85"/>
      <c r="F54" s="48"/>
      <c r="G54" s="252"/>
      <c r="H54" s="252"/>
      <c r="I54" s="252"/>
      <c r="J54" s="117"/>
      <c r="K54" s="85"/>
      <c r="L54" s="48"/>
      <c r="M54" s="252"/>
      <c r="N54" s="252"/>
      <c r="O54" s="252"/>
      <c r="P54" s="117"/>
      <c r="Q54" s="85"/>
      <c r="R54" s="48"/>
      <c r="S54" s="252"/>
      <c r="T54" s="252"/>
      <c r="U54" s="252"/>
      <c r="V54" s="253"/>
    </row>
    <row r="55" spans="3:22" ht="14.25">
      <c r="C55" s="837"/>
      <c r="D55" s="861"/>
      <c r="E55" s="85"/>
      <c r="F55" s="48"/>
      <c r="G55" s="252"/>
      <c r="H55" s="252"/>
      <c r="I55" s="252"/>
      <c r="J55" s="117"/>
      <c r="K55" s="85"/>
      <c r="L55" s="48"/>
      <c r="M55" s="252"/>
      <c r="N55" s="252"/>
      <c r="O55" s="252"/>
      <c r="P55" s="117"/>
      <c r="Q55" s="85"/>
      <c r="R55" s="48"/>
      <c r="S55" s="252"/>
      <c r="T55" s="252"/>
      <c r="U55" s="252"/>
      <c r="V55" s="253"/>
    </row>
    <row r="56" spans="3:22" ht="14.25">
      <c r="C56" s="837"/>
      <c r="D56" s="861"/>
      <c r="E56" s="85"/>
      <c r="F56" s="48"/>
      <c r="G56" s="252"/>
      <c r="H56" s="252"/>
      <c r="I56" s="252"/>
      <c r="J56" s="117"/>
      <c r="K56" s="261"/>
      <c r="L56" s="262"/>
      <c r="M56" s="265"/>
      <c r="N56" s="265"/>
      <c r="O56" s="265"/>
      <c r="P56" s="267"/>
      <c r="Q56" s="85"/>
      <c r="R56" s="48"/>
      <c r="S56" s="252"/>
      <c r="T56" s="252"/>
      <c r="U56" s="252"/>
      <c r="V56" s="253"/>
    </row>
    <row r="57" spans="3:22" ht="24.95" customHeight="1">
      <c r="C57" s="837"/>
      <c r="D57" s="861"/>
      <c r="E57" s="872"/>
      <c r="F57" s="878"/>
      <c r="G57" s="254"/>
      <c r="H57" s="254"/>
      <c r="I57" s="254"/>
      <c r="J57" s="255"/>
      <c r="K57" s="882"/>
      <c r="L57" s="884"/>
      <c r="M57" s="259"/>
      <c r="N57" s="259"/>
      <c r="O57" s="259"/>
      <c r="P57" s="260"/>
      <c r="Q57" s="872"/>
      <c r="R57" s="878"/>
      <c r="S57" s="254"/>
      <c r="T57" s="254"/>
      <c r="U57" s="254"/>
      <c r="V57" s="256"/>
    </row>
    <row r="58" spans="3:22" ht="14.25" customHeight="1">
      <c r="C58" s="837"/>
      <c r="D58" s="861"/>
      <c r="E58" s="874"/>
      <c r="F58" s="257"/>
      <c r="G58" s="252"/>
      <c r="H58" s="252"/>
      <c r="I58" s="252"/>
      <c r="J58" s="117"/>
      <c r="K58" s="874"/>
      <c r="L58" s="258"/>
      <c r="M58" s="259"/>
      <c r="N58" s="259"/>
      <c r="O58" s="259"/>
      <c r="P58" s="260"/>
      <c r="Q58" s="874"/>
      <c r="R58" s="258"/>
      <c r="S58" s="252"/>
      <c r="T58" s="252"/>
      <c r="U58" s="252"/>
      <c r="V58" s="253"/>
    </row>
    <row r="59" spans="3:22" ht="14.25">
      <c r="C59" s="837"/>
      <c r="D59" s="861"/>
      <c r="E59" s="874"/>
      <c r="F59" s="257"/>
      <c r="G59" s="252"/>
      <c r="H59" s="252"/>
      <c r="I59" s="252"/>
      <c r="J59" s="117"/>
      <c r="K59" s="874"/>
      <c r="L59" s="258"/>
      <c r="M59" s="259"/>
      <c r="N59" s="259"/>
      <c r="O59" s="259"/>
      <c r="P59" s="260"/>
      <c r="Q59" s="874"/>
      <c r="R59" s="258"/>
      <c r="S59" s="252"/>
      <c r="T59" s="252"/>
      <c r="U59" s="252"/>
      <c r="V59" s="253"/>
    </row>
    <row r="60" spans="3:22" ht="14.25">
      <c r="C60" s="837"/>
      <c r="D60" s="861"/>
      <c r="E60" s="874"/>
      <c r="F60" s="257"/>
      <c r="G60" s="252"/>
      <c r="H60" s="252"/>
      <c r="I60" s="252"/>
      <c r="J60" s="117"/>
      <c r="K60" s="874"/>
      <c r="L60" s="258"/>
      <c r="M60" s="259"/>
      <c r="N60" s="259"/>
      <c r="O60" s="259"/>
      <c r="P60" s="260"/>
      <c r="Q60" s="874"/>
      <c r="R60" s="258"/>
      <c r="S60" s="252"/>
      <c r="T60" s="252"/>
      <c r="U60" s="252"/>
      <c r="V60" s="253"/>
    </row>
    <row r="61" spans="3:22" ht="14.25">
      <c r="C61" s="837"/>
      <c r="D61" s="861"/>
      <c r="E61" s="874"/>
      <c r="F61" s="257"/>
      <c r="G61" s="252"/>
      <c r="H61" s="252"/>
      <c r="I61" s="252"/>
      <c r="J61" s="117"/>
      <c r="K61" s="874"/>
      <c r="L61" s="258"/>
      <c r="M61" s="259"/>
      <c r="N61" s="259"/>
      <c r="O61" s="259"/>
      <c r="P61" s="260"/>
      <c r="Q61" s="874"/>
      <c r="R61" s="258"/>
      <c r="S61" s="252"/>
      <c r="T61" s="252"/>
      <c r="U61" s="252"/>
      <c r="V61" s="253"/>
    </row>
    <row r="62" spans="3:22" ht="14.25">
      <c r="C62" s="837"/>
      <c r="D62" s="861"/>
      <c r="E62" s="874"/>
      <c r="F62" s="257"/>
      <c r="G62" s="252"/>
      <c r="H62" s="252"/>
      <c r="I62" s="252"/>
      <c r="J62" s="117"/>
      <c r="K62" s="874"/>
      <c r="L62" s="258"/>
      <c r="M62" s="259"/>
      <c r="N62" s="259"/>
      <c r="O62" s="259"/>
      <c r="P62" s="260"/>
      <c r="Q62" s="874"/>
      <c r="R62" s="258"/>
      <c r="S62" s="252"/>
      <c r="T62" s="252"/>
      <c r="U62" s="252"/>
      <c r="V62" s="253"/>
    </row>
    <row r="63" spans="3:22" ht="14.25">
      <c r="C63" s="837"/>
      <c r="D63" s="861"/>
      <c r="E63" s="874"/>
      <c r="F63" s="257"/>
      <c r="G63" s="252"/>
      <c r="H63" s="252"/>
      <c r="I63" s="252"/>
      <c r="J63" s="117"/>
      <c r="K63" s="874"/>
      <c r="L63" s="258"/>
      <c r="M63" s="259"/>
      <c r="N63" s="259"/>
      <c r="O63" s="259"/>
      <c r="P63" s="260"/>
      <c r="Q63" s="874"/>
      <c r="R63" s="258"/>
      <c r="S63" s="252"/>
      <c r="T63" s="252"/>
      <c r="U63" s="252"/>
      <c r="V63" s="253"/>
    </row>
    <row r="64" spans="3:22" ht="14.25">
      <c r="C64" s="837"/>
      <c r="D64" s="861"/>
      <c r="E64" s="874"/>
      <c r="F64" s="257"/>
      <c r="G64" s="252"/>
      <c r="H64" s="252"/>
      <c r="I64" s="252"/>
      <c r="J64" s="117"/>
      <c r="K64" s="874"/>
      <c r="L64" s="258"/>
      <c r="M64" s="259"/>
      <c r="N64" s="259"/>
      <c r="O64" s="259"/>
      <c r="P64" s="260"/>
      <c r="Q64" s="874"/>
      <c r="R64" s="258"/>
      <c r="S64" s="252"/>
      <c r="T64" s="252"/>
      <c r="U64" s="252"/>
      <c r="V64" s="253"/>
    </row>
    <row r="65" spans="3:22" ht="14.25">
      <c r="C65" s="837"/>
      <c r="D65" s="861"/>
      <c r="E65" s="874"/>
      <c r="F65" s="257"/>
      <c r="G65" s="252"/>
      <c r="H65" s="252"/>
      <c r="I65" s="252"/>
      <c r="J65" s="117"/>
      <c r="K65" s="874"/>
      <c r="L65" s="258"/>
      <c r="M65" s="259"/>
      <c r="N65" s="259"/>
      <c r="O65" s="259"/>
      <c r="P65" s="260"/>
      <c r="Q65" s="874"/>
      <c r="R65" s="258"/>
      <c r="S65" s="252"/>
      <c r="T65" s="252"/>
      <c r="U65" s="252"/>
      <c r="V65" s="253"/>
    </row>
    <row r="66" spans="3:22" ht="14.25">
      <c r="C66" s="837"/>
      <c r="D66" s="861"/>
      <c r="E66" s="874"/>
      <c r="F66" s="257"/>
      <c r="G66" s="252"/>
      <c r="H66" s="252"/>
      <c r="I66" s="252"/>
      <c r="J66" s="117"/>
      <c r="K66" s="874"/>
      <c r="L66" s="258"/>
      <c r="M66" s="259"/>
      <c r="N66" s="259"/>
      <c r="O66" s="259"/>
      <c r="P66" s="260"/>
      <c r="Q66" s="874"/>
      <c r="R66" s="258"/>
      <c r="S66" s="252"/>
      <c r="T66" s="252"/>
      <c r="U66" s="252"/>
      <c r="V66" s="253"/>
    </row>
    <row r="67" spans="3:22" ht="14.25">
      <c r="C67" s="837"/>
      <c r="D67" s="861"/>
      <c r="E67" s="874"/>
      <c r="F67" s="257"/>
      <c r="G67" s="252"/>
      <c r="H67" s="252"/>
      <c r="I67" s="252"/>
      <c r="J67" s="117"/>
      <c r="K67" s="874"/>
      <c r="L67" s="258"/>
      <c r="M67" s="259"/>
      <c r="N67" s="259"/>
      <c r="O67" s="259"/>
      <c r="P67" s="260"/>
      <c r="Q67" s="874"/>
      <c r="R67" s="258"/>
      <c r="S67" s="252"/>
      <c r="T67" s="252"/>
      <c r="U67" s="252"/>
      <c r="V67" s="253"/>
    </row>
    <row r="68" spans="3:22" ht="14.25">
      <c r="C68" s="837"/>
      <c r="D68" s="861"/>
      <c r="E68" s="874"/>
      <c r="F68" s="257"/>
      <c r="G68" s="252"/>
      <c r="H68" s="252"/>
      <c r="I68" s="252"/>
      <c r="J68" s="117"/>
      <c r="K68" s="874"/>
      <c r="L68" s="258"/>
      <c r="M68" s="259"/>
      <c r="N68" s="259"/>
      <c r="O68" s="259"/>
      <c r="P68" s="260"/>
      <c r="Q68" s="874"/>
      <c r="R68" s="258"/>
      <c r="S68" s="252"/>
      <c r="T68" s="252"/>
      <c r="U68" s="252"/>
      <c r="V68" s="253"/>
    </row>
    <row r="69" spans="3:22" ht="14.25">
      <c r="C69" s="837"/>
      <c r="D69" s="861"/>
      <c r="E69" s="874"/>
      <c r="F69" s="257"/>
      <c r="G69" s="252"/>
      <c r="H69" s="252"/>
      <c r="I69" s="252"/>
      <c r="J69" s="117"/>
      <c r="K69" s="874"/>
      <c r="L69" s="258"/>
      <c r="M69" s="259"/>
      <c r="N69" s="259"/>
      <c r="O69" s="259"/>
      <c r="P69" s="260"/>
      <c r="Q69" s="874"/>
      <c r="R69" s="258"/>
      <c r="S69" s="252"/>
      <c r="T69" s="252"/>
      <c r="U69" s="252"/>
      <c r="V69" s="253"/>
    </row>
    <row r="70" spans="3:22" ht="14.25">
      <c r="C70" s="839"/>
      <c r="D70" s="862"/>
      <c r="E70" s="885"/>
      <c r="F70" s="268"/>
      <c r="G70" s="265"/>
      <c r="H70" s="265"/>
      <c r="I70" s="265"/>
      <c r="J70" s="267"/>
      <c r="K70" s="885"/>
      <c r="L70" s="269"/>
      <c r="M70" s="263"/>
      <c r="N70" s="263"/>
      <c r="O70" s="263"/>
      <c r="P70" s="264"/>
      <c r="Q70" s="885"/>
      <c r="R70" s="269"/>
      <c r="S70" s="265"/>
      <c r="T70" s="265"/>
      <c r="U70" s="265"/>
      <c r="V70" s="266"/>
    </row>
    <row r="71" spans="3:22" ht="7.9" customHeight="1">
      <c r="F71" s="246"/>
      <c r="G71" s="119"/>
      <c r="H71" s="119"/>
      <c r="I71" s="119"/>
      <c r="J71" s="119"/>
      <c r="L71" s="246"/>
      <c r="M71" s="119"/>
      <c r="N71" s="119"/>
      <c r="O71" s="119"/>
      <c r="P71" s="119"/>
      <c r="R71" s="246"/>
      <c r="S71" s="119"/>
      <c r="T71" s="119"/>
      <c r="U71" s="119"/>
      <c r="V71" s="119"/>
    </row>
    <row r="72" spans="3:22" ht="22.9" customHeight="1">
      <c r="C72" s="247" t="s">
        <v>379</v>
      </c>
      <c r="D72" s="247"/>
    </row>
  </sheetData>
  <mergeCells count="60">
    <mergeCell ref="E57:F57"/>
    <mergeCell ref="K57:L57"/>
    <mergeCell ref="Q57:R57"/>
    <mergeCell ref="E58:E70"/>
    <mergeCell ref="K58:K70"/>
    <mergeCell ref="Q58:Q70"/>
    <mergeCell ref="Q50:R53"/>
    <mergeCell ref="S50:S53"/>
    <mergeCell ref="V50:V53"/>
    <mergeCell ref="H51:H53"/>
    <mergeCell ref="N51:N53"/>
    <mergeCell ref="T51:T53"/>
    <mergeCell ref="Q36:R36"/>
    <mergeCell ref="E37:E49"/>
    <mergeCell ref="K37:K49"/>
    <mergeCell ref="Q37:Q49"/>
    <mergeCell ref="C50:D70"/>
    <mergeCell ref="E50:F53"/>
    <mergeCell ref="G50:G53"/>
    <mergeCell ref="J50:J53"/>
    <mergeCell ref="K50:L53"/>
    <mergeCell ref="M50:M53"/>
    <mergeCell ref="C29:D49"/>
    <mergeCell ref="E29:F32"/>
    <mergeCell ref="G29:G32"/>
    <mergeCell ref="E36:F36"/>
    <mergeCell ref="K36:L36"/>
    <mergeCell ref="P50:P53"/>
    <mergeCell ref="P29:P32"/>
    <mergeCell ref="Q29:R32"/>
    <mergeCell ref="S29:S32"/>
    <mergeCell ref="V29:V32"/>
    <mergeCell ref="H30:H32"/>
    <mergeCell ref="N30:N32"/>
    <mergeCell ref="T30:T32"/>
    <mergeCell ref="J29:J32"/>
    <mergeCell ref="K29:L32"/>
    <mergeCell ref="M29:M32"/>
    <mergeCell ref="E15:F15"/>
    <mergeCell ref="K15:L15"/>
    <mergeCell ref="Q15:R15"/>
    <mergeCell ref="E16:E28"/>
    <mergeCell ref="K16:K28"/>
    <mergeCell ref="Q16:Q28"/>
    <mergeCell ref="E3:J7"/>
    <mergeCell ref="K3:P7"/>
    <mergeCell ref="Q3:V7"/>
    <mergeCell ref="C8:D28"/>
    <mergeCell ref="E8:F11"/>
    <mergeCell ref="G8:G11"/>
    <mergeCell ref="J8:J11"/>
    <mergeCell ref="K8:L11"/>
    <mergeCell ref="M8:M11"/>
    <mergeCell ref="P8:P11"/>
    <mergeCell ref="Q8:R11"/>
    <mergeCell ref="S8:S11"/>
    <mergeCell ref="V8:V11"/>
    <mergeCell ref="H9:H11"/>
    <mergeCell ref="N9:N11"/>
    <mergeCell ref="T9:T11"/>
  </mergeCells>
  <phoneticPr fontId="3"/>
  <pageMargins left="0.59055118110236227" right="0.59055118110236227" top="0.78740157480314965" bottom="0.78740157480314965" header="0.51181102362204722" footer="0.51181102362204722"/>
  <pageSetup paperSize="9" scale="49" orientation="landscape" horizontalDpi="300" verticalDpi="1200" r:id="rId1"/>
  <headerFooter alignWithMargins="0"/>
  <rowBreaks count="1" manualBreakCount="1">
    <brk id="71" min="1"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showGridLines="0" view="pageBreakPreview" zoomScale="75" zoomScaleNormal="75" zoomScaleSheetLayoutView="50" workbookViewId="0">
      <selection activeCell="C1" sqref="C1"/>
    </sheetView>
  </sheetViews>
  <sheetFormatPr defaultRowHeight="13.5"/>
  <cols>
    <col min="1" max="2" width="3.125" style="208" customWidth="1"/>
    <col min="3" max="4" width="17.5" style="208" customWidth="1"/>
    <col min="5" max="5" width="2.5" style="208" customWidth="1"/>
    <col min="6" max="6" width="25" style="208" customWidth="1"/>
    <col min="7" max="10" width="12.5" style="208" customWidth="1"/>
    <col min="11" max="11" width="2.5" style="208" customWidth="1"/>
    <col min="12" max="12" width="25" style="208" customWidth="1"/>
    <col min="13" max="16" width="12.5" style="208" customWidth="1"/>
    <col min="17" max="17" width="2.5" style="208" customWidth="1"/>
    <col min="18" max="18" width="25" style="208" customWidth="1"/>
    <col min="19" max="22" width="12.5" style="208" customWidth="1"/>
    <col min="23" max="23" width="3.125" style="208" customWidth="1"/>
    <col min="24" max="256" width="9" style="208"/>
    <col min="257" max="258" width="3.125" style="208" customWidth="1"/>
    <col min="259" max="260" width="17.5" style="208" customWidth="1"/>
    <col min="261" max="261" width="2.5" style="208" customWidth="1"/>
    <col min="262" max="262" width="25" style="208" customWidth="1"/>
    <col min="263" max="266" width="12.5" style="208" customWidth="1"/>
    <col min="267" max="267" width="2.5" style="208" customWidth="1"/>
    <col min="268" max="268" width="25" style="208" customWidth="1"/>
    <col min="269" max="272" width="12.5" style="208" customWidth="1"/>
    <col min="273" max="273" width="2.5" style="208" customWidth="1"/>
    <col min="274" max="274" width="25" style="208" customWidth="1"/>
    <col min="275" max="278" width="12.5" style="208" customWidth="1"/>
    <col min="279" max="279" width="3.125" style="208" customWidth="1"/>
    <col min="280" max="512" width="9" style="208"/>
    <col min="513" max="514" width="3.125" style="208" customWidth="1"/>
    <col min="515" max="516" width="17.5" style="208" customWidth="1"/>
    <col min="517" max="517" width="2.5" style="208" customWidth="1"/>
    <col min="518" max="518" width="25" style="208" customWidth="1"/>
    <col min="519" max="522" width="12.5" style="208" customWidth="1"/>
    <col min="523" max="523" width="2.5" style="208" customWidth="1"/>
    <col min="524" max="524" width="25" style="208" customWidth="1"/>
    <col min="525" max="528" width="12.5" style="208" customWidth="1"/>
    <col min="529" max="529" width="2.5" style="208" customWidth="1"/>
    <col min="530" max="530" width="25" style="208" customWidth="1"/>
    <col min="531" max="534" width="12.5" style="208" customWidth="1"/>
    <col min="535" max="535" width="3.125" style="208" customWidth="1"/>
    <col min="536" max="768" width="9" style="208"/>
    <col min="769" max="770" width="3.125" style="208" customWidth="1"/>
    <col min="771" max="772" width="17.5" style="208" customWidth="1"/>
    <col min="773" max="773" width="2.5" style="208" customWidth="1"/>
    <col min="774" max="774" width="25" style="208" customWidth="1"/>
    <col min="775" max="778" width="12.5" style="208" customWidth="1"/>
    <col min="779" max="779" width="2.5" style="208" customWidth="1"/>
    <col min="780" max="780" width="25" style="208" customWidth="1"/>
    <col min="781" max="784" width="12.5" style="208" customWidth="1"/>
    <col min="785" max="785" width="2.5" style="208" customWidth="1"/>
    <col min="786" max="786" width="25" style="208" customWidth="1"/>
    <col min="787" max="790" width="12.5" style="208" customWidth="1"/>
    <col min="791" max="791" width="3.125" style="208" customWidth="1"/>
    <col min="792" max="1024" width="9" style="208"/>
    <col min="1025" max="1026" width="3.125" style="208" customWidth="1"/>
    <col min="1027" max="1028" width="17.5" style="208" customWidth="1"/>
    <col min="1029" max="1029" width="2.5" style="208" customWidth="1"/>
    <col min="1030" max="1030" width="25" style="208" customWidth="1"/>
    <col min="1031" max="1034" width="12.5" style="208" customWidth="1"/>
    <col min="1035" max="1035" width="2.5" style="208" customWidth="1"/>
    <col min="1036" max="1036" width="25" style="208" customWidth="1"/>
    <col min="1037" max="1040" width="12.5" style="208" customWidth="1"/>
    <col min="1041" max="1041" width="2.5" style="208" customWidth="1"/>
    <col min="1042" max="1042" width="25" style="208" customWidth="1"/>
    <col min="1043" max="1046" width="12.5" style="208" customWidth="1"/>
    <col min="1047" max="1047" width="3.125" style="208" customWidth="1"/>
    <col min="1048" max="1280" width="9" style="208"/>
    <col min="1281" max="1282" width="3.125" style="208" customWidth="1"/>
    <col min="1283" max="1284" width="17.5" style="208" customWidth="1"/>
    <col min="1285" max="1285" width="2.5" style="208" customWidth="1"/>
    <col min="1286" max="1286" width="25" style="208" customWidth="1"/>
    <col min="1287" max="1290" width="12.5" style="208" customWidth="1"/>
    <col min="1291" max="1291" width="2.5" style="208" customWidth="1"/>
    <col min="1292" max="1292" width="25" style="208" customWidth="1"/>
    <col min="1293" max="1296" width="12.5" style="208" customWidth="1"/>
    <col min="1297" max="1297" width="2.5" style="208" customWidth="1"/>
    <col min="1298" max="1298" width="25" style="208" customWidth="1"/>
    <col min="1299" max="1302" width="12.5" style="208" customWidth="1"/>
    <col min="1303" max="1303" width="3.125" style="208" customWidth="1"/>
    <col min="1304" max="1536" width="9" style="208"/>
    <col min="1537" max="1538" width="3.125" style="208" customWidth="1"/>
    <col min="1539" max="1540" width="17.5" style="208" customWidth="1"/>
    <col min="1541" max="1541" width="2.5" style="208" customWidth="1"/>
    <col min="1542" max="1542" width="25" style="208" customWidth="1"/>
    <col min="1543" max="1546" width="12.5" style="208" customWidth="1"/>
    <col min="1547" max="1547" width="2.5" style="208" customWidth="1"/>
    <col min="1548" max="1548" width="25" style="208" customWidth="1"/>
    <col min="1549" max="1552" width="12.5" style="208" customWidth="1"/>
    <col min="1553" max="1553" width="2.5" style="208" customWidth="1"/>
    <col min="1554" max="1554" width="25" style="208" customWidth="1"/>
    <col min="1555" max="1558" width="12.5" style="208" customWidth="1"/>
    <col min="1559" max="1559" width="3.125" style="208" customWidth="1"/>
    <col min="1560" max="1792" width="9" style="208"/>
    <col min="1793" max="1794" width="3.125" style="208" customWidth="1"/>
    <col min="1795" max="1796" width="17.5" style="208" customWidth="1"/>
    <col min="1797" max="1797" width="2.5" style="208" customWidth="1"/>
    <col min="1798" max="1798" width="25" style="208" customWidth="1"/>
    <col min="1799" max="1802" width="12.5" style="208" customWidth="1"/>
    <col min="1803" max="1803" width="2.5" style="208" customWidth="1"/>
    <col min="1804" max="1804" width="25" style="208" customWidth="1"/>
    <col min="1805" max="1808" width="12.5" style="208" customWidth="1"/>
    <col min="1809" max="1809" width="2.5" style="208" customWidth="1"/>
    <col min="1810" max="1810" width="25" style="208" customWidth="1"/>
    <col min="1811" max="1814" width="12.5" style="208" customWidth="1"/>
    <col min="1815" max="1815" width="3.125" style="208" customWidth="1"/>
    <col min="1816" max="2048" width="9" style="208"/>
    <col min="2049" max="2050" width="3.125" style="208" customWidth="1"/>
    <col min="2051" max="2052" width="17.5" style="208" customWidth="1"/>
    <col min="2053" max="2053" width="2.5" style="208" customWidth="1"/>
    <col min="2054" max="2054" width="25" style="208" customWidth="1"/>
    <col min="2055" max="2058" width="12.5" style="208" customWidth="1"/>
    <col min="2059" max="2059" width="2.5" style="208" customWidth="1"/>
    <col min="2060" max="2060" width="25" style="208" customWidth="1"/>
    <col min="2061" max="2064" width="12.5" style="208" customWidth="1"/>
    <col min="2065" max="2065" width="2.5" style="208" customWidth="1"/>
    <col min="2066" max="2066" width="25" style="208" customWidth="1"/>
    <col min="2067" max="2070" width="12.5" style="208" customWidth="1"/>
    <col min="2071" max="2071" width="3.125" style="208" customWidth="1"/>
    <col min="2072" max="2304" width="9" style="208"/>
    <col min="2305" max="2306" width="3.125" style="208" customWidth="1"/>
    <col min="2307" max="2308" width="17.5" style="208" customWidth="1"/>
    <col min="2309" max="2309" width="2.5" style="208" customWidth="1"/>
    <col min="2310" max="2310" width="25" style="208" customWidth="1"/>
    <col min="2311" max="2314" width="12.5" style="208" customWidth="1"/>
    <col min="2315" max="2315" width="2.5" style="208" customWidth="1"/>
    <col min="2316" max="2316" width="25" style="208" customWidth="1"/>
    <col min="2317" max="2320" width="12.5" style="208" customWidth="1"/>
    <col min="2321" max="2321" width="2.5" style="208" customWidth="1"/>
    <col min="2322" max="2322" width="25" style="208" customWidth="1"/>
    <col min="2323" max="2326" width="12.5" style="208" customWidth="1"/>
    <col min="2327" max="2327" width="3.125" style="208" customWidth="1"/>
    <col min="2328" max="2560" width="9" style="208"/>
    <col min="2561" max="2562" width="3.125" style="208" customWidth="1"/>
    <col min="2563" max="2564" width="17.5" style="208" customWidth="1"/>
    <col min="2565" max="2565" width="2.5" style="208" customWidth="1"/>
    <col min="2566" max="2566" width="25" style="208" customWidth="1"/>
    <col min="2567" max="2570" width="12.5" style="208" customWidth="1"/>
    <col min="2571" max="2571" width="2.5" style="208" customWidth="1"/>
    <col min="2572" max="2572" width="25" style="208" customWidth="1"/>
    <col min="2573" max="2576" width="12.5" style="208" customWidth="1"/>
    <col min="2577" max="2577" width="2.5" style="208" customWidth="1"/>
    <col min="2578" max="2578" width="25" style="208" customWidth="1"/>
    <col min="2579" max="2582" width="12.5" style="208" customWidth="1"/>
    <col min="2583" max="2583" width="3.125" style="208" customWidth="1"/>
    <col min="2584" max="2816" width="9" style="208"/>
    <col min="2817" max="2818" width="3.125" style="208" customWidth="1"/>
    <col min="2819" max="2820" width="17.5" style="208" customWidth="1"/>
    <col min="2821" max="2821" width="2.5" style="208" customWidth="1"/>
    <col min="2822" max="2822" width="25" style="208" customWidth="1"/>
    <col min="2823" max="2826" width="12.5" style="208" customWidth="1"/>
    <col min="2827" max="2827" width="2.5" style="208" customWidth="1"/>
    <col min="2828" max="2828" width="25" style="208" customWidth="1"/>
    <col min="2829" max="2832" width="12.5" style="208" customWidth="1"/>
    <col min="2833" max="2833" width="2.5" style="208" customWidth="1"/>
    <col min="2834" max="2834" width="25" style="208" customWidth="1"/>
    <col min="2835" max="2838" width="12.5" style="208" customWidth="1"/>
    <col min="2839" max="2839" width="3.125" style="208" customWidth="1"/>
    <col min="2840" max="3072" width="9" style="208"/>
    <col min="3073" max="3074" width="3.125" style="208" customWidth="1"/>
    <col min="3075" max="3076" width="17.5" style="208" customWidth="1"/>
    <col min="3077" max="3077" width="2.5" style="208" customWidth="1"/>
    <col min="3078" max="3078" width="25" style="208" customWidth="1"/>
    <col min="3079" max="3082" width="12.5" style="208" customWidth="1"/>
    <col min="3083" max="3083" width="2.5" style="208" customWidth="1"/>
    <col min="3084" max="3084" width="25" style="208" customWidth="1"/>
    <col min="3085" max="3088" width="12.5" style="208" customWidth="1"/>
    <col min="3089" max="3089" width="2.5" style="208" customWidth="1"/>
    <col min="3090" max="3090" width="25" style="208" customWidth="1"/>
    <col min="3091" max="3094" width="12.5" style="208" customWidth="1"/>
    <col min="3095" max="3095" width="3.125" style="208" customWidth="1"/>
    <col min="3096" max="3328" width="9" style="208"/>
    <col min="3329" max="3330" width="3.125" style="208" customWidth="1"/>
    <col min="3331" max="3332" width="17.5" style="208" customWidth="1"/>
    <col min="3333" max="3333" width="2.5" style="208" customWidth="1"/>
    <col min="3334" max="3334" width="25" style="208" customWidth="1"/>
    <col min="3335" max="3338" width="12.5" style="208" customWidth="1"/>
    <col min="3339" max="3339" width="2.5" style="208" customWidth="1"/>
    <col min="3340" max="3340" width="25" style="208" customWidth="1"/>
    <col min="3341" max="3344" width="12.5" style="208" customWidth="1"/>
    <col min="3345" max="3345" width="2.5" style="208" customWidth="1"/>
    <col min="3346" max="3346" width="25" style="208" customWidth="1"/>
    <col min="3347" max="3350" width="12.5" style="208" customWidth="1"/>
    <col min="3351" max="3351" width="3.125" style="208" customWidth="1"/>
    <col min="3352" max="3584" width="9" style="208"/>
    <col min="3585" max="3586" width="3.125" style="208" customWidth="1"/>
    <col min="3587" max="3588" width="17.5" style="208" customWidth="1"/>
    <col min="3589" max="3589" width="2.5" style="208" customWidth="1"/>
    <col min="3590" max="3590" width="25" style="208" customWidth="1"/>
    <col min="3591" max="3594" width="12.5" style="208" customWidth="1"/>
    <col min="3595" max="3595" width="2.5" style="208" customWidth="1"/>
    <col min="3596" max="3596" width="25" style="208" customWidth="1"/>
    <col min="3597" max="3600" width="12.5" style="208" customWidth="1"/>
    <col min="3601" max="3601" width="2.5" style="208" customWidth="1"/>
    <col min="3602" max="3602" width="25" style="208" customWidth="1"/>
    <col min="3603" max="3606" width="12.5" style="208" customWidth="1"/>
    <col min="3607" max="3607" width="3.125" style="208" customWidth="1"/>
    <col min="3608" max="3840" width="9" style="208"/>
    <col min="3841" max="3842" width="3.125" style="208" customWidth="1"/>
    <col min="3843" max="3844" width="17.5" style="208" customWidth="1"/>
    <col min="3845" max="3845" width="2.5" style="208" customWidth="1"/>
    <col min="3846" max="3846" width="25" style="208" customWidth="1"/>
    <col min="3847" max="3850" width="12.5" style="208" customWidth="1"/>
    <col min="3851" max="3851" width="2.5" style="208" customWidth="1"/>
    <col min="3852" max="3852" width="25" style="208" customWidth="1"/>
    <col min="3853" max="3856" width="12.5" style="208" customWidth="1"/>
    <col min="3857" max="3857" width="2.5" style="208" customWidth="1"/>
    <col min="3858" max="3858" width="25" style="208" customWidth="1"/>
    <col min="3859" max="3862" width="12.5" style="208" customWidth="1"/>
    <col min="3863" max="3863" width="3.125" style="208" customWidth="1"/>
    <col min="3864" max="4096" width="9" style="208"/>
    <col min="4097" max="4098" width="3.125" style="208" customWidth="1"/>
    <col min="4099" max="4100" width="17.5" style="208" customWidth="1"/>
    <col min="4101" max="4101" width="2.5" style="208" customWidth="1"/>
    <col min="4102" max="4102" width="25" style="208" customWidth="1"/>
    <col min="4103" max="4106" width="12.5" style="208" customWidth="1"/>
    <col min="4107" max="4107" width="2.5" style="208" customWidth="1"/>
    <col min="4108" max="4108" width="25" style="208" customWidth="1"/>
    <col min="4109" max="4112" width="12.5" style="208" customWidth="1"/>
    <col min="4113" max="4113" width="2.5" style="208" customWidth="1"/>
    <col min="4114" max="4114" width="25" style="208" customWidth="1"/>
    <col min="4115" max="4118" width="12.5" style="208" customWidth="1"/>
    <col min="4119" max="4119" width="3.125" style="208" customWidth="1"/>
    <col min="4120" max="4352" width="9" style="208"/>
    <col min="4353" max="4354" width="3.125" style="208" customWidth="1"/>
    <col min="4355" max="4356" width="17.5" style="208" customWidth="1"/>
    <col min="4357" max="4357" width="2.5" style="208" customWidth="1"/>
    <col min="4358" max="4358" width="25" style="208" customWidth="1"/>
    <col min="4359" max="4362" width="12.5" style="208" customWidth="1"/>
    <col min="4363" max="4363" width="2.5" style="208" customWidth="1"/>
    <col min="4364" max="4364" width="25" style="208" customWidth="1"/>
    <col min="4365" max="4368" width="12.5" style="208" customWidth="1"/>
    <col min="4369" max="4369" width="2.5" style="208" customWidth="1"/>
    <col min="4370" max="4370" width="25" style="208" customWidth="1"/>
    <col min="4371" max="4374" width="12.5" style="208" customWidth="1"/>
    <col min="4375" max="4375" width="3.125" style="208" customWidth="1"/>
    <col min="4376" max="4608" width="9" style="208"/>
    <col min="4609" max="4610" width="3.125" style="208" customWidth="1"/>
    <col min="4611" max="4612" width="17.5" style="208" customWidth="1"/>
    <col min="4613" max="4613" width="2.5" style="208" customWidth="1"/>
    <col min="4614" max="4614" width="25" style="208" customWidth="1"/>
    <col min="4615" max="4618" width="12.5" style="208" customWidth="1"/>
    <col min="4619" max="4619" width="2.5" style="208" customWidth="1"/>
    <col min="4620" max="4620" width="25" style="208" customWidth="1"/>
    <col min="4621" max="4624" width="12.5" style="208" customWidth="1"/>
    <col min="4625" max="4625" width="2.5" style="208" customWidth="1"/>
    <col min="4626" max="4626" width="25" style="208" customWidth="1"/>
    <col min="4627" max="4630" width="12.5" style="208" customWidth="1"/>
    <col min="4631" max="4631" width="3.125" style="208" customWidth="1"/>
    <col min="4632" max="4864" width="9" style="208"/>
    <col min="4865" max="4866" width="3.125" style="208" customWidth="1"/>
    <col min="4867" max="4868" width="17.5" style="208" customWidth="1"/>
    <col min="4869" max="4869" width="2.5" style="208" customWidth="1"/>
    <col min="4870" max="4870" width="25" style="208" customWidth="1"/>
    <col min="4871" max="4874" width="12.5" style="208" customWidth="1"/>
    <col min="4875" max="4875" width="2.5" style="208" customWidth="1"/>
    <col min="4876" max="4876" width="25" style="208" customWidth="1"/>
    <col min="4877" max="4880" width="12.5" style="208" customWidth="1"/>
    <col min="4881" max="4881" width="2.5" style="208" customWidth="1"/>
    <col min="4882" max="4882" width="25" style="208" customWidth="1"/>
    <col min="4883" max="4886" width="12.5" style="208" customWidth="1"/>
    <col min="4887" max="4887" width="3.125" style="208" customWidth="1"/>
    <col min="4888" max="5120" width="9" style="208"/>
    <col min="5121" max="5122" width="3.125" style="208" customWidth="1"/>
    <col min="5123" max="5124" width="17.5" style="208" customWidth="1"/>
    <col min="5125" max="5125" width="2.5" style="208" customWidth="1"/>
    <col min="5126" max="5126" width="25" style="208" customWidth="1"/>
    <col min="5127" max="5130" width="12.5" style="208" customWidth="1"/>
    <col min="5131" max="5131" width="2.5" style="208" customWidth="1"/>
    <col min="5132" max="5132" width="25" style="208" customWidth="1"/>
    <col min="5133" max="5136" width="12.5" style="208" customWidth="1"/>
    <col min="5137" max="5137" width="2.5" style="208" customWidth="1"/>
    <col min="5138" max="5138" width="25" style="208" customWidth="1"/>
    <col min="5139" max="5142" width="12.5" style="208" customWidth="1"/>
    <col min="5143" max="5143" width="3.125" style="208" customWidth="1"/>
    <col min="5144" max="5376" width="9" style="208"/>
    <col min="5377" max="5378" width="3.125" style="208" customWidth="1"/>
    <col min="5379" max="5380" width="17.5" style="208" customWidth="1"/>
    <col min="5381" max="5381" width="2.5" style="208" customWidth="1"/>
    <col min="5382" max="5382" width="25" style="208" customWidth="1"/>
    <col min="5383" max="5386" width="12.5" style="208" customWidth="1"/>
    <col min="5387" max="5387" width="2.5" style="208" customWidth="1"/>
    <col min="5388" max="5388" width="25" style="208" customWidth="1"/>
    <col min="5389" max="5392" width="12.5" style="208" customWidth="1"/>
    <col min="5393" max="5393" width="2.5" style="208" customWidth="1"/>
    <col min="5394" max="5394" width="25" style="208" customWidth="1"/>
    <col min="5395" max="5398" width="12.5" style="208" customWidth="1"/>
    <col min="5399" max="5399" width="3.125" style="208" customWidth="1"/>
    <col min="5400" max="5632" width="9" style="208"/>
    <col min="5633" max="5634" width="3.125" style="208" customWidth="1"/>
    <col min="5635" max="5636" width="17.5" style="208" customWidth="1"/>
    <col min="5637" max="5637" width="2.5" style="208" customWidth="1"/>
    <col min="5638" max="5638" width="25" style="208" customWidth="1"/>
    <col min="5639" max="5642" width="12.5" style="208" customWidth="1"/>
    <col min="5643" max="5643" width="2.5" style="208" customWidth="1"/>
    <col min="5644" max="5644" width="25" style="208" customWidth="1"/>
    <col min="5645" max="5648" width="12.5" style="208" customWidth="1"/>
    <col min="5649" max="5649" width="2.5" style="208" customWidth="1"/>
    <col min="5650" max="5650" width="25" style="208" customWidth="1"/>
    <col min="5651" max="5654" width="12.5" style="208" customWidth="1"/>
    <col min="5655" max="5655" width="3.125" style="208" customWidth="1"/>
    <col min="5656" max="5888" width="9" style="208"/>
    <col min="5889" max="5890" width="3.125" style="208" customWidth="1"/>
    <col min="5891" max="5892" width="17.5" style="208" customWidth="1"/>
    <col min="5893" max="5893" width="2.5" style="208" customWidth="1"/>
    <col min="5894" max="5894" width="25" style="208" customWidth="1"/>
    <col min="5895" max="5898" width="12.5" style="208" customWidth="1"/>
    <col min="5899" max="5899" width="2.5" style="208" customWidth="1"/>
    <col min="5900" max="5900" width="25" style="208" customWidth="1"/>
    <col min="5901" max="5904" width="12.5" style="208" customWidth="1"/>
    <col min="5905" max="5905" width="2.5" style="208" customWidth="1"/>
    <col min="5906" max="5906" width="25" style="208" customWidth="1"/>
    <col min="5907" max="5910" width="12.5" style="208" customWidth="1"/>
    <col min="5911" max="5911" width="3.125" style="208" customWidth="1"/>
    <col min="5912" max="6144" width="9" style="208"/>
    <col min="6145" max="6146" width="3.125" style="208" customWidth="1"/>
    <col min="6147" max="6148" width="17.5" style="208" customWidth="1"/>
    <col min="6149" max="6149" width="2.5" style="208" customWidth="1"/>
    <col min="6150" max="6150" width="25" style="208" customWidth="1"/>
    <col min="6151" max="6154" width="12.5" style="208" customWidth="1"/>
    <col min="6155" max="6155" width="2.5" style="208" customWidth="1"/>
    <col min="6156" max="6156" width="25" style="208" customWidth="1"/>
    <col min="6157" max="6160" width="12.5" style="208" customWidth="1"/>
    <col min="6161" max="6161" width="2.5" style="208" customWidth="1"/>
    <col min="6162" max="6162" width="25" style="208" customWidth="1"/>
    <col min="6163" max="6166" width="12.5" style="208" customWidth="1"/>
    <col min="6167" max="6167" width="3.125" style="208" customWidth="1"/>
    <col min="6168" max="6400" width="9" style="208"/>
    <col min="6401" max="6402" width="3.125" style="208" customWidth="1"/>
    <col min="6403" max="6404" width="17.5" style="208" customWidth="1"/>
    <col min="6405" max="6405" width="2.5" style="208" customWidth="1"/>
    <col min="6406" max="6406" width="25" style="208" customWidth="1"/>
    <col min="6407" max="6410" width="12.5" style="208" customWidth="1"/>
    <col min="6411" max="6411" width="2.5" style="208" customWidth="1"/>
    <col min="6412" max="6412" width="25" style="208" customWidth="1"/>
    <col min="6413" max="6416" width="12.5" style="208" customWidth="1"/>
    <col min="6417" max="6417" width="2.5" style="208" customWidth="1"/>
    <col min="6418" max="6418" width="25" style="208" customWidth="1"/>
    <col min="6419" max="6422" width="12.5" style="208" customWidth="1"/>
    <col min="6423" max="6423" width="3.125" style="208" customWidth="1"/>
    <col min="6424" max="6656" width="9" style="208"/>
    <col min="6657" max="6658" width="3.125" style="208" customWidth="1"/>
    <col min="6659" max="6660" width="17.5" style="208" customWidth="1"/>
    <col min="6661" max="6661" width="2.5" style="208" customWidth="1"/>
    <col min="6662" max="6662" width="25" style="208" customWidth="1"/>
    <col min="6663" max="6666" width="12.5" style="208" customWidth="1"/>
    <col min="6667" max="6667" width="2.5" style="208" customWidth="1"/>
    <col min="6668" max="6668" width="25" style="208" customWidth="1"/>
    <col min="6669" max="6672" width="12.5" style="208" customWidth="1"/>
    <col min="6673" max="6673" width="2.5" style="208" customWidth="1"/>
    <col min="6674" max="6674" width="25" style="208" customWidth="1"/>
    <col min="6675" max="6678" width="12.5" style="208" customWidth="1"/>
    <col min="6679" max="6679" width="3.125" style="208" customWidth="1"/>
    <col min="6680" max="6912" width="9" style="208"/>
    <col min="6913" max="6914" width="3.125" style="208" customWidth="1"/>
    <col min="6915" max="6916" width="17.5" style="208" customWidth="1"/>
    <col min="6917" max="6917" width="2.5" style="208" customWidth="1"/>
    <col min="6918" max="6918" width="25" style="208" customWidth="1"/>
    <col min="6919" max="6922" width="12.5" style="208" customWidth="1"/>
    <col min="6923" max="6923" width="2.5" style="208" customWidth="1"/>
    <col min="6924" max="6924" width="25" style="208" customWidth="1"/>
    <col min="6925" max="6928" width="12.5" style="208" customWidth="1"/>
    <col min="6929" max="6929" width="2.5" style="208" customWidth="1"/>
    <col min="6930" max="6930" width="25" style="208" customWidth="1"/>
    <col min="6931" max="6934" width="12.5" style="208" customWidth="1"/>
    <col min="6935" max="6935" width="3.125" style="208" customWidth="1"/>
    <col min="6936" max="7168" width="9" style="208"/>
    <col min="7169" max="7170" width="3.125" style="208" customWidth="1"/>
    <col min="7171" max="7172" width="17.5" style="208" customWidth="1"/>
    <col min="7173" max="7173" width="2.5" style="208" customWidth="1"/>
    <col min="7174" max="7174" width="25" style="208" customWidth="1"/>
    <col min="7175" max="7178" width="12.5" style="208" customWidth="1"/>
    <col min="7179" max="7179" width="2.5" style="208" customWidth="1"/>
    <col min="7180" max="7180" width="25" style="208" customWidth="1"/>
    <col min="7181" max="7184" width="12.5" style="208" customWidth="1"/>
    <col min="7185" max="7185" width="2.5" style="208" customWidth="1"/>
    <col min="7186" max="7186" width="25" style="208" customWidth="1"/>
    <col min="7187" max="7190" width="12.5" style="208" customWidth="1"/>
    <col min="7191" max="7191" width="3.125" style="208" customWidth="1"/>
    <col min="7192" max="7424" width="9" style="208"/>
    <col min="7425" max="7426" width="3.125" style="208" customWidth="1"/>
    <col min="7427" max="7428" width="17.5" style="208" customWidth="1"/>
    <col min="7429" max="7429" width="2.5" style="208" customWidth="1"/>
    <col min="7430" max="7430" width="25" style="208" customWidth="1"/>
    <col min="7431" max="7434" width="12.5" style="208" customWidth="1"/>
    <col min="7435" max="7435" width="2.5" style="208" customWidth="1"/>
    <col min="7436" max="7436" width="25" style="208" customWidth="1"/>
    <col min="7437" max="7440" width="12.5" style="208" customWidth="1"/>
    <col min="7441" max="7441" width="2.5" style="208" customWidth="1"/>
    <col min="7442" max="7442" width="25" style="208" customWidth="1"/>
    <col min="7443" max="7446" width="12.5" style="208" customWidth="1"/>
    <col min="7447" max="7447" width="3.125" style="208" customWidth="1"/>
    <col min="7448" max="7680" width="9" style="208"/>
    <col min="7681" max="7682" width="3.125" style="208" customWidth="1"/>
    <col min="7683" max="7684" width="17.5" style="208" customWidth="1"/>
    <col min="7685" max="7685" width="2.5" style="208" customWidth="1"/>
    <col min="7686" max="7686" width="25" style="208" customWidth="1"/>
    <col min="7687" max="7690" width="12.5" style="208" customWidth="1"/>
    <col min="7691" max="7691" width="2.5" style="208" customWidth="1"/>
    <col min="7692" max="7692" width="25" style="208" customWidth="1"/>
    <col min="7693" max="7696" width="12.5" style="208" customWidth="1"/>
    <col min="7697" max="7697" width="2.5" style="208" customWidth="1"/>
    <col min="7698" max="7698" width="25" style="208" customWidth="1"/>
    <col min="7699" max="7702" width="12.5" style="208" customWidth="1"/>
    <col min="7703" max="7703" width="3.125" style="208" customWidth="1"/>
    <col min="7704" max="7936" width="9" style="208"/>
    <col min="7937" max="7938" width="3.125" style="208" customWidth="1"/>
    <col min="7939" max="7940" width="17.5" style="208" customWidth="1"/>
    <col min="7941" max="7941" width="2.5" style="208" customWidth="1"/>
    <col min="7942" max="7942" width="25" style="208" customWidth="1"/>
    <col min="7943" max="7946" width="12.5" style="208" customWidth="1"/>
    <col min="7947" max="7947" width="2.5" style="208" customWidth="1"/>
    <col min="7948" max="7948" width="25" style="208" customWidth="1"/>
    <col min="7949" max="7952" width="12.5" style="208" customWidth="1"/>
    <col min="7953" max="7953" width="2.5" style="208" customWidth="1"/>
    <col min="7954" max="7954" width="25" style="208" customWidth="1"/>
    <col min="7955" max="7958" width="12.5" style="208" customWidth="1"/>
    <col min="7959" max="7959" width="3.125" style="208" customWidth="1"/>
    <col min="7960" max="8192" width="9" style="208"/>
    <col min="8193" max="8194" width="3.125" style="208" customWidth="1"/>
    <col min="8195" max="8196" width="17.5" style="208" customWidth="1"/>
    <col min="8197" max="8197" width="2.5" style="208" customWidth="1"/>
    <col min="8198" max="8198" width="25" style="208" customWidth="1"/>
    <col min="8199" max="8202" width="12.5" style="208" customWidth="1"/>
    <col min="8203" max="8203" width="2.5" style="208" customWidth="1"/>
    <col min="8204" max="8204" width="25" style="208" customWidth="1"/>
    <col min="8205" max="8208" width="12.5" style="208" customWidth="1"/>
    <col min="8209" max="8209" width="2.5" style="208" customWidth="1"/>
    <col min="8210" max="8210" width="25" style="208" customWidth="1"/>
    <col min="8211" max="8214" width="12.5" style="208" customWidth="1"/>
    <col min="8215" max="8215" width="3.125" style="208" customWidth="1"/>
    <col min="8216" max="8448" width="9" style="208"/>
    <col min="8449" max="8450" width="3.125" style="208" customWidth="1"/>
    <col min="8451" max="8452" width="17.5" style="208" customWidth="1"/>
    <col min="8453" max="8453" width="2.5" style="208" customWidth="1"/>
    <col min="8454" max="8454" width="25" style="208" customWidth="1"/>
    <col min="8455" max="8458" width="12.5" style="208" customWidth="1"/>
    <col min="8459" max="8459" width="2.5" style="208" customWidth="1"/>
    <col min="8460" max="8460" width="25" style="208" customWidth="1"/>
    <col min="8461" max="8464" width="12.5" style="208" customWidth="1"/>
    <col min="8465" max="8465" width="2.5" style="208" customWidth="1"/>
    <col min="8466" max="8466" width="25" style="208" customWidth="1"/>
    <col min="8467" max="8470" width="12.5" style="208" customWidth="1"/>
    <col min="8471" max="8471" width="3.125" style="208" customWidth="1"/>
    <col min="8472" max="8704" width="9" style="208"/>
    <col min="8705" max="8706" width="3.125" style="208" customWidth="1"/>
    <col min="8707" max="8708" width="17.5" style="208" customWidth="1"/>
    <col min="8709" max="8709" width="2.5" style="208" customWidth="1"/>
    <col min="8710" max="8710" width="25" style="208" customWidth="1"/>
    <col min="8711" max="8714" width="12.5" style="208" customWidth="1"/>
    <col min="8715" max="8715" width="2.5" style="208" customWidth="1"/>
    <col min="8716" max="8716" width="25" style="208" customWidth="1"/>
    <col min="8717" max="8720" width="12.5" style="208" customWidth="1"/>
    <col min="8721" max="8721" width="2.5" style="208" customWidth="1"/>
    <col min="8722" max="8722" width="25" style="208" customWidth="1"/>
    <col min="8723" max="8726" width="12.5" style="208" customWidth="1"/>
    <col min="8727" max="8727" width="3.125" style="208" customWidth="1"/>
    <col min="8728" max="8960" width="9" style="208"/>
    <col min="8961" max="8962" width="3.125" style="208" customWidth="1"/>
    <col min="8963" max="8964" width="17.5" style="208" customWidth="1"/>
    <col min="8965" max="8965" width="2.5" style="208" customWidth="1"/>
    <col min="8966" max="8966" width="25" style="208" customWidth="1"/>
    <col min="8967" max="8970" width="12.5" style="208" customWidth="1"/>
    <col min="8971" max="8971" width="2.5" style="208" customWidth="1"/>
    <col min="8972" max="8972" width="25" style="208" customWidth="1"/>
    <col min="8973" max="8976" width="12.5" style="208" customWidth="1"/>
    <col min="8977" max="8977" width="2.5" style="208" customWidth="1"/>
    <col min="8978" max="8978" width="25" style="208" customWidth="1"/>
    <col min="8979" max="8982" width="12.5" style="208" customWidth="1"/>
    <col min="8983" max="8983" width="3.125" style="208" customWidth="1"/>
    <col min="8984" max="9216" width="9" style="208"/>
    <col min="9217" max="9218" width="3.125" style="208" customWidth="1"/>
    <col min="9219" max="9220" width="17.5" style="208" customWidth="1"/>
    <col min="9221" max="9221" width="2.5" style="208" customWidth="1"/>
    <col min="9222" max="9222" width="25" style="208" customWidth="1"/>
    <col min="9223" max="9226" width="12.5" style="208" customWidth="1"/>
    <col min="9227" max="9227" width="2.5" style="208" customWidth="1"/>
    <col min="9228" max="9228" width="25" style="208" customWidth="1"/>
    <col min="9229" max="9232" width="12.5" style="208" customWidth="1"/>
    <col min="9233" max="9233" width="2.5" style="208" customWidth="1"/>
    <col min="9234" max="9234" width="25" style="208" customWidth="1"/>
    <col min="9235" max="9238" width="12.5" style="208" customWidth="1"/>
    <col min="9239" max="9239" width="3.125" style="208" customWidth="1"/>
    <col min="9240" max="9472" width="9" style="208"/>
    <col min="9473" max="9474" width="3.125" style="208" customWidth="1"/>
    <col min="9475" max="9476" width="17.5" style="208" customWidth="1"/>
    <col min="9477" max="9477" width="2.5" style="208" customWidth="1"/>
    <col min="9478" max="9478" width="25" style="208" customWidth="1"/>
    <col min="9479" max="9482" width="12.5" style="208" customWidth="1"/>
    <col min="9483" max="9483" width="2.5" style="208" customWidth="1"/>
    <col min="9484" max="9484" width="25" style="208" customWidth="1"/>
    <col min="9485" max="9488" width="12.5" style="208" customWidth="1"/>
    <col min="9489" max="9489" width="2.5" style="208" customWidth="1"/>
    <col min="9490" max="9490" width="25" style="208" customWidth="1"/>
    <col min="9491" max="9494" width="12.5" style="208" customWidth="1"/>
    <col min="9495" max="9495" width="3.125" style="208" customWidth="1"/>
    <col min="9496" max="9728" width="9" style="208"/>
    <col min="9729" max="9730" width="3.125" style="208" customWidth="1"/>
    <col min="9731" max="9732" width="17.5" style="208" customWidth="1"/>
    <col min="9733" max="9733" width="2.5" style="208" customWidth="1"/>
    <col min="9734" max="9734" width="25" style="208" customWidth="1"/>
    <col min="9735" max="9738" width="12.5" style="208" customWidth="1"/>
    <col min="9739" max="9739" width="2.5" style="208" customWidth="1"/>
    <col min="9740" max="9740" width="25" style="208" customWidth="1"/>
    <col min="9741" max="9744" width="12.5" style="208" customWidth="1"/>
    <col min="9745" max="9745" width="2.5" style="208" customWidth="1"/>
    <col min="9746" max="9746" width="25" style="208" customWidth="1"/>
    <col min="9747" max="9750" width="12.5" style="208" customWidth="1"/>
    <col min="9751" max="9751" width="3.125" style="208" customWidth="1"/>
    <col min="9752" max="9984" width="9" style="208"/>
    <col min="9985" max="9986" width="3.125" style="208" customWidth="1"/>
    <col min="9987" max="9988" width="17.5" style="208" customWidth="1"/>
    <col min="9989" max="9989" width="2.5" style="208" customWidth="1"/>
    <col min="9990" max="9990" width="25" style="208" customWidth="1"/>
    <col min="9991" max="9994" width="12.5" style="208" customWidth="1"/>
    <col min="9995" max="9995" width="2.5" style="208" customWidth="1"/>
    <col min="9996" max="9996" width="25" style="208" customWidth="1"/>
    <col min="9997" max="10000" width="12.5" style="208" customWidth="1"/>
    <col min="10001" max="10001" width="2.5" style="208" customWidth="1"/>
    <col min="10002" max="10002" width="25" style="208" customWidth="1"/>
    <col min="10003" max="10006" width="12.5" style="208" customWidth="1"/>
    <col min="10007" max="10007" width="3.125" style="208" customWidth="1"/>
    <col min="10008" max="10240" width="9" style="208"/>
    <col min="10241" max="10242" width="3.125" style="208" customWidth="1"/>
    <col min="10243" max="10244" width="17.5" style="208" customWidth="1"/>
    <col min="10245" max="10245" width="2.5" style="208" customWidth="1"/>
    <col min="10246" max="10246" width="25" style="208" customWidth="1"/>
    <col min="10247" max="10250" width="12.5" style="208" customWidth="1"/>
    <col min="10251" max="10251" width="2.5" style="208" customWidth="1"/>
    <col min="10252" max="10252" width="25" style="208" customWidth="1"/>
    <col min="10253" max="10256" width="12.5" style="208" customWidth="1"/>
    <col min="10257" max="10257" width="2.5" style="208" customWidth="1"/>
    <col min="10258" max="10258" width="25" style="208" customWidth="1"/>
    <col min="10259" max="10262" width="12.5" style="208" customWidth="1"/>
    <col min="10263" max="10263" width="3.125" style="208" customWidth="1"/>
    <col min="10264" max="10496" width="9" style="208"/>
    <col min="10497" max="10498" width="3.125" style="208" customWidth="1"/>
    <col min="10499" max="10500" width="17.5" style="208" customWidth="1"/>
    <col min="10501" max="10501" width="2.5" style="208" customWidth="1"/>
    <col min="10502" max="10502" width="25" style="208" customWidth="1"/>
    <col min="10503" max="10506" width="12.5" style="208" customWidth="1"/>
    <col min="10507" max="10507" width="2.5" style="208" customWidth="1"/>
    <col min="10508" max="10508" width="25" style="208" customWidth="1"/>
    <col min="10509" max="10512" width="12.5" style="208" customWidth="1"/>
    <col min="10513" max="10513" width="2.5" style="208" customWidth="1"/>
    <col min="10514" max="10514" width="25" style="208" customWidth="1"/>
    <col min="10515" max="10518" width="12.5" style="208" customWidth="1"/>
    <col min="10519" max="10519" width="3.125" style="208" customWidth="1"/>
    <col min="10520" max="10752" width="9" style="208"/>
    <col min="10753" max="10754" width="3.125" style="208" customWidth="1"/>
    <col min="10755" max="10756" width="17.5" style="208" customWidth="1"/>
    <col min="10757" max="10757" width="2.5" style="208" customWidth="1"/>
    <col min="10758" max="10758" width="25" style="208" customWidth="1"/>
    <col min="10759" max="10762" width="12.5" style="208" customWidth="1"/>
    <col min="10763" max="10763" width="2.5" style="208" customWidth="1"/>
    <col min="10764" max="10764" width="25" style="208" customWidth="1"/>
    <col min="10765" max="10768" width="12.5" style="208" customWidth="1"/>
    <col min="10769" max="10769" width="2.5" style="208" customWidth="1"/>
    <col min="10770" max="10770" width="25" style="208" customWidth="1"/>
    <col min="10771" max="10774" width="12.5" style="208" customWidth="1"/>
    <col min="10775" max="10775" width="3.125" style="208" customWidth="1"/>
    <col min="10776" max="11008" width="9" style="208"/>
    <col min="11009" max="11010" width="3.125" style="208" customWidth="1"/>
    <col min="11011" max="11012" width="17.5" style="208" customWidth="1"/>
    <col min="11013" max="11013" width="2.5" style="208" customWidth="1"/>
    <col min="11014" max="11014" width="25" style="208" customWidth="1"/>
    <col min="11015" max="11018" width="12.5" style="208" customWidth="1"/>
    <col min="11019" max="11019" width="2.5" style="208" customWidth="1"/>
    <col min="11020" max="11020" width="25" style="208" customWidth="1"/>
    <col min="11021" max="11024" width="12.5" style="208" customWidth="1"/>
    <col min="11025" max="11025" width="2.5" style="208" customWidth="1"/>
    <col min="11026" max="11026" width="25" style="208" customWidth="1"/>
    <col min="11027" max="11030" width="12.5" style="208" customWidth="1"/>
    <col min="11031" max="11031" width="3.125" style="208" customWidth="1"/>
    <col min="11032" max="11264" width="9" style="208"/>
    <col min="11265" max="11266" width="3.125" style="208" customWidth="1"/>
    <col min="11267" max="11268" width="17.5" style="208" customWidth="1"/>
    <col min="11269" max="11269" width="2.5" style="208" customWidth="1"/>
    <col min="11270" max="11270" width="25" style="208" customWidth="1"/>
    <col min="11271" max="11274" width="12.5" style="208" customWidth="1"/>
    <col min="11275" max="11275" width="2.5" style="208" customWidth="1"/>
    <col min="11276" max="11276" width="25" style="208" customWidth="1"/>
    <col min="11277" max="11280" width="12.5" style="208" customWidth="1"/>
    <col min="11281" max="11281" width="2.5" style="208" customWidth="1"/>
    <col min="11282" max="11282" width="25" style="208" customWidth="1"/>
    <col min="11283" max="11286" width="12.5" style="208" customWidth="1"/>
    <col min="11287" max="11287" width="3.125" style="208" customWidth="1"/>
    <col min="11288" max="11520" width="9" style="208"/>
    <col min="11521" max="11522" width="3.125" style="208" customWidth="1"/>
    <col min="11523" max="11524" width="17.5" style="208" customWidth="1"/>
    <col min="11525" max="11525" width="2.5" style="208" customWidth="1"/>
    <col min="11526" max="11526" width="25" style="208" customWidth="1"/>
    <col min="11527" max="11530" width="12.5" style="208" customWidth="1"/>
    <col min="11531" max="11531" width="2.5" style="208" customWidth="1"/>
    <col min="11532" max="11532" width="25" style="208" customWidth="1"/>
    <col min="11533" max="11536" width="12.5" style="208" customWidth="1"/>
    <col min="11537" max="11537" width="2.5" style="208" customWidth="1"/>
    <col min="11538" max="11538" width="25" style="208" customWidth="1"/>
    <col min="11539" max="11542" width="12.5" style="208" customWidth="1"/>
    <col min="11543" max="11543" width="3.125" style="208" customWidth="1"/>
    <col min="11544" max="11776" width="9" style="208"/>
    <col min="11777" max="11778" width="3.125" style="208" customWidth="1"/>
    <col min="11779" max="11780" width="17.5" style="208" customWidth="1"/>
    <col min="11781" max="11781" width="2.5" style="208" customWidth="1"/>
    <col min="11782" max="11782" width="25" style="208" customWidth="1"/>
    <col min="11783" max="11786" width="12.5" style="208" customWidth="1"/>
    <col min="11787" max="11787" width="2.5" style="208" customWidth="1"/>
    <col min="11788" max="11788" width="25" style="208" customWidth="1"/>
    <col min="11789" max="11792" width="12.5" style="208" customWidth="1"/>
    <col min="11793" max="11793" width="2.5" style="208" customWidth="1"/>
    <col min="11794" max="11794" width="25" style="208" customWidth="1"/>
    <col min="11795" max="11798" width="12.5" style="208" customWidth="1"/>
    <col min="11799" max="11799" width="3.125" style="208" customWidth="1"/>
    <col min="11800" max="12032" width="9" style="208"/>
    <col min="12033" max="12034" width="3.125" style="208" customWidth="1"/>
    <col min="12035" max="12036" width="17.5" style="208" customWidth="1"/>
    <col min="12037" max="12037" width="2.5" style="208" customWidth="1"/>
    <col min="12038" max="12038" width="25" style="208" customWidth="1"/>
    <col min="12039" max="12042" width="12.5" style="208" customWidth="1"/>
    <col min="12043" max="12043" width="2.5" style="208" customWidth="1"/>
    <col min="12044" max="12044" width="25" style="208" customWidth="1"/>
    <col min="12045" max="12048" width="12.5" style="208" customWidth="1"/>
    <col min="12049" max="12049" width="2.5" style="208" customWidth="1"/>
    <col min="12050" max="12050" width="25" style="208" customWidth="1"/>
    <col min="12051" max="12054" width="12.5" style="208" customWidth="1"/>
    <col min="12055" max="12055" width="3.125" style="208" customWidth="1"/>
    <col min="12056" max="12288" width="9" style="208"/>
    <col min="12289" max="12290" width="3.125" style="208" customWidth="1"/>
    <col min="12291" max="12292" width="17.5" style="208" customWidth="1"/>
    <col min="12293" max="12293" width="2.5" style="208" customWidth="1"/>
    <col min="12294" max="12294" width="25" style="208" customWidth="1"/>
    <col min="12295" max="12298" width="12.5" style="208" customWidth="1"/>
    <col min="12299" max="12299" width="2.5" style="208" customWidth="1"/>
    <col min="12300" max="12300" width="25" style="208" customWidth="1"/>
    <col min="12301" max="12304" width="12.5" style="208" customWidth="1"/>
    <col min="12305" max="12305" width="2.5" style="208" customWidth="1"/>
    <col min="12306" max="12306" width="25" style="208" customWidth="1"/>
    <col min="12307" max="12310" width="12.5" style="208" customWidth="1"/>
    <col min="12311" max="12311" width="3.125" style="208" customWidth="1"/>
    <col min="12312" max="12544" width="9" style="208"/>
    <col min="12545" max="12546" width="3.125" style="208" customWidth="1"/>
    <col min="12547" max="12548" width="17.5" style="208" customWidth="1"/>
    <col min="12549" max="12549" width="2.5" style="208" customWidth="1"/>
    <col min="12550" max="12550" width="25" style="208" customWidth="1"/>
    <col min="12551" max="12554" width="12.5" style="208" customWidth="1"/>
    <col min="12555" max="12555" width="2.5" style="208" customWidth="1"/>
    <col min="12556" max="12556" width="25" style="208" customWidth="1"/>
    <col min="12557" max="12560" width="12.5" style="208" customWidth="1"/>
    <col min="12561" max="12561" width="2.5" style="208" customWidth="1"/>
    <col min="12562" max="12562" width="25" style="208" customWidth="1"/>
    <col min="12563" max="12566" width="12.5" style="208" customWidth="1"/>
    <col min="12567" max="12567" width="3.125" style="208" customWidth="1"/>
    <col min="12568" max="12800" width="9" style="208"/>
    <col min="12801" max="12802" width="3.125" style="208" customWidth="1"/>
    <col min="12803" max="12804" width="17.5" style="208" customWidth="1"/>
    <col min="12805" max="12805" width="2.5" style="208" customWidth="1"/>
    <col min="12806" max="12806" width="25" style="208" customWidth="1"/>
    <col min="12807" max="12810" width="12.5" style="208" customWidth="1"/>
    <col min="12811" max="12811" width="2.5" style="208" customWidth="1"/>
    <col min="12812" max="12812" width="25" style="208" customWidth="1"/>
    <col min="12813" max="12816" width="12.5" style="208" customWidth="1"/>
    <col min="12817" max="12817" width="2.5" style="208" customWidth="1"/>
    <col min="12818" max="12818" width="25" style="208" customWidth="1"/>
    <col min="12819" max="12822" width="12.5" style="208" customWidth="1"/>
    <col min="12823" max="12823" width="3.125" style="208" customWidth="1"/>
    <col min="12824" max="13056" width="9" style="208"/>
    <col min="13057" max="13058" width="3.125" style="208" customWidth="1"/>
    <col min="13059" max="13060" width="17.5" style="208" customWidth="1"/>
    <col min="13061" max="13061" width="2.5" style="208" customWidth="1"/>
    <col min="13062" max="13062" width="25" style="208" customWidth="1"/>
    <col min="13063" max="13066" width="12.5" style="208" customWidth="1"/>
    <col min="13067" max="13067" width="2.5" style="208" customWidth="1"/>
    <col min="13068" max="13068" width="25" style="208" customWidth="1"/>
    <col min="13069" max="13072" width="12.5" style="208" customWidth="1"/>
    <col min="13073" max="13073" width="2.5" style="208" customWidth="1"/>
    <col min="13074" max="13074" width="25" style="208" customWidth="1"/>
    <col min="13075" max="13078" width="12.5" style="208" customWidth="1"/>
    <col min="13079" max="13079" width="3.125" style="208" customWidth="1"/>
    <col min="13080" max="13312" width="9" style="208"/>
    <col min="13313" max="13314" width="3.125" style="208" customWidth="1"/>
    <col min="13315" max="13316" width="17.5" style="208" customWidth="1"/>
    <col min="13317" max="13317" width="2.5" style="208" customWidth="1"/>
    <col min="13318" max="13318" width="25" style="208" customWidth="1"/>
    <col min="13319" max="13322" width="12.5" style="208" customWidth="1"/>
    <col min="13323" max="13323" width="2.5" style="208" customWidth="1"/>
    <col min="13324" max="13324" width="25" style="208" customWidth="1"/>
    <col min="13325" max="13328" width="12.5" style="208" customWidth="1"/>
    <col min="13329" max="13329" width="2.5" style="208" customWidth="1"/>
    <col min="13330" max="13330" width="25" style="208" customWidth="1"/>
    <col min="13331" max="13334" width="12.5" style="208" customWidth="1"/>
    <col min="13335" max="13335" width="3.125" style="208" customWidth="1"/>
    <col min="13336" max="13568" width="9" style="208"/>
    <col min="13569" max="13570" width="3.125" style="208" customWidth="1"/>
    <col min="13571" max="13572" width="17.5" style="208" customWidth="1"/>
    <col min="13573" max="13573" width="2.5" style="208" customWidth="1"/>
    <col min="13574" max="13574" width="25" style="208" customWidth="1"/>
    <col min="13575" max="13578" width="12.5" style="208" customWidth="1"/>
    <col min="13579" max="13579" width="2.5" style="208" customWidth="1"/>
    <col min="13580" max="13580" width="25" style="208" customWidth="1"/>
    <col min="13581" max="13584" width="12.5" style="208" customWidth="1"/>
    <col min="13585" max="13585" width="2.5" style="208" customWidth="1"/>
    <col min="13586" max="13586" width="25" style="208" customWidth="1"/>
    <col min="13587" max="13590" width="12.5" style="208" customWidth="1"/>
    <col min="13591" max="13591" width="3.125" style="208" customWidth="1"/>
    <col min="13592" max="13824" width="9" style="208"/>
    <col min="13825" max="13826" width="3.125" style="208" customWidth="1"/>
    <col min="13827" max="13828" width="17.5" style="208" customWidth="1"/>
    <col min="13829" max="13829" width="2.5" style="208" customWidth="1"/>
    <col min="13830" max="13830" width="25" style="208" customWidth="1"/>
    <col min="13831" max="13834" width="12.5" style="208" customWidth="1"/>
    <col min="13835" max="13835" width="2.5" style="208" customWidth="1"/>
    <col min="13836" max="13836" width="25" style="208" customWidth="1"/>
    <col min="13837" max="13840" width="12.5" style="208" customWidth="1"/>
    <col min="13841" max="13841" width="2.5" style="208" customWidth="1"/>
    <col min="13842" max="13842" width="25" style="208" customWidth="1"/>
    <col min="13843" max="13846" width="12.5" style="208" customWidth="1"/>
    <col min="13847" max="13847" width="3.125" style="208" customWidth="1"/>
    <col min="13848" max="14080" width="9" style="208"/>
    <col min="14081" max="14082" width="3.125" style="208" customWidth="1"/>
    <col min="14083" max="14084" width="17.5" style="208" customWidth="1"/>
    <col min="14085" max="14085" width="2.5" style="208" customWidth="1"/>
    <col min="14086" max="14086" width="25" style="208" customWidth="1"/>
    <col min="14087" max="14090" width="12.5" style="208" customWidth="1"/>
    <col min="14091" max="14091" width="2.5" style="208" customWidth="1"/>
    <col min="14092" max="14092" width="25" style="208" customWidth="1"/>
    <col min="14093" max="14096" width="12.5" style="208" customWidth="1"/>
    <col min="14097" max="14097" width="2.5" style="208" customWidth="1"/>
    <col min="14098" max="14098" width="25" style="208" customWidth="1"/>
    <col min="14099" max="14102" width="12.5" style="208" customWidth="1"/>
    <col min="14103" max="14103" width="3.125" style="208" customWidth="1"/>
    <col min="14104" max="14336" width="9" style="208"/>
    <col min="14337" max="14338" width="3.125" style="208" customWidth="1"/>
    <col min="14339" max="14340" width="17.5" style="208" customWidth="1"/>
    <col min="14341" max="14341" width="2.5" style="208" customWidth="1"/>
    <col min="14342" max="14342" width="25" style="208" customWidth="1"/>
    <col min="14343" max="14346" width="12.5" style="208" customWidth="1"/>
    <col min="14347" max="14347" width="2.5" style="208" customWidth="1"/>
    <col min="14348" max="14348" width="25" style="208" customWidth="1"/>
    <col min="14349" max="14352" width="12.5" style="208" customWidth="1"/>
    <col min="14353" max="14353" width="2.5" style="208" customWidth="1"/>
    <col min="14354" max="14354" width="25" style="208" customWidth="1"/>
    <col min="14355" max="14358" width="12.5" style="208" customWidth="1"/>
    <col min="14359" max="14359" width="3.125" style="208" customWidth="1"/>
    <col min="14360" max="14592" width="9" style="208"/>
    <col min="14593" max="14594" width="3.125" style="208" customWidth="1"/>
    <col min="14595" max="14596" width="17.5" style="208" customWidth="1"/>
    <col min="14597" max="14597" width="2.5" style="208" customWidth="1"/>
    <col min="14598" max="14598" width="25" style="208" customWidth="1"/>
    <col min="14599" max="14602" width="12.5" style="208" customWidth="1"/>
    <col min="14603" max="14603" width="2.5" style="208" customWidth="1"/>
    <col min="14604" max="14604" width="25" style="208" customWidth="1"/>
    <col min="14605" max="14608" width="12.5" style="208" customWidth="1"/>
    <col min="14609" max="14609" width="2.5" style="208" customWidth="1"/>
    <col min="14610" max="14610" width="25" style="208" customWidth="1"/>
    <col min="14611" max="14614" width="12.5" style="208" customWidth="1"/>
    <col min="14615" max="14615" width="3.125" style="208" customWidth="1"/>
    <col min="14616" max="14848" width="9" style="208"/>
    <col min="14849" max="14850" width="3.125" style="208" customWidth="1"/>
    <col min="14851" max="14852" width="17.5" style="208" customWidth="1"/>
    <col min="14853" max="14853" width="2.5" style="208" customWidth="1"/>
    <col min="14854" max="14854" width="25" style="208" customWidth="1"/>
    <col min="14855" max="14858" width="12.5" style="208" customWidth="1"/>
    <col min="14859" max="14859" width="2.5" style="208" customWidth="1"/>
    <col min="14860" max="14860" width="25" style="208" customWidth="1"/>
    <col min="14861" max="14864" width="12.5" style="208" customWidth="1"/>
    <col min="14865" max="14865" width="2.5" style="208" customWidth="1"/>
    <col min="14866" max="14866" width="25" style="208" customWidth="1"/>
    <col min="14867" max="14870" width="12.5" style="208" customWidth="1"/>
    <col min="14871" max="14871" width="3.125" style="208" customWidth="1"/>
    <col min="14872" max="15104" width="9" style="208"/>
    <col min="15105" max="15106" width="3.125" style="208" customWidth="1"/>
    <col min="15107" max="15108" width="17.5" style="208" customWidth="1"/>
    <col min="15109" max="15109" width="2.5" style="208" customWidth="1"/>
    <col min="15110" max="15110" width="25" style="208" customWidth="1"/>
    <col min="15111" max="15114" width="12.5" style="208" customWidth="1"/>
    <col min="15115" max="15115" width="2.5" style="208" customWidth="1"/>
    <col min="15116" max="15116" width="25" style="208" customWidth="1"/>
    <col min="15117" max="15120" width="12.5" style="208" customWidth="1"/>
    <col min="15121" max="15121" width="2.5" style="208" customWidth="1"/>
    <col min="15122" max="15122" width="25" style="208" customWidth="1"/>
    <col min="15123" max="15126" width="12.5" style="208" customWidth="1"/>
    <col min="15127" max="15127" width="3.125" style="208" customWidth="1"/>
    <col min="15128" max="15360" width="9" style="208"/>
    <col min="15361" max="15362" width="3.125" style="208" customWidth="1"/>
    <col min="15363" max="15364" width="17.5" style="208" customWidth="1"/>
    <col min="15365" max="15365" width="2.5" style="208" customWidth="1"/>
    <col min="15366" max="15366" width="25" style="208" customWidth="1"/>
    <col min="15367" max="15370" width="12.5" style="208" customWidth="1"/>
    <col min="15371" max="15371" width="2.5" style="208" customWidth="1"/>
    <col min="15372" max="15372" width="25" style="208" customWidth="1"/>
    <col min="15373" max="15376" width="12.5" style="208" customWidth="1"/>
    <col min="15377" max="15377" width="2.5" style="208" customWidth="1"/>
    <col min="15378" max="15378" width="25" style="208" customWidth="1"/>
    <col min="15379" max="15382" width="12.5" style="208" customWidth="1"/>
    <col min="15383" max="15383" width="3.125" style="208" customWidth="1"/>
    <col min="15384" max="15616" width="9" style="208"/>
    <col min="15617" max="15618" width="3.125" style="208" customWidth="1"/>
    <col min="15619" max="15620" width="17.5" style="208" customWidth="1"/>
    <col min="15621" max="15621" width="2.5" style="208" customWidth="1"/>
    <col min="15622" max="15622" width="25" style="208" customWidth="1"/>
    <col min="15623" max="15626" width="12.5" style="208" customWidth="1"/>
    <col min="15627" max="15627" width="2.5" style="208" customWidth="1"/>
    <col min="15628" max="15628" width="25" style="208" customWidth="1"/>
    <col min="15629" max="15632" width="12.5" style="208" customWidth="1"/>
    <col min="15633" max="15633" width="2.5" style="208" customWidth="1"/>
    <col min="15634" max="15634" width="25" style="208" customWidth="1"/>
    <col min="15635" max="15638" width="12.5" style="208" customWidth="1"/>
    <col min="15639" max="15639" width="3.125" style="208" customWidth="1"/>
    <col min="15640" max="15872" width="9" style="208"/>
    <col min="15873" max="15874" width="3.125" style="208" customWidth="1"/>
    <col min="15875" max="15876" width="17.5" style="208" customWidth="1"/>
    <col min="15877" max="15877" width="2.5" style="208" customWidth="1"/>
    <col min="15878" max="15878" width="25" style="208" customWidth="1"/>
    <col min="15879" max="15882" width="12.5" style="208" customWidth="1"/>
    <col min="15883" max="15883" width="2.5" style="208" customWidth="1"/>
    <col min="15884" max="15884" width="25" style="208" customWidth="1"/>
    <col min="15885" max="15888" width="12.5" style="208" customWidth="1"/>
    <col min="15889" max="15889" width="2.5" style="208" customWidth="1"/>
    <col min="15890" max="15890" width="25" style="208" customWidth="1"/>
    <col min="15891" max="15894" width="12.5" style="208" customWidth="1"/>
    <col min="15895" max="15895" width="3.125" style="208" customWidth="1"/>
    <col min="15896" max="16128" width="9" style="208"/>
    <col min="16129" max="16130" width="3.125" style="208" customWidth="1"/>
    <col min="16131" max="16132" width="17.5" style="208" customWidth="1"/>
    <col min="16133" max="16133" width="2.5" style="208" customWidth="1"/>
    <col min="16134" max="16134" width="25" style="208" customWidth="1"/>
    <col min="16135" max="16138" width="12.5" style="208" customWidth="1"/>
    <col min="16139" max="16139" width="2.5" style="208" customWidth="1"/>
    <col min="16140" max="16140" width="25" style="208" customWidth="1"/>
    <col min="16141" max="16144" width="12.5" style="208" customWidth="1"/>
    <col min="16145" max="16145" width="2.5" style="208" customWidth="1"/>
    <col min="16146" max="16146" width="25" style="208" customWidth="1"/>
    <col min="16147" max="16150" width="12.5" style="208" customWidth="1"/>
    <col min="16151" max="16151" width="3.125" style="208" customWidth="1"/>
    <col min="16152" max="16384" width="9" style="208"/>
  </cols>
  <sheetData>
    <row r="2" spans="1:23" ht="18.75">
      <c r="C2" s="209" t="s">
        <v>24</v>
      </c>
      <c r="V2" s="210" t="s">
        <v>290</v>
      </c>
      <c r="W2" s="211"/>
    </row>
    <row r="3" spans="1:23" ht="4.3499999999999996" customHeight="1">
      <c r="C3" s="212"/>
      <c r="D3" s="213"/>
      <c r="E3" s="828" t="s">
        <v>72</v>
      </c>
      <c r="F3" s="829"/>
      <c r="G3" s="829"/>
      <c r="H3" s="829"/>
      <c r="I3" s="829"/>
      <c r="J3" s="830"/>
      <c r="K3" s="828" t="s">
        <v>73</v>
      </c>
      <c r="L3" s="829"/>
      <c r="M3" s="829"/>
      <c r="N3" s="829"/>
      <c r="O3" s="829"/>
      <c r="P3" s="830"/>
      <c r="Q3" s="828" t="s">
        <v>361</v>
      </c>
      <c r="R3" s="829"/>
      <c r="S3" s="829"/>
      <c r="T3" s="829"/>
      <c r="U3" s="829"/>
      <c r="V3" s="830"/>
    </row>
    <row r="4" spans="1:23" ht="12.95" customHeight="1">
      <c r="C4" s="214"/>
      <c r="D4" s="270" t="s">
        <v>380</v>
      </c>
      <c r="E4" s="831"/>
      <c r="F4" s="832"/>
      <c r="G4" s="832"/>
      <c r="H4" s="832"/>
      <c r="I4" s="832"/>
      <c r="J4" s="833"/>
      <c r="K4" s="831"/>
      <c r="L4" s="832"/>
      <c r="M4" s="832"/>
      <c r="N4" s="832"/>
      <c r="O4" s="832"/>
      <c r="P4" s="833"/>
      <c r="Q4" s="831"/>
      <c r="R4" s="832"/>
      <c r="S4" s="832"/>
      <c r="T4" s="832"/>
      <c r="U4" s="832"/>
      <c r="V4" s="833"/>
    </row>
    <row r="5" spans="1:23" ht="12.95" customHeight="1">
      <c r="C5" s="214"/>
      <c r="D5" s="216"/>
      <c r="E5" s="831"/>
      <c r="F5" s="832"/>
      <c r="G5" s="832"/>
      <c r="H5" s="832"/>
      <c r="I5" s="832"/>
      <c r="J5" s="833"/>
      <c r="K5" s="831"/>
      <c r="L5" s="832"/>
      <c r="M5" s="832"/>
      <c r="N5" s="832"/>
      <c r="O5" s="832"/>
      <c r="P5" s="833"/>
      <c r="Q5" s="831"/>
      <c r="R5" s="832"/>
      <c r="S5" s="832"/>
      <c r="T5" s="832"/>
      <c r="U5" s="832"/>
      <c r="V5" s="833"/>
    </row>
    <row r="6" spans="1:23" ht="12.95" customHeight="1">
      <c r="A6" s="217"/>
      <c r="C6" s="218" t="s">
        <v>363</v>
      </c>
      <c r="D6" s="219"/>
      <c r="E6" s="831"/>
      <c r="F6" s="832"/>
      <c r="G6" s="832"/>
      <c r="H6" s="832"/>
      <c r="I6" s="832"/>
      <c r="J6" s="833"/>
      <c r="K6" s="831"/>
      <c r="L6" s="832"/>
      <c r="M6" s="832"/>
      <c r="N6" s="832"/>
      <c r="O6" s="832"/>
      <c r="P6" s="833"/>
      <c r="Q6" s="831"/>
      <c r="R6" s="832"/>
      <c r="S6" s="832"/>
      <c r="T6" s="832"/>
      <c r="U6" s="832"/>
      <c r="V6" s="833"/>
    </row>
    <row r="7" spans="1:23" ht="4.3499999999999996" customHeight="1">
      <c r="A7" s="211"/>
      <c r="C7" s="220"/>
      <c r="D7" s="221"/>
      <c r="E7" s="831"/>
      <c r="F7" s="860"/>
      <c r="G7" s="860"/>
      <c r="H7" s="860"/>
      <c r="I7" s="860"/>
      <c r="J7" s="833"/>
      <c r="K7" s="831"/>
      <c r="L7" s="860"/>
      <c r="M7" s="860"/>
      <c r="N7" s="860"/>
      <c r="O7" s="860"/>
      <c r="P7" s="833"/>
      <c r="Q7" s="831"/>
      <c r="R7" s="860"/>
      <c r="S7" s="860"/>
      <c r="T7" s="860"/>
      <c r="U7" s="860"/>
      <c r="V7" s="833"/>
    </row>
    <row r="8" spans="1:23">
      <c r="C8" s="837" t="s">
        <v>72</v>
      </c>
      <c r="D8" s="861"/>
      <c r="E8" s="863"/>
      <c r="F8" s="864"/>
      <c r="G8" s="867"/>
      <c r="H8" s="248"/>
      <c r="I8" s="248"/>
      <c r="J8" s="867"/>
      <c r="K8" s="863"/>
      <c r="L8" s="864"/>
      <c r="M8" s="867"/>
      <c r="N8" s="248"/>
      <c r="O8" s="248"/>
      <c r="P8" s="867"/>
      <c r="Q8" s="863"/>
      <c r="R8" s="864"/>
      <c r="S8" s="867"/>
      <c r="T8" s="248"/>
      <c r="U8" s="248"/>
      <c r="V8" s="869"/>
    </row>
    <row r="9" spans="1:23" ht="12.95" customHeight="1">
      <c r="C9" s="837"/>
      <c r="D9" s="861"/>
      <c r="E9" s="865"/>
      <c r="F9" s="866"/>
      <c r="G9" s="868"/>
      <c r="H9" s="871"/>
      <c r="I9" s="249"/>
      <c r="J9" s="868"/>
      <c r="K9" s="865"/>
      <c r="L9" s="866"/>
      <c r="M9" s="868"/>
      <c r="N9" s="871"/>
      <c r="O9" s="249"/>
      <c r="P9" s="868"/>
      <c r="Q9" s="865"/>
      <c r="R9" s="866"/>
      <c r="S9" s="868"/>
      <c r="T9" s="871"/>
      <c r="U9" s="249"/>
      <c r="V9" s="870"/>
    </row>
    <row r="10" spans="1:23">
      <c r="C10" s="837"/>
      <c r="D10" s="861"/>
      <c r="E10" s="865"/>
      <c r="F10" s="866"/>
      <c r="G10" s="868"/>
      <c r="H10" s="868"/>
      <c r="I10" s="250"/>
      <c r="J10" s="868"/>
      <c r="K10" s="865"/>
      <c r="L10" s="866"/>
      <c r="M10" s="868"/>
      <c r="N10" s="868"/>
      <c r="O10" s="250"/>
      <c r="P10" s="868"/>
      <c r="Q10" s="865"/>
      <c r="R10" s="866"/>
      <c r="S10" s="868"/>
      <c r="T10" s="868"/>
      <c r="U10" s="250"/>
      <c r="V10" s="870"/>
    </row>
    <row r="11" spans="1:23">
      <c r="C11" s="837"/>
      <c r="D11" s="861"/>
      <c r="E11" s="865"/>
      <c r="F11" s="866"/>
      <c r="G11" s="868"/>
      <c r="H11" s="868"/>
      <c r="I11" s="251"/>
      <c r="J11" s="868"/>
      <c r="K11" s="865"/>
      <c r="L11" s="866"/>
      <c r="M11" s="868"/>
      <c r="N11" s="868"/>
      <c r="O11" s="251"/>
      <c r="P11" s="868"/>
      <c r="Q11" s="865"/>
      <c r="R11" s="866"/>
      <c r="S11" s="868"/>
      <c r="T11" s="868"/>
      <c r="U11" s="251"/>
      <c r="V11" s="870"/>
    </row>
    <row r="12" spans="1:23" ht="14.25" customHeight="1">
      <c r="C12" s="837"/>
      <c r="D12" s="861"/>
      <c r="E12" s="85"/>
      <c r="F12" s="48"/>
      <c r="G12" s="252"/>
      <c r="H12" s="252"/>
      <c r="I12" s="252"/>
      <c r="J12" s="117"/>
      <c r="K12" s="85"/>
      <c r="L12" s="48"/>
      <c r="M12" s="252"/>
      <c r="N12" s="252"/>
      <c r="O12" s="252"/>
      <c r="P12" s="117"/>
      <c r="Q12" s="85"/>
      <c r="R12" s="48"/>
      <c r="S12" s="252"/>
      <c r="T12" s="252"/>
      <c r="U12" s="252"/>
      <c r="V12" s="253"/>
    </row>
    <row r="13" spans="1:23" ht="14.25" customHeight="1">
      <c r="C13" s="837"/>
      <c r="D13" s="861"/>
      <c r="E13" s="85"/>
      <c r="F13" s="48"/>
      <c r="G13" s="252"/>
      <c r="H13" s="252"/>
      <c r="I13" s="252"/>
      <c r="J13" s="117"/>
      <c r="K13" s="85"/>
      <c r="L13" s="48"/>
      <c r="M13" s="252"/>
      <c r="N13" s="252"/>
      <c r="O13" s="252"/>
      <c r="P13" s="117"/>
      <c r="Q13" s="85"/>
      <c r="R13" s="48"/>
      <c r="S13" s="252"/>
      <c r="T13" s="252"/>
      <c r="U13" s="252"/>
      <c r="V13" s="253"/>
    </row>
    <row r="14" spans="1:23" ht="14.25" customHeight="1">
      <c r="C14" s="837"/>
      <c r="D14" s="861"/>
      <c r="E14" s="85"/>
      <c r="F14" s="48"/>
      <c r="G14" s="252"/>
      <c r="H14" s="252"/>
      <c r="I14" s="252"/>
      <c r="J14" s="117"/>
      <c r="K14" s="85"/>
      <c r="L14" s="48"/>
      <c r="M14" s="252"/>
      <c r="N14" s="252"/>
      <c r="O14" s="252"/>
      <c r="P14" s="117"/>
      <c r="Q14" s="85"/>
      <c r="R14" s="48"/>
      <c r="S14" s="252"/>
      <c r="T14" s="252"/>
      <c r="U14" s="252"/>
      <c r="V14" s="253"/>
    </row>
    <row r="15" spans="1:23" ht="24.95" customHeight="1">
      <c r="C15" s="837"/>
      <c r="D15" s="861"/>
      <c r="E15" s="872"/>
      <c r="F15" s="873"/>
      <c r="G15" s="254"/>
      <c r="H15" s="254"/>
      <c r="I15" s="254"/>
      <c r="J15" s="255"/>
      <c r="K15" s="872"/>
      <c r="L15" s="873"/>
      <c r="M15" s="254"/>
      <c r="N15" s="254"/>
      <c r="O15" s="254"/>
      <c r="P15" s="255"/>
      <c r="Q15" s="872"/>
      <c r="R15" s="873"/>
      <c r="S15" s="254"/>
      <c r="T15" s="254"/>
      <c r="U15" s="254"/>
      <c r="V15" s="256"/>
    </row>
    <row r="16" spans="1:23" ht="14.25" customHeight="1">
      <c r="C16" s="837"/>
      <c r="D16" s="861"/>
      <c r="E16" s="874"/>
      <c r="F16" s="257"/>
      <c r="G16" s="252"/>
      <c r="H16" s="252"/>
      <c r="I16" s="252"/>
      <c r="J16" s="117"/>
      <c r="K16" s="874"/>
      <c r="L16" s="258"/>
      <c r="M16" s="252"/>
      <c r="N16" s="252"/>
      <c r="O16" s="252"/>
      <c r="P16" s="117"/>
      <c r="Q16" s="874"/>
      <c r="R16" s="258"/>
      <c r="S16" s="252"/>
      <c r="T16" s="252"/>
      <c r="U16" s="252"/>
      <c r="V16" s="253"/>
    </row>
    <row r="17" spans="3:22" ht="14.25" customHeight="1">
      <c r="C17" s="837"/>
      <c r="D17" s="861"/>
      <c r="E17" s="875"/>
      <c r="F17" s="257"/>
      <c r="G17" s="252"/>
      <c r="H17" s="252"/>
      <c r="I17" s="252"/>
      <c r="J17" s="117"/>
      <c r="K17" s="875"/>
      <c r="L17" s="258"/>
      <c r="M17" s="252"/>
      <c r="N17" s="252"/>
      <c r="O17" s="252"/>
      <c r="P17" s="117"/>
      <c r="Q17" s="875"/>
      <c r="R17" s="258"/>
      <c r="S17" s="252"/>
      <c r="T17" s="252"/>
      <c r="U17" s="252"/>
      <c r="V17" s="253"/>
    </row>
    <row r="18" spans="3:22" ht="14.25" customHeight="1">
      <c r="C18" s="837"/>
      <c r="D18" s="861"/>
      <c r="E18" s="875"/>
      <c r="F18" s="257"/>
      <c r="G18" s="252"/>
      <c r="H18" s="252"/>
      <c r="I18" s="252"/>
      <c r="J18" s="117"/>
      <c r="K18" s="875"/>
      <c r="L18" s="258"/>
      <c r="M18" s="252"/>
      <c r="N18" s="252"/>
      <c r="O18" s="252"/>
      <c r="P18" s="117"/>
      <c r="Q18" s="875"/>
      <c r="R18" s="258"/>
      <c r="S18" s="252"/>
      <c r="T18" s="252"/>
      <c r="U18" s="252"/>
      <c r="V18" s="253"/>
    </row>
    <row r="19" spans="3:22" ht="14.25" customHeight="1">
      <c r="C19" s="837"/>
      <c r="D19" s="861"/>
      <c r="E19" s="875"/>
      <c r="F19" s="257"/>
      <c r="G19" s="252"/>
      <c r="H19" s="252"/>
      <c r="I19" s="252"/>
      <c r="J19" s="117"/>
      <c r="K19" s="875"/>
      <c r="L19" s="258"/>
      <c r="M19" s="252"/>
      <c r="N19" s="252"/>
      <c r="O19" s="252"/>
      <c r="P19" s="117"/>
      <c r="Q19" s="875"/>
      <c r="R19" s="258"/>
      <c r="S19" s="252"/>
      <c r="T19" s="252"/>
      <c r="U19" s="252"/>
      <c r="V19" s="253"/>
    </row>
    <row r="20" spans="3:22" ht="14.25" customHeight="1">
      <c r="C20" s="837"/>
      <c r="D20" s="861"/>
      <c r="E20" s="875"/>
      <c r="F20" s="257"/>
      <c r="G20" s="252"/>
      <c r="H20" s="252"/>
      <c r="I20" s="252"/>
      <c r="J20" s="117"/>
      <c r="K20" s="875"/>
      <c r="L20" s="258"/>
      <c r="M20" s="252"/>
      <c r="N20" s="252"/>
      <c r="O20" s="252"/>
      <c r="P20" s="117"/>
      <c r="Q20" s="875"/>
      <c r="R20" s="258"/>
      <c r="S20" s="252"/>
      <c r="T20" s="252"/>
      <c r="U20" s="252"/>
      <c r="V20" s="253"/>
    </row>
    <row r="21" spans="3:22" ht="14.25" customHeight="1">
      <c r="C21" s="837"/>
      <c r="D21" s="861"/>
      <c r="E21" s="875"/>
      <c r="F21" s="257"/>
      <c r="G21" s="252"/>
      <c r="H21" s="252"/>
      <c r="I21" s="252"/>
      <c r="J21" s="117"/>
      <c r="K21" s="875"/>
      <c r="L21" s="258"/>
      <c r="M21" s="252"/>
      <c r="N21" s="252"/>
      <c r="O21" s="252"/>
      <c r="P21" s="117"/>
      <c r="Q21" s="875"/>
      <c r="R21" s="258"/>
      <c r="S21" s="252"/>
      <c r="T21" s="252"/>
      <c r="U21" s="252"/>
      <c r="V21" s="253"/>
    </row>
    <row r="22" spans="3:22" ht="14.25" customHeight="1">
      <c r="C22" s="837"/>
      <c r="D22" s="861"/>
      <c r="E22" s="875"/>
      <c r="F22" s="257"/>
      <c r="G22" s="252"/>
      <c r="H22" s="252"/>
      <c r="I22" s="252"/>
      <c r="J22" s="117"/>
      <c r="K22" s="875"/>
      <c r="L22" s="258"/>
      <c r="M22" s="252"/>
      <c r="N22" s="252"/>
      <c r="O22" s="252"/>
      <c r="P22" s="117"/>
      <c r="Q22" s="875"/>
      <c r="R22" s="258"/>
      <c r="S22" s="252"/>
      <c r="T22" s="252"/>
      <c r="U22" s="252"/>
      <c r="V22" s="253"/>
    </row>
    <row r="23" spans="3:22" ht="14.25" customHeight="1">
      <c r="C23" s="837"/>
      <c r="D23" s="861"/>
      <c r="E23" s="875"/>
      <c r="F23" s="257"/>
      <c r="G23" s="252"/>
      <c r="H23" s="252"/>
      <c r="I23" s="252"/>
      <c r="J23" s="117"/>
      <c r="K23" s="875"/>
      <c r="L23" s="258"/>
      <c r="M23" s="252"/>
      <c r="N23" s="252"/>
      <c r="O23" s="252"/>
      <c r="P23" s="117"/>
      <c r="Q23" s="875"/>
      <c r="R23" s="258"/>
      <c r="S23" s="252"/>
      <c r="T23" s="252"/>
      <c r="U23" s="252"/>
      <c r="V23" s="253"/>
    </row>
    <row r="24" spans="3:22" ht="14.25" customHeight="1">
      <c r="C24" s="837"/>
      <c r="D24" s="861"/>
      <c r="E24" s="875"/>
      <c r="F24" s="257"/>
      <c r="G24" s="252"/>
      <c r="H24" s="252"/>
      <c r="I24" s="252"/>
      <c r="J24" s="117"/>
      <c r="K24" s="875"/>
      <c r="L24" s="258"/>
      <c r="M24" s="252"/>
      <c r="N24" s="252"/>
      <c r="O24" s="252"/>
      <c r="P24" s="117"/>
      <c r="Q24" s="875"/>
      <c r="R24" s="258"/>
      <c r="S24" s="252"/>
      <c r="T24" s="252"/>
      <c r="U24" s="252"/>
      <c r="V24" s="253"/>
    </row>
    <row r="25" spans="3:22" ht="14.25" customHeight="1">
      <c r="C25" s="837"/>
      <c r="D25" s="861"/>
      <c r="E25" s="875"/>
      <c r="F25" s="257"/>
      <c r="G25" s="252"/>
      <c r="H25" s="252"/>
      <c r="I25" s="252"/>
      <c r="J25" s="117"/>
      <c r="K25" s="875"/>
      <c r="L25" s="258"/>
      <c r="M25" s="252"/>
      <c r="N25" s="252"/>
      <c r="O25" s="252"/>
      <c r="P25" s="117"/>
      <c r="Q25" s="875"/>
      <c r="R25" s="258"/>
      <c r="S25" s="252"/>
      <c r="T25" s="252"/>
      <c r="U25" s="252"/>
      <c r="V25" s="253"/>
    </row>
    <row r="26" spans="3:22" ht="14.25" customHeight="1">
      <c r="C26" s="837"/>
      <c r="D26" s="861"/>
      <c r="E26" s="875"/>
      <c r="F26" s="257"/>
      <c r="G26" s="252"/>
      <c r="H26" s="252"/>
      <c r="I26" s="252"/>
      <c r="J26" s="117"/>
      <c r="K26" s="875"/>
      <c r="L26" s="258"/>
      <c r="M26" s="252"/>
      <c r="N26" s="252"/>
      <c r="O26" s="252"/>
      <c r="P26" s="117"/>
      <c r="Q26" s="875"/>
      <c r="R26" s="258"/>
      <c r="S26" s="252"/>
      <c r="T26" s="252"/>
      <c r="U26" s="252"/>
      <c r="V26" s="253"/>
    </row>
    <row r="27" spans="3:22" ht="14.25" customHeight="1">
      <c r="C27" s="837"/>
      <c r="D27" s="861"/>
      <c r="E27" s="875"/>
      <c r="F27" s="257"/>
      <c r="G27" s="252"/>
      <c r="H27" s="252"/>
      <c r="I27" s="252"/>
      <c r="J27" s="117"/>
      <c r="K27" s="875"/>
      <c r="L27" s="258"/>
      <c r="M27" s="252"/>
      <c r="N27" s="252"/>
      <c r="O27" s="252"/>
      <c r="P27" s="117"/>
      <c r="Q27" s="875"/>
      <c r="R27" s="258"/>
      <c r="S27" s="252"/>
      <c r="T27" s="252"/>
      <c r="U27" s="252"/>
      <c r="V27" s="253"/>
    </row>
    <row r="28" spans="3:22" ht="14.25" customHeight="1">
      <c r="C28" s="839"/>
      <c r="D28" s="862"/>
      <c r="E28" s="875"/>
      <c r="F28" s="257"/>
      <c r="G28" s="252"/>
      <c r="H28" s="252"/>
      <c r="I28" s="252"/>
      <c r="J28" s="117"/>
      <c r="K28" s="875"/>
      <c r="L28" s="258"/>
      <c r="M28" s="252"/>
      <c r="N28" s="252"/>
      <c r="O28" s="252"/>
      <c r="P28" s="117"/>
      <c r="Q28" s="875"/>
      <c r="R28" s="258"/>
      <c r="S28" s="252"/>
      <c r="T28" s="252"/>
      <c r="U28" s="252"/>
      <c r="V28" s="253"/>
    </row>
    <row r="29" spans="3:22">
      <c r="C29" s="855" t="s">
        <v>73</v>
      </c>
      <c r="D29" s="881"/>
      <c r="E29" s="863"/>
      <c r="F29" s="864"/>
      <c r="G29" s="867"/>
      <c r="H29" s="248"/>
      <c r="I29" s="248"/>
      <c r="J29" s="867"/>
      <c r="K29" s="863"/>
      <c r="L29" s="864"/>
      <c r="M29" s="867"/>
      <c r="N29" s="248"/>
      <c r="O29" s="248"/>
      <c r="P29" s="869"/>
      <c r="Q29" s="864"/>
      <c r="R29" s="864"/>
      <c r="S29" s="867"/>
      <c r="T29" s="248"/>
      <c r="U29" s="248"/>
      <c r="V29" s="869"/>
    </row>
    <row r="30" spans="3:22" ht="12.95" customHeight="1">
      <c r="C30" s="837"/>
      <c r="D30" s="861"/>
      <c r="E30" s="865"/>
      <c r="F30" s="866"/>
      <c r="G30" s="868"/>
      <c r="H30" s="871"/>
      <c r="I30" s="249"/>
      <c r="J30" s="868"/>
      <c r="K30" s="865"/>
      <c r="L30" s="866"/>
      <c r="M30" s="877"/>
      <c r="N30" s="871"/>
      <c r="O30" s="249"/>
      <c r="P30" s="876"/>
      <c r="Q30" s="866"/>
      <c r="R30" s="866"/>
      <c r="S30" s="877"/>
      <c r="T30" s="871"/>
      <c r="U30" s="249"/>
      <c r="V30" s="876"/>
    </row>
    <row r="31" spans="3:22">
      <c r="C31" s="837"/>
      <c r="D31" s="861"/>
      <c r="E31" s="865"/>
      <c r="F31" s="866"/>
      <c r="G31" s="868"/>
      <c r="H31" s="868"/>
      <c r="I31" s="250"/>
      <c r="J31" s="868"/>
      <c r="K31" s="865"/>
      <c r="L31" s="866"/>
      <c r="M31" s="877"/>
      <c r="N31" s="871"/>
      <c r="O31" s="250"/>
      <c r="P31" s="876"/>
      <c r="Q31" s="866"/>
      <c r="R31" s="866"/>
      <c r="S31" s="877"/>
      <c r="T31" s="871"/>
      <c r="U31" s="250"/>
      <c r="V31" s="876"/>
    </row>
    <row r="32" spans="3:22">
      <c r="C32" s="837"/>
      <c r="D32" s="861"/>
      <c r="E32" s="865"/>
      <c r="F32" s="866"/>
      <c r="G32" s="868"/>
      <c r="H32" s="868"/>
      <c r="I32" s="251"/>
      <c r="J32" s="868"/>
      <c r="K32" s="865"/>
      <c r="L32" s="866"/>
      <c r="M32" s="877"/>
      <c r="N32" s="871"/>
      <c r="O32" s="251"/>
      <c r="P32" s="876"/>
      <c r="Q32" s="866"/>
      <c r="R32" s="866"/>
      <c r="S32" s="877"/>
      <c r="T32" s="871"/>
      <c r="U32" s="251"/>
      <c r="V32" s="876"/>
    </row>
    <row r="33" spans="3:22" ht="14.25">
      <c r="C33" s="837"/>
      <c r="D33" s="861"/>
      <c r="E33" s="85"/>
      <c r="F33" s="48"/>
      <c r="G33" s="259"/>
      <c r="H33" s="259"/>
      <c r="I33" s="259"/>
      <c r="J33" s="260"/>
      <c r="K33" s="85"/>
      <c r="L33" s="48"/>
      <c r="M33" s="252"/>
      <c r="N33" s="252"/>
      <c r="O33" s="252"/>
      <c r="P33" s="253"/>
      <c r="Q33" s="48"/>
      <c r="R33" s="48"/>
      <c r="S33" s="252"/>
      <c r="T33" s="252"/>
      <c r="U33" s="252"/>
      <c r="V33" s="253"/>
    </row>
    <row r="34" spans="3:22" ht="14.25">
      <c r="C34" s="837"/>
      <c r="D34" s="861"/>
      <c r="E34" s="85"/>
      <c r="F34" s="48"/>
      <c r="G34" s="259"/>
      <c r="H34" s="259"/>
      <c r="I34" s="259"/>
      <c r="J34" s="260"/>
      <c r="K34" s="85"/>
      <c r="L34" s="48"/>
      <c r="M34" s="252"/>
      <c r="N34" s="252"/>
      <c r="O34" s="252"/>
      <c r="P34" s="253"/>
      <c r="Q34" s="48"/>
      <c r="R34" s="48"/>
      <c r="S34" s="252"/>
      <c r="T34" s="252"/>
      <c r="U34" s="252"/>
      <c r="V34" s="253"/>
    </row>
    <row r="35" spans="3:22" ht="14.25">
      <c r="C35" s="837"/>
      <c r="D35" s="861"/>
      <c r="E35" s="261"/>
      <c r="F35" s="262"/>
      <c r="G35" s="263"/>
      <c r="H35" s="263"/>
      <c r="I35" s="263"/>
      <c r="J35" s="264"/>
      <c r="K35" s="261"/>
      <c r="L35" s="262"/>
      <c r="M35" s="265"/>
      <c r="N35" s="265"/>
      <c r="O35" s="265"/>
      <c r="P35" s="266"/>
      <c r="Q35" s="48"/>
      <c r="R35" s="48"/>
      <c r="S35" s="252"/>
      <c r="T35" s="252"/>
      <c r="U35" s="252"/>
      <c r="V35" s="253"/>
    </row>
    <row r="36" spans="3:22" ht="24.95" customHeight="1">
      <c r="C36" s="837"/>
      <c r="D36" s="861"/>
      <c r="E36" s="882"/>
      <c r="F36" s="883"/>
      <c r="G36" s="252"/>
      <c r="H36" s="252"/>
      <c r="I36" s="252"/>
      <c r="J36" s="253"/>
      <c r="K36" s="884"/>
      <c r="L36" s="884"/>
      <c r="M36" s="252"/>
      <c r="N36" s="252"/>
      <c r="O36" s="252"/>
      <c r="P36" s="253"/>
      <c r="Q36" s="878"/>
      <c r="R36" s="878"/>
      <c r="S36" s="254"/>
      <c r="T36" s="254"/>
      <c r="U36" s="254"/>
      <c r="V36" s="256"/>
    </row>
    <row r="37" spans="3:22" ht="14.25" customHeight="1">
      <c r="C37" s="837"/>
      <c r="D37" s="861"/>
      <c r="E37" s="874"/>
      <c r="F37" s="257"/>
      <c r="G37" s="252"/>
      <c r="H37" s="252"/>
      <c r="I37" s="252"/>
      <c r="J37" s="253"/>
      <c r="K37" s="879"/>
      <c r="L37" s="258"/>
      <c r="M37" s="252"/>
      <c r="N37" s="252"/>
      <c r="O37" s="252"/>
      <c r="P37" s="253"/>
      <c r="Q37" s="879"/>
      <c r="R37" s="258"/>
      <c r="S37" s="252"/>
      <c r="T37" s="252"/>
      <c r="U37" s="252"/>
      <c r="V37" s="253"/>
    </row>
    <row r="38" spans="3:22" ht="14.25">
      <c r="C38" s="837"/>
      <c r="D38" s="861"/>
      <c r="E38" s="875"/>
      <c r="F38" s="257"/>
      <c r="G38" s="252"/>
      <c r="H38" s="252"/>
      <c r="I38" s="252"/>
      <c r="J38" s="253"/>
      <c r="K38" s="880"/>
      <c r="L38" s="258"/>
      <c r="M38" s="252"/>
      <c r="N38" s="252"/>
      <c r="O38" s="252"/>
      <c r="P38" s="253"/>
      <c r="Q38" s="879"/>
      <c r="R38" s="258"/>
      <c r="S38" s="252"/>
      <c r="T38" s="252"/>
      <c r="U38" s="252"/>
      <c r="V38" s="253"/>
    </row>
    <row r="39" spans="3:22" ht="14.25">
      <c r="C39" s="837"/>
      <c r="D39" s="861"/>
      <c r="E39" s="875"/>
      <c r="F39" s="257"/>
      <c r="G39" s="252"/>
      <c r="H39" s="252"/>
      <c r="I39" s="252"/>
      <c r="J39" s="253"/>
      <c r="K39" s="880"/>
      <c r="L39" s="258"/>
      <c r="M39" s="252"/>
      <c r="N39" s="252"/>
      <c r="O39" s="252"/>
      <c r="P39" s="253"/>
      <c r="Q39" s="879"/>
      <c r="R39" s="258"/>
      <c r="S39" s="252"/>
      <c r="T39" s="252"/>
      <c r="U39" s="252"/>
      <c r="V39" s="253"/>
    </row>
    <row r="40" spans="3:22" ht="14.25">
      <c r="C40" s="837"/>
      <c r="D40" s="861"/>
      <c r="E40" s="875"/>
      <c r="F40" s="257"/>
      <c r="G40" s="252"/>
      <c r="H40" s="252"/>
      <c r="I40" s="252"/>
      <c r="J40" s="253"/>
      <c r="K40" s="880"/>
      <c r="L40" s="258"/>
      <c r="M40" s="252"/>
      <c r="N40" s="252"/>
      <c r="O40" s="252"/>
      <c r="P40" s="253"/>
      <c r="Q40" s="879"/>
      <c r="R40" s="258"/>
      <c r="S40" s="252"/>
      <c r="T40" s="252"/>
      <c r="U40" s="252"/>
      <c r="V40" s="253"/>
    </row>
    <row r="41" spans="3:22" ht="14.25">
      <c r="C41" s="837"/>
      <c r="D41" s="861"/>
      <c r="E41" s="875"/>
      <c r="F41" s="257"/>
      <c r="G41" s="252"/>
      <c r="H41" s="252"/>
      <c r="I41" s="252"/>
      <c r="J41" s="253"/>
      <c r="K41" s="880"/>
      <c r="L41" s="258"/>
      <c r="M41" s="252"/>
      <c r="N41" s="252"/>
      <c r="O41" s="252"/>
      <c r="P41" s="253"/>
      <c r="Q41" s="879"/>
      <c r="R41" s="258"/>
      <c r="S41" s="252"/>
      <c r="T41" s="252"/>
      <c r="U41" s="252"/>
      <c r="V41" s="253"/>
    </row>
    <row r="42" spans="3:22" ht="14.25">
      <c r="C42" s="837"/>
      <c r="D42" s="861"/>
      <c r="E42" s="875"/>
      <c r="F42" s="257"/>
      <c r="G42" s="252"/>
      <c r="H42" s="252"/>
      <c r="I42" s="252"/>
      <c r="J42" s="253"/>
      <c r="K42" s="880"/>
      <c r="L42" s="258"/>
      <c r="M42" s="252"/>
      <c r="N42" s="252"/>
      <c r="O42" s="252"/>
      <c r="P42" s="253"/>
      <c r="Q42" s="879"/>
      <c r="R42" s="258"/>
      <c r="S42" s="252"/>
      <c r="T42" s="252"/>
      <c r="U42" s="252"/>
      <c r="V42" s="253"/>
    </row>
    <row r="43" spans="3:22" ht="14.25">
      <c r="C43" s="837"/>
      <c r="D43" s="861"/>
      <c r="E43" s="875"/>
      <c r="F43" s="257"/>
      <c r="G43" s="252"/>
      <c r="H43" s="252"/>
      <c r="I43" s="252"/>
      <c r="J43" s="253"/>
      <c r="K43" s="880"/>
      <c r="L43" s="258"/>
      <c r="M43" s="252"/>
      <c r="N43" s="252"/>
      <c r="O43" s="252"/>
      <c r="P43" s="253"/>
      <c r="Q43" s="879"/>
      <c r="R43" s="258"/>
      <c r="S43" s="252"/>
      <c r="T43" s="252"/>
      <c r="U43" s="252"/>
      <c r="V43" s="253"/>
    </row>
    <row r="44" spans="3:22" ht="14.25">
      <c r="C44" s="837"/>
      <c r="D44" s="861"/>
      <c r="E44" s="875"/>
      <c r="F44" s="257"/>
      <c r="G44" s="252"/>
      <c r="H44" s="252"/>
      <c r="I44" s="252"/>
      <c r="J44" s="253"/>
      <c r="K44" s="880"/>
      <c r="L44" s="258"/>
      <c r="M44" s="252"/>
      <c r="N44" s="252"/>
      <c r="O44" s="252"/>
      <c r="P44" s="253"/>
      <c r="Q44" s="879"/>
      <c r="R44" s="258"/>
      <c r="S44" s="252"/>
      <c r="T44" s="252"/>
      <c r="U44" s="252"/>
      <c r="V44" s="253"/>
    </row>
    <row r="45" spans="3:22" ht="14.25">
      <c r="C45" s="837"/>
      <c r="D45" s="861"/>
      <c r="E45" s="875"/>
      <c r="F45" s="257"/>
      <c r="G45" s="252"/>
      <c r="H45" s="252"/>
      <c r="I45" s="252"/>
      <c r="J45" s="253"/>
      <c r="K45" s="880"/>
      <c r="L45" s="258"/>
      <c r="M45" s="252"/>
      <c r="N45" s="252"/>
      <c r="O45" s="252"/>
      <c r="P45" s="253"/>
      <c r="Q45" s="879"/>
      <c r="R45" s="258"/>
      <c r="S45" s="252"/>
      <c r="T45" s="252"/>
      <c r="U45" s="252"/>
      <c r="V45" s="253"/>
    </row>
    <row r="46" spans="3:22" ht="14.25">
      <c r="C46" s="837"/>
      <c r="D46" s="861"/>
      <c r="E46" s="875"/>
      <c r="F46" s="257"/>
      <c r="G46" s="252"/>
      <c r="H46" s="252"/>
      <c r="I46" s="252"/>
      <c r="J46" s="253"/>
      <c r="K46" s="880"/>
      <c r="L46" s="258"/>
      <c r="M46" s="252"/>
      <c r="N46" s="252"/>
      <c r="O46" s="252"/>
      <c r="P46" s="253"/>
      <c r="Q46" s="879"/>
      <c r="R46" s="258"/>
      <c r="S46" s="252"/>
      <c r="T46" s="252"/>
      <c r="U46" s="252"/>
      <c r="V46" s="253"/>
    </row>
    <row r="47" spans="3:22" ht="14.25">
      <c r="C47" s="837"/>
      <c r="D47" s="861"/>
      <c r="E47" s="875"/>
      <c r="F47" s="257"/>
      <c r="G47" s="252"/>
      <c r="H47" s="252"/>
      <c r="I47" s="252"/>
      <c r="J47" s="253"/>
      <c r="K47" s="880"/>
      <c r="L47" s="258"/>
      <c r="M47" s="252"/>
      <c r="N47" s="252"/>
      <c r="O47" s="252"/>
      <c r="P47" s="253"/>
      <c r="Q47" s="879"/>
      <c r="R47" s="258"/>
      <c r="S47" s="252"/>
      <c r="T47" s="252"/>
      <c r="U47" s="252"/>
      <c r="V47" s="253"/>
    </row>
    <row r="48" spans="3:22" ht="14.25">
      <c r="C48" s="837"/>
      <c r="D48" s="861"/>
      <c r="E48" s="875"/>
      <c r="F48" s="257"/>
      <c r="G48" s="252"/>
      <c r="H48" s="252"/>
      <c r="I48" s="252"/>
      <c r="J48" s="253"/>
      <c r="K48" s="880"/>
      <c r="L48" s="258"/>
      <c r="M48" s="252"/>
      <c r="N48" s="252"/>
      <c r="O48" s="252"/>
      <c r="P48" s="253"/>
      <c r="Q48" s="879"/>
      <c r="R48" s="258"/>
      <c r="S48" s="252"/>
      <c r="T48" s="252"/>
      <c r="U48" s="252"/>
      <c r="V48" s="253"/>
    </row>
    <row r="49" spans="3:22" ht="14.25">
      <c r="C49" s="839"/>
      <c r="D49" s="862"/>
      <c r="E49" s="875"/>
      <c r="F49" s="257"/>
      <c r="G49" s="252"/>
      <c r="H49" s="252"/>
      <c r="I49" s="252"/>
      <c r="J49" s="253"/>
      <c r="K49" s="880"/>
      <c r="L49" s="258"/>
      <c r="M49" s="252"/>
      <c r="N49" s="252"/>
      <c r="O49" s="252"/>
      <c r="P49" s="253"/>
      <c r="Q49" s="879"/>
      <c r="R49" s="258"/>
      <c r="S49" s="252"/>
      <c r="T49" s="252"/>
      <c r="U49" s="252"/>
      <c r="V49" s="253"/>
    </row>
    <row r="50" spans="3:22">
      <c r="C50" s="855" t="s">
        <v>375</v>
      </c>
      <c r="D50" s="881"/>
      <c r="E50" s="863"/>
      <c r="F50" s="864"/>
      <c r="G50" s="867"/>
      <c r="H50" s="248"/>
      <c r="I50" s="248"/>
      <c r="J50" s="867"/>
      <c r="K50" s="863"/>
      <c r="L50" s="864"/>
      <c r="M50" s="867"/>
      <c r="N50" s="248"/>
      <c r="O50" s="248"/>
      <c r="P50" s="867"/>
      <c r="Q50" s="863"/>
      <c r="R50" s="864"/>
      <c r="S50" s="867"/>
      <c r="T50" s="248"/>
      <c r="U50" s="248"/>
      <c r="V50" s="869"/>
    </row>
    <row r="51" spans="3:22" ht="12.95" customHeight="1">
      <c r="C51" s="837"/>
      <c r="D51" s="861"/>
      <c r="E51" s="865"/>
      <c r="F51" s="866"/>
      <c r="G51" s="877"/>
      <c r="H51" s="871"/>
      <c r="I51" s="249"/>
      <c r="J51" s="877"/>
      <c r="K51" s="865"/>
      <c r="L51" s="866"/>
      <c r="M51" s="877"/>
      <c r="N51" s="871"/>
      <c r="O51" s="249"/>
      <c r="P51" s="877"/>
      <c r="Q51" s="865"/>
      <c r="R51" s="866"/>
      <c r="S51" s="877"/>
      <c r="T51" s="871"/>
      <c r="U51" s="249"/>
      <c r="V51" s="876"/>
    </row>
    <row r="52" spans="3:22">
      <c r="C52" s="837"/>
      <c r="D52" s="861"/>
      <c r="E52" s="865"/>
      <c r="F52" s="866"/>
      <c r="G52" s="877"/>
      <c r="H52" s="871"/>
      <c r="I52" s="250"/>
      <c r="J52" s="877"/>
      <c r="K52" s="865"/>
      <c r="L52" s="866"/>
      <c r="M52" s="877"/>
      <c r="N52" s="871"/>
      <c r="O52" s="250"/>
      <c r="P52" s="877"/>
      <c r="Q52" s="865"/>
      <c r="R52" s="866"/>
      <c r="S52" s="877"/>
      <c r="T52" s="871"/>
      <c r="U52" s="250"/>
      <c r="V52" s="876"/>
    </row>
    <row r="53" spans="3:22">
      <c r="C53" s="837"/>
      <c r="D53" s="861"/>
      <c r="E53" s="865"/>
      <c r="F53" s="866"/>
      <c r="G53" s="877"/>
      <c r="H53" s="871"/>
      <c r="I53" s="251"/>
      <c r="J53" s="877"/>
      <c r="K53" s="865"/>
      <c r="L53" s="866"/>
      <c r="M53" s="877"/>
      <c r="N53" s="871"/>
      <c r="O53" s="251"/>
      <c r="P53" s="877"/>
      <c r="Q53" s="865"/>
      <c r="R53" s="866"/>
      <c r="S53" s="877"/>
      <c r="T53" s="871"/>
      <c r="U53" s="251"/>
      <c r="V53" s="876"/>
    </row>
    <row r="54" spans="3:22" ht="14.25">
      <c r="C54" s="837"/>
      <c r="D54" s="861"/>
      <c r="E54" s="85"/>
      <c r="F54" s="48"/>
      <c r="G54" s="252"/>
      <c r="H54" s="252"/>
      <c r="I54" s="252"/>
      <c r="J54" s="117"/>
      <c r="K54" s="85"/>
      <c r="L54" s="48"/>
      <c r="M54" s="252"/>
      <c r="N54" s="252"/>
      <c r="O54" s="252"/>
      <c r="P54" s="117"/>
      <c r="Q54" s="85"/>
      <c r="R54" s="48"/>
      <c r="S54" s="252"/>
      <c r="T54" s="252"/>
      <c r="U54" s="252"/>
      <c r="V54" s="253"/>
    </row>
    <row r="55" spans="3:22" ht="14.25">
      <c r="C55" s="837"/>
      <c r="D55" s="861"/>
      <c r="E55" s="85"/>
      <c r="F55" s="48"/>
      <c r="G55" s="252"/>
      <c r="H55" s="252"/>
      <c r="I55" s="252"/>
      <c r="J55" s="117"/>
      <c r="K55" s="85"/>
      <c r="L55" s="48"/>
      <c r="M55" s="252"/>
      <c r="N55" s="252"/>
      <c r="O55" s="252"/>
      <c r="P55" s="117"/>
      <c r="Q55" s="85"/>
      <c r="R55" s="48"/>
      <c r="S55" s="252"/>
      <c r="T55" s="252"/>
      <c r="U55" s="252"/>
      <c r="V55" s="253"/>
    </row>
    <row r="56" spans="3:22" ht="14.25">
      <c r="C56" s="837"/>
      <c r="D56" s="861"/>
      <c r="E56" s="85"/>
      <c r="F56" s="48"/>
      <c r="G56" s="252"/>
      <c r="H56" s="252"/>
      <c r="I56" s="252"/>
      <c r="J56" s="117"/>
      <c r="K56" s="261"/>
      <c r="L56" s="262"/>
      <c r="M56" s="265"/>
      <c r="N56" s="265"/>
      <c r="O56" s="265"/>
      <c r="P56" s="267"/>
      <c r="Q56" s="85"/>
      <c r="R56" s="48"/>
      <c r="S56" s="252"/>
      <c r="T56" s="252"/>
      <c r="U56" s="252"/>
      <c r="V56" s="253"/>
    </row>
    <row r="57" spans="3:22" ht="24.95" customHeight="1">
      <c r="C57" s="837"/>
      <c r="D57" s="861"/>
      <c r="E57" s="872"/>
      <c r="F57" s="878"/>
      <c r="G57" s="254"/>
      <c r="H57" s="254"/>
      <c r="I57" s="254"/>
      <c r="J57" s="255"/>
      <c r="K57" s="882"/>
      <c r="L57" s="884"/>
      <c r="M57" s="259"/>
      <c r="N57" s="259"/>
      <c r="O57" s="259"/>
      <c r="P57" s="260"/>
      <c r="Q57" s="872"/>
      <c r="R57" s="878"/>
      <c r="S57" s="254"/>
      <c r="T57" s="254"/>
      <c r="U57" s="254"/>
      <c r="V57" s="256"/>
    </row>
    <row r="58" spans="3:22" ht="14.25" customHeight="1">
      <c r="C58" s="837"/>
      <c r="D58" s="861"/>
      <c r="E58" s="874"/>
      <c r="F58" s="257"/>
      <c r="G58" s="252"/>
      <c r="H58" s="252"/>
      <c r="I58" s="252"/>
      <c r="J58" s="117"/>
      <c r="K58" s="874"/>
      <c r="L58" s="258"/>
      <c r="M58" s="259"/>
      <c r="N58" s="259"/>
      <c r="O58" s="259"/>
      <c r="P58" s="260"/>
      <c r="Q58" s="874"/>
      <c r="R58" s="258"/>
      <c r="S58" s="252"/>
      <c r="T58" s="252"/>
      <c r="U58" s="252"/>
      <c r="V58" s="253"/>
    </row>
    <row r="59" spans="3:22" ht="14.25">
      <c r="C59" s="837"/>
      <c r="D59" s="861"/>
      <c r="E59" s="874"/>
      <c r="F59" s="257"/>
      <c r="G59" s="252"/>
      <c r="H59" s="252"/>
      <c r="I59" s="252"/>
      <c r="J59" s="117"/>
      <c r="K59" s="874"/>
      <c r="L59" s="258"/>
      <c r="M59" s="259"/>
      <c r="N59" s="259"/>
      <c r="O59" s="259"/>
      <c r="P59" s="260"/>
      <c r="Q59" s="874"/>
      <c r="R59" s="258"/>
      <c r="S59" s="252"/>
      <c r="T59" s="252"/>
      <c r="U59" s="252"/>
      <c r="V59" s="253"/>
    </row>
    <row r="60" spans="3:22" ht="14.25">
      <c r="C60" s="837"/>
      <c r="D60" s="861"/>
      <c r="E60" s="874"/>
      <c r="F60" s="257"/>
      <c r="G60" s="252"/>
      <c r="H60" s="252"/>
      <c r="I60" s="252"/>
      <c r="J60" s="117"/>
      <c r="K60" s="874"/>
      <c r="L60" s="258"/>
      <c r="M60" s="259"/>
      <c r="N60" s="259"/>
      <c r="O60" s="259"/>
      <c r="P60" s="260"/>
      <c r="Q60" s="874"/>
      <c r="R60" s="258"/>
      <c r="S60" s="252"/>
      <c r="T60" s="252"/>
      <c r="U60" s="252"/>
      <c r="V60" s="253"/>
    </row>
    <row r="61" spans="3:22" ht="14.25">
      <c r="C61" s="837"/>
      <c r="D61" s="861"/>
      <c r="E61" s="874"/>
      <c r="F61" s="257"/>
      <c r="G61" s="252"/>
      <c r="H61" s="252"/>
      <c r="I61" s="252"/>
      <c r="J61" s="117"/>
      <c r="K61" s="874"/>
      <c r="L61" s="258"/>
      <c r="M61" s="259"/>
      <c r="N61" s="259"/>
      <c r="O61" s="259"/>
      <c r="P61" s="260"/>
      <c r="Q61" s="874"/>
      <c r="R61" s="258"/>
      <c r="S61" s="252"/>
      <c r="T61" s="252"/>
      <c r="U61" s="252"/>
      <c r="V61" s="253"/>
    </row>
    <row r="62" spans="3:22" ht="14.25">
      <c r="C62" s="837"/>
      <c r="D62" s="861"/>
      <c r="E62" s="874"/>
      <c r="F62" s="257"/>
      <c r="G62" s="252"/>
      <c r="H62" s="252"/>
      <c r="I62" s="252"/>
      <c r="J62" s="117"/>
      <c r="K62" s="874"/>
      <c r="L62" s="258"/>
      <c r="M62" s="259"/>
      <c r="N62" s="259"/>
      <c r="O62" s="259"/>
      <c r="P62" s="260"/>
      <c r="Q62" s="874"/>
      <c r="R62" s="258"/>
      <c r="S62" s="252"/>
      <c r="T62" s="252"/>
      <c r="U62" s="252"/>
      <c r="V62" s="253"/>
    </row>
    <row r="63" spans="3:22" ht="14.25">
      <c r="C63" s="837"/>
      <c r="D63" s="861"/>
      <c r="E63" s="874"/>
      <c r="F63" s="257"/>
      <c r="G63" s="252"/>
      <c r="H63" s="252"/>
      <c r="I63" s="252"/>
      <c r="J63" s="117"/>
      <c r="K63" s="874"/>
      <c r="L63" s="258"/>
      <c r="M63" s="259"/>
      <c r="N63" s="259"/>
      <c r="O63" s="259"/>
      <c r="P63" s="260"/>
      <c r="Q63" s="874"/>
      <c r="R63" s="258"/>
      <c r="S63" s="252"/>
      <c r="T63" s="252"/>
      <c r="U63" s="252"/>
      <c r="V63" s="253"/>
    </row>
    <row r="64" spans="3:22" ht="14.25">
      <c r="C64" s="837"/>
      <c r="D64" s="861"/>
      <c r="E64" s="874"/>
      <c r="F64" s="257"/>
      <c r="G64" s="252"/>
      <c r="H64" s="252"/>
      <c r="I64" s="252"/>
      <c r="J64" s="117"/>
      <c r="K64" s="874"/>
      <c r="L64" s="258"/>
      <c r="M64" s="259"/>
      <c r="N64" s="259"/>
      <c r="O64" s="259"/>
      <c r="P64" s="260"/>
      <c r="Q64" s="874"/>
      <c r="R64" s="258"/>
      <c r="S64" s="252"/>
      <c r="T64" s="252"/>
      <c r="U64" s="252"/>
      <c r="V64" s="253"/>
    </row>
    <row r="65" spans="3:22" ht="14.25">
      <c r="C65" s="837"/>
      <c r="D65" s="861"/>
      <c r="E65" s="874"/>
      <c r="F65" s="257"/>
      <c r="G65" s="252"/>
      <c r="H65" s="252"/>
      <c r="I65" s="252"/>
      <c r="J65" s="117"/>
      <c r="K65" s="874"/>
      <c r="L65" s="258"/>
      <c r="M65" s="259"/>
      <c r="N65" s="259"/>
      <c r="O65" s="259"/>
      <c r="P65" s="260"/>
      <c r="Q65" s="874"/>
      <c r="R65" s="258"/>
      <c r="S65" s="252"/>
      <c r="T65" s="252"/>
      <c r="U65" s="252"/>
      <c r="V65" s="253"/>
    </row>
    <row r="66" spans="3:22" ht="14.25">
      <c r="C66" s="837"/>
      <c r="D66" s="861"/>
      <c r="E66" s="874"/>
      <c r="F66" s="257"/>
      <c r="G66" s="252"/>
      <c r="H66" s="252"/>
      <c r="I66" s="252"/>
      <c r="J66" s="117"/>
      <c r="K66" s="874"/>
      <c r="L66" s="258"/>
      <c r="M66" s="259"/>
      <c r="N66" s="259"/>
      <c r="O66" s="259"/>
      <c r="P66" s="260"/>
      <c r="Q66" s="874"/>
      <c r="R66" s="258"/>
      <c r="S66" s="252"/>
      <c r="T66" s="252"/>
      <c r="U66" s="252"/>
      <c r="V66" s="253"/>
    </row>
    <row r="67" spans="3:22" ht="14.25">
      <c r="C67" s="837"/>
      <c r="D67" s="861"/>
      <c r="E67" s="874"/>
      <c r="F67" s="257"/>
      <c r="G67" s="252"/>
      <c r="H67" s="252"/>
      <c r="I67" s="252"/>
      <c r="J67" s="117"/>
      <c r="K67" s="874"/>
      <c r="L67" s="258"/>
      <c r="M67" s="259"/>
      <c r="N67" s="259"/>
      <c r="O67" s="259"/>
      <c r="P67" s="260"/>
      <c r="Q67" s="874"/>
      <c r="R67" s="258"/>
      <c r="S67" s="252"/>
      <c r="T67" s="252"/>
      <c r="U67" s="252"/>
      <c r="V67" s="253"/>
    </row>
    <row r="68" spans="3:22" ht="14.25">
      <c r="C68" s="837"/>
      <c r="D68" s="861"/>
      <c r="E68" s="874"/>
      <c r="F68" s="257"/>
      <c r="G68" s="252"/>
      <c r="H68" s="252"/>
      <c r="I68" s="252"/>
      <c r="J68" s="117"/>
      <c r="K68" s="874"/>
      <c r="L68" s="258"/>
      <c r="M68" s="259"/>
      <c r="N68" s="259"/>
      <c r="O68" s="259"/>
      <c r="P68" s="260"/>
      <c r="Q68" s="874"/>
      <c r="R68" s="258"/>
      <c r="S68" s="252"/>
      <c r="T68" s="252"/>
      <c r="U68" s="252"/>
      <c r="V68" s="253"/>
    </row>
    <row r="69" spans="3:22" ht="14.25">
      <c r="C69" s="837"/>
      <c r="D69" s="861"/>
      <c r="E69" s="874"/>
      <c r="F69" s="257"/>
      <c r="G69" s="252"/>
      <c r="H69" s="252"/>
      <c r="I69" s="252"/>
      <c r="J69" s="117"/>
      <c r="K69" s="874"/>
      <c r="L69" s="258"/>
      <c r="M69" s="259"/>
      <c r="N69" s="259"/>
      <c r="O69" s="259"/>
      <c r="P69" s="260"/>
      <c r="Q69" s="874"/>
      <c r="R69" s="258"/>
      <c r="S69" s="252"/>
      <c r="T69" s="252"/>
      <c r="U69" s="252"/>
      <c r="V69" s="253"/>
    </row>
    <row r="70" spans="3:22" ht="14.25">
      <c r="C70" s="839"/>
      <c r="D70" s="862"/>
      <c r="E70" s="885"/>
      <c r="F70" s="268"/>
      <c r="G70" s="265"/>
      <c r="H70" s="265"/>
      <c r="I70" s="265"/>
      <c r="J70" s="267"/>
      <c r="K70" s="885"/>
      <c r="L70" s="269"/>
      <c r="M70" s="263"/>
      <c r="N70" s="263"/>
      <c r="O70" s="263"/>
      <c r="P70" s="264"/>
      <c r="Q70" s="885"/>
      <c r="R70" s="269"/>
      <c r="S70" s="265"/>
      <c r="T70" s="265"/>
      <c r="U70" s="265"/>
      <c r="V70" s="266"/>
    </row>
    <row r="71" spans="3:22" ht="7.9" customHeight="1">
      <c r="F71" s="246"/>
      <c r="G71" s="119"/>
      <c r="H71" s="119"/>
      <c r="I71" s="119"/>
      <c r="J71" s="119"/>
      <c r="L71" s="246"/>
      <c r="M71" s="119"/>
      <c r="N71" s="119"/>
      <c r="O71" s="119"/>
      <c r="P71" s="119"/>
      <c r="R71" s="246"/>
      <c r="S71" s="119"/>
      <c r="T71" s="119"/>
      <c r="U71" s="119"/>
      <c r="V71" s="119"/>
    </row>
    <row r="72" spans="3:22" ht="22.9" customHeight="1">
      <c r="C72" s="247" t="s">
        <v>379</v>
      </c>
      <c r="D72" s="247"/>
    </row>
  </sheetData>
  <mergeCells count="60">
    <mergeCell ref="E57:F57"/>
    <mergeCell ref="K57:L57"/>
    <mergeCell ref="Q57:R57"/>
    <mergeCell ref="E58:E70"/>
    <mergeCell ref="K58:K70"/>
    <mergeCell ref="Q58:Q70"/>
    <mergeCell ref="Q50:R53"/>
    <mergeCell ref="S50:S53"/>
    <mergeCell ref="V50:V53"/>
    <mergeCell ref="H51:H53"/>
    <mergeCell ref="N51:N53"/>
    <mergeCell ref="T51:T53"/>
    <mergeCell ref="Q36:R36"/>
    <mergeCell ref="E37:E49"/>
    <mergeCell ref="K37:K49"/>
    <mergeCell ref="Q37:Q49"/>
    <mergeCell ref="C50:D70"/>
    <mergeCell ref="E50:F53"/>
    <mergeCell ref="G50:G53"/>
    <mergeCell ref="J50:J53"/>
    <mergeCell ref="K50:L53"/>
    <mergeCell ref="M50:M53"/>
    <mergeCell ref="C29:D49"/>
    <mergeCell ref="E29:F32"/>
    <mergeCell ref="G29:G32"/>
    <mergeCell ref="E36:F36"/>
    <mergeCell ref="K36:L36"/>
    <mergeCell ref="P50:P53"/>
    <mergeCell ref="P29:P32"/>
    <mergeCell ref="Q29:R32"/>
    <mergeCell ref="S29:S32"/>
    <mergeCell ref="V29:V32"/>
    <mergeCell ref="H30:H32"/>
    <mergeCell ref="N30:N32"/>
    <mergeCell ref="T30:T32"/>
    <mergeCell ref="J29:J32"/>
    <mergeCell ref="K29:L32"/>
    <mergeCell ref="M29:M32"/>
    <mergeCell ref="E15:F15"/>
    <mergeCell ref="K15:L15"/>
    <mergeCell ref="Q15:R15"/>
    <mergeCell ref="E16:E28"/>
    <mergeCell ref="K16:K28"/>
    <mergeCell ref="Q16:Q28"/>
    <mergeCell ref="E3:J7"/>
    <mergeCell ref="K3:P7"/>
    <mergeCell ref="Q3:V7"/>
    <mergeCell ref="C8:D28"/>
    <mergeCell ref="E8:F11"/>
    <mergeCell ref="G8:G11"/>
    <mergeCell ref="J8:J11"/>
    <mergeCell ref="K8:L11"/>
    <mergeCell ref="M8:M11"/>
    <mergeCell ref="P8:P11"/>
    <mergeCell ref="Q8:R11"/>
    <mergeCell ref="S8:S11"/>
    <mergeCell ref="V8:V11"/>
    <mergeCell ref="H9:H11"/>
    <mergeCell ref="N9:N11"/>
    <mergeCell ref="T9:T11"/>
  </mergeCells>
  <phoneticPr fontId="3"/>
  <pageMargins left="0.59055118110236227" right="0.59055118110236227" top="0.78740157480314965" bottom="0.78740157480314965" header="0.51181102362204722" footer="0.51181102362204722"/>
  <pageSetup paperSize="9" scale="49" orientation="landscape" horizontalDpi="300" verticalDpi="1200" r:id="rId1"/>
  <headerFooter alignWithMargins="0"/>
  <rowBreaks count="1" manualBreakCount="1">
    <brk id="71" min="1"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showGridLines="0" view="pageBreakPreview" zoomScale="75" zoomScaleNormal="75" zoomScaleSheetLayoutView="50" workbookViewId="0">
      <selection activeCell="C1" sqref="C1"/>
    </sheetView>
  </sheetViews>
  <sheetFormatPr defaultRowHeight="13.5"/>
  <cols>
    <col min="1" max="2" width="3.125" style="208" customWidth="1"/>
    <col min="3" max="4" width="17.5" style="208" customWidth="1"/>
    <col min="5" max="5" width="2.5" style="208" customWidth="1"/>
    <col min="6" max="6" width="25" style="208" customWidth="1"/>
    <col min="7" max="10" width="12.5" style="208" customWidth="1"/>
    <col min="11" max="11" width="2.5" style="208" customWidth="1"/>
    <col min="12" max="12" width="25" style="208" customWidth="1"/>
    <col min="13" max="16" width="12.5" style="208" customWidth="1"/>
    <col min="17" max="17" width="2.5" style="208" customWidth="1"/>
    <col min="18" max="18" width="25" style="208" customWidth="1"/>
    <col min="19" max="22" width="12.5" style="208" customWidth="1"/>
    <col min="23" max="23" width="3.125" style="208" customWidth="1"/>
    <col min="24" max="256" width="9" style="208"/>
    <col min="257" max="258" width="3.125" style="208" customWidth="1"/>
    <col min="259" max="260" width="17.5" style="208" customWidth="1"/>
    <col min="261" max="261" width="2.5" style="208" customWidth="1"/>
    <col min="262" max="262" width="25" style="208" customWidth="1"/>
    <col min="263" max="266" width="12.5" style="208" customWidth="1"/>
    <col min="267" max="267" width="2.5" style="208" customWidth="1"/>
    <col min="268" max="268" width="25" style="208" customWidth="1"/>
    <col min="269" max="272" width="12.5" style="208" customWidth="1"/>
    <col min="273" max="273" width="2.5" style="208" customWidth="1"/>
    <col min="274" max="274" width="25" style="208" customWidth="1"/>
    <col min="275" max="278" width="12.5" style="208" customWidth="1"/>
    <col min="279" max="279" width="3.125" style="208" customWidth="1"/>
    <col min="280" max="512" width="9" style="208"/>
    <col min="513" max="514" width="3.125" style="208" customWidth="1"/>
    <col min="515" max="516" width="17.5" style="208" customWidth="1"/>
    <col min="517" max="517" width="2.5" style="208" customWidth="1"/>
    <col min="518" max="518" width="25" style="208" customWidth="1"/>
    <col min="519" max="522" width="12.5" style="208" customWidth="1"/>
    <col min="523" max="523" width="2.5" style="208" customWidth="1"/>
    <col min="524" max="524" width="25" style="208" customWidth="1"/>
    <col min="525" max="528" width="12.5" style="208" customWidth="1"/>
    <col min="529" max="529" width="2.5" style="208" customWidth="1"/>
    <col min="530" max="530" width="25" style="208" customWidth="1"/>
    <col min="531" max="534" width="12.5" style="208" customWidth="1"/>
    <col min="535" max="535" width="3.125" style="208" customWidth="1"/>
    <col min="536" max="768" width="9" style="208"/>
    <col min="769" max="770" width="3.125" style="208" customWidth="1"/>
    <col min="771" max="772" width="17.5" style="208" customWidth="1"/>
    <col min="773" max="773" width="2.5" style="208" customWidth="1"/>
    <col min="774" max="774" width="25" style="208" customWidth="1"/>
    <col min="775" max="778" width="12.5" style="208" customWidth="1"/>
    <col min="779" max="779" width="2.5" style="208" customWidth="1"/>
    <col min="780" max="780" width="25" style="208" customWidth="1"/>
    <col min="781" max="784" width="12.5" style="208" customWidth="1"/>
    <col min="785" max="785" width="2.5" style="208" customWidth="1"/>
    <col min="786" max="786" width="25" style="208" customWidth="1"/>
    <col min="787" max="790" width="12.5" style="208" customWidth="1"/>
    <col min="791" max="791" width="3.125" style="208" customWidth="1"/>
    <col min="792" max="1024" width="9" style="208"/>
    <col min="1025" max="1026" width="3.125" style="208" customWidth="1"/>
    <col min="1027" max="1028" width="17.5" style="208" customWidth="1"/>
    <col min="1029" max="1029" width="2.5" style="208" customWidth="1"/>
    <col min="1030" max="1030" width="25" style="208" customWidth="1"/>
    <col min="1031" max="1034" width="12.5" style="208" customWidth="1"/>
    <col min="1035" max="1035" width="2.5" style="208" customWidth="1"/>
    <col min="1036" max="1036" width="25" style="208" customWidth="1"/>
    <col min="1037" max="1040" width="12.5" style="208" customWidth="1"/>
    <col min="1041" max="1041" width="2.5" style="208" customWidth="1"/>
    <col min="1042" max="1042" width="25" style="208" customWidth="1"/>
    <col min="1043" max="1046" width="12.5" style="208" customWidth="1"/>
    <col min="1047" max="1047" width="3.125" style="208" customWidth="1"/>
    <col min="1048" max="1280" width="9" style="208"/>
    <col min="1281" max="1282" width="3.125" style="208" customWidth="1"/>
    <col min="1283" max="1284" width="17.5" style="208" customWidth="1"/>
    <col min="1285" max="1285" width="2.5" style="208" customWidth="1"/>
    <col min="1286" max="1286" width="25" style="208" customWidth="1"/>
    <col min="1287" max="1290" width="12.5" style="208" customWidth="1"/>
    <col min="1291" max="1291" width="2.5" style="208" customWidth="1"/>
    <col min="1292" max="1292" width="25" style="208" customWidth="1"/>
    <col min="1293" max="1296" width="12.5" style="208" customWidth="1"/>
    <col min="1297" max="1297" width="2.5" style="208" customWidth="1"/>
    <col min="1298" max="1298" width="25" style="208" customWidth="1"/>
    <col min="1299" max="1302" width="12.5" style="208" customWidth="1"/>
    <col min="1303" max="1303" width="3.125" style="208" customWidth="1"/>
    <col min="1304" max="1536" width="9" style="208"/>
    <col min="1537" max="1538" width="3.125" style="208" customWidth="1"/>
    <col min="1539" max="1540" width="17.5" style="208" customWidth="1"/>
    <col min="1541" max="1541" width="2.5" style="208" customWidth="1"/>
    <col min="1542" max="1542" width="25" style="208" customWidth="1"/>
    <col min="1543" max="1546" width="12.5" style="208" customWidth="1"/>
    <col min="1547" max="1547" width="2.5" style="208" customWidth="1"/>
    <col min="1548" max="1548" width="25" style="208" customWidth="1"/>
    <col min="1549" max="1552" width="12.5" style="208" customWidth="1"/>
    <col min="1553" max="1553" width="2.5" style="208" customWidth="1"/>
    <col min="1554" max="1554" width="25" style="208" customWidth="1"/>
    <col min="1555" max="1558" width="12.5" style="208" customWidth="1"/>
    <col min="1559" max="1559" width="3.125" style="208" customWidth="1"/>
    <col min="1560" max="1792" width="9" style="208"/>
    <col min="1793" max="1794" width="3.125" style="208" customWidth="1"/>
    <col min="1795" max="1796" width="17.5" style="208" customWidth="1"/>
    <col min="1797" max="1797" width="2.5" style="208" customWidth="1"/>
    <col min="1798" max="1798" width="25" style="208" customWidth="1"/>
    <col min="1799" max="1802" width="12.5" style="208" customWidth="1"/>
    <col min="1803" max="1803" width="2.5" style="208" customWidth="1"/>
    <col min="1804" max="1804" width="25" style="208" customWidth="1"/>
    <col min="1805" max="1808" width="12.5" style="208" customWidth="1"/>
    <col min="1809" max="1809" width="2.5" style="208" customWidth="1"/>
    <col min="1810" max="1810" width="25" style="208" customWidth="1"/>
    <col min="1811" max="1814" width="12.5" style="208" customWidth="1"/>
    <col min="1815" max="1815" width="3.125" style="208" customWidth="1"/>
    <col min="1816" max="2048" width="9" style="208"/>
    <col min="2049" max="2050" width="3.125" style="208" customWidth="1"/>
    <col min="2051" max="2052" width="17.5" style="208" customWidth="1"/>
    <col min="2053" max="2053" width="2.5" style="208" customWidth="1"/>
    <col min="2054" max="2054" width="25" style="208" customWidth="1"/>
    <col min="2055" max="2058" width="12.5" style="208" customWidth="1"/>
    <col min="2059" max="2059" width="2.5" style="208" customWidth="1"/>
    <col min="2060" max="2060" width="25" style="208" customWidth="1"/>
    <col min="2061" max="2064" width="12.5" style="208" customWidth="1"/>
    <col min="2065" max="2065" width="2.5" style="208" customWidth="1"/>
    <col min="2066" max="2066" width="25" style="208" customWidth="1"/>
    <col min="2067" max="2070" width="12.5" style="208" customWidth="1"/>
    <col min="2071" max="2071" width="3.125" style="208" customWidth="1"/>
    <col min="2072" max="2304" width="9" style="208"/>
    <col min="2305" max="2306" width="3.125" style="208" customWidth="1"/>
    <col min="2307" max="2308" width="17.5" style="208" customWidth="1"/>
    <col min="2309" max="2309" width="2.5" style="208" customWidth="1"/>
    <col min="2310" max="2310" width="25" style="208" customWidth="1"/>
    <col min="2311" max="2314" width="12.5" style="208" customWidth="1"/>
    <col min="2315" max="2315" width="2.5" style="208" customWidth="1"/>
    <col min="2316" max="2316" width="25" style="208" customWidth="1"/>
    <col min="2317" max="2320" width="12.5" style="208" customWidth="1"/>
    <col min="2321" max="2321" width="2.5" style="208" customWidth="1"/>
    <col min="2322" max="2322" width="25" style="208" customWidth="1"/>
    <col min="2323" max="2326" width="12.5" style="208" customWidth="1"/>
    <col min="2327" max="2327" width="3.125" style="208" customWidth="1"/>
    <col min="2328" max="2560" width="9" style="208"/>
    <col min="2561" max="2562" width="3.125" style="208" customWidth="1"/>
    <col min="2563" max="2564" width="17.5" style="208" customWidth="1"/>
    <col min="2565" max="2565" width="2.5" style="208" customWidth="1"/>
    <col min="2566" max="2566" width="25" style="208" customWidth="1"/>
    <col min="2567" max="2570" width="12.5" style="208" customWidth="1"/>
    <col min="2571" max="2571" width="2.5" style="208" customWidth="1"/>
    <col min="2572" max="2572" width="25" style="208" customWidth="1"/>
    <col min="2573" max="2576" width="12.5" style="208" customWidth="1"/>
    <col min="2577" max="2577" width="2.5" style="208" customWidth="1"/>
    <col min="2578" max="2578" width="25" style="208" customWidth="1"/>
    <col min="2579" max="2582" width="12.5" style="208" customWidth="1"/>
    <col min="2583" max="2583" width="3.125" style="208" customWidth="1"/>
    <col min="2584" max="2816" width="9" style="208"/>
    <col min="2817" max="2818" width="3.125" style="208" customWidth="1"/>
    <col min="2819" max="2820" width="17.5" style="208" customWidth="1"/>
    <col min="2821" max="2821" width="2.5" style="208" customWidth="1"/>
    <col min="2822" max="2822" width="25" style="208" customWidth="1"/>
    <col min="2823" max="2826" width="12.5" style="208" customWidth="1"/>
    <col min="2827" max="2827" width="2.5" style="208" customWidth="1"/>
    <col min="2828" max="2828" width="25" style="208" customWidth="1"/>
    <col min="2829" max="2832" width="12.5" style="208" customWidth="1"/>
    <col min="2833" max="2833" width="2.5" style="208" customWidth="1"/>
    <col min="2834" max="2834" width="25" style="208" customWidth="1"/>
    <col min="2835" max="2838" width="12.5" style="208" customWidth="1"/>
    <col min="2839" max="2839" width="3.125" style="208" customWidth="1"/>
    <col min="2840" max="3072" width="9" style="208"/>
    <col min="3073" max="3074" width="3.125" style="208" customWidth="1"/>
    <col min="3075" max="3076" width="17.5" style="208" customWidth="1"/>
    <col min="3077" max="3077" width="2.5" style="208" customWidth="1"/>
    <col min="3078" max="3078" width="25" style="208" customWidth="1"/>
    <col min="3079" max="3082" width="12.5" style="208" customWidth="1"/>
    <col min="3083" max="3083" width="2.5" style="208" customWidth="1"/>
    <col min="3084" max="3084" width="25" style="208" customWidth="1"/>
    <col min="3085" max="3088" width="12.5" style="208" customWidth="1"/>
    <col min="3089" max="3089" width="2.5" style="208" customWidth="1"/>
    <col min="3090" max="3090" width="25" style="208" customWidth="1"/>
    <col min="3091" max="3094" width="12.5" style="208" customWidth="1"/>
    <col min="3095" max="3095" width="3.125" style="208" customWidth="1"/>
    <col min="3096" max="3328" width="9" style="208"/>
    <col min="3329" max="3330" width="3.125" style="208" customWidth="1"/>
    <col min="3331" max="3332" width="17.5" style="208" customWidth="1"/>
    <col min="3333" max="3333" width="2.5" style="208" customWidth="1"/>
    <col min="3334" max="3334" width="25" style="208" customWidth="1"/>
    <col min="3335" max="3338" width="12.5" style="208" customWidth="1"/>
    <col min="3339" max="3339" width="2.5" style="208" customWidth="1"/>
    <col min="3340" max="3340" width="25" style="208" customWidth="1"/>
    <col min="3341" max="3344" width="12.5" style="208" customWidth="1"/>
    <col min="3345" max="3345" width="2.5" style="208" customWidth="1"/>
    <col min="3346" max="3346" width="25" style="208" customWidth="1"/>
    <col min="3347" max="3350" width="12.5" style="208" customWidth="1"/>
    <col min="3351" max="3351" width="3.125" style="208" customWidth="1"/>
    <col min="3352" max="3584" width="9" style="208"/>
    <col min="3585" max="3586" width="3.125" style="208" customWidth="1"/>
    <col min="3587" max="3588" width="17.5" style="208" customWidth="1"/>
    <col min="3589" max="3589" width="2.5" style="208" customWidth="1"/>
    <col min="3590" max="3590" width="25" style="208" customWidth="1"/>
    <col min="3591" max="3594" width="12.5" style="208" customWidth="1"/>
    <col min="3595" max="3595" width="2.5" style="208" customWidth="1"/>
    <col min="3596" max="3596" width="25" style="208" customWidth="1"/>
    <col min="3597" max="3600" width="12.5" style="208" customWidth="1"/>
    <col min="3601" max="3601" width="2.5" style="208" customWidth="1"/>
    <col min="3602" max="3602" width="25" style="208" customWidth="1"/>
    <col min="3603" max="3606" width="12.5" style="208" customWidth="1"/>
    <col min="3607" max="3607" width="3.125" style="208" customWidth="1"/>
    <col min="3608" max="3840" width="9" style="208"/>
    <col min="3841" max="3842" width="3.125" style="208" customWidth="1"/>
    <col min="3843" max="3844" width="17.5" style="208" customWidth="1"/>
    <col min="3845" max="3845" width="2.5" style="208" customWidth="1"/>
    <col min="3846" max="3846" width="25" style="208" customWidth="1"/>
    <col min="3847" max="3850" width="12.5" style="208" customWidth="1"/>
    <col min="3851" max="3851" width="2.5" style="208" customWidth="1"/>
    <col min="3852" max="3852" width="25" style="208" customWidth="1"/>
    <col min="3853" max="3856" width="12.5" style="208" customWidth="1"/>
    <col min="3857" max="3857" width="2.5" style="208" customWidth="1"/>
    <col min="3858" max="3858" width="25" style="208" customWidth="1"/>
    <col min="3859" max="3862" width="12.5" style="208" customWidth="1"/>
    <col min="3863" max="3863" width="3.125" style="208" customWidth="1"/>
    <col min="3864" max="4096" width="9" style="208"/>
    <col min="4097" max="4098" width="3.125" style="208" customWidth="1"/>
    <col min="4099" max="4100" width="17.5" style="208" customWidth="1"/>
    <col min="4101" max="4101" width="2.5" style="208" customWidth="1"/>
    <col min="4102" max="4102" width="25" style="208" customWidth="1"/>
    <col min="4103" max="4106" width="12.5" style="208" customWidth="1"/>
    <col min="4107" max="4107" width="2.5" style="208" customWidth="1"/>
    <col min="4108" max="4108" width="25" style="208" customWidth="1"/>
    <col min="4109" max="4112" width="12.5" style="208" customWidth="1"/>
    <col min="4113" max="4113" width="2.5" style="208" customWidth="1"/>
    <col min="4114" max="4114" width="25" style="208" customWidth="1"/>
    <col min="4115" max="4118" width="12.5" style="208" customWidth="1"/>
    <col min="4119" max="4119" width="3.125" style="208" customWidth="1"/>
    <col min="4120" max="4352" width="9" style="208"/>
    <col min="4353" max="4354" width="3.125" style="208" customWidth="1"/>
    <col min="4355" max="4356" width="17.5" style="208" customWidth="1"/>
    <col min="4357" max="4357" width="2.5" style="208" customWidth="1"/>
    <col min="4358" max="4358" width="25" style="208" customWidth="1"/>
    <col min="4359" max="4362" width="12.5" style="208" customWidth="1"/>
    <col min="4363" max="4363" width="2.5" style="208" customWidth="1"/>
    <col min="4364" max="4364" width="25" style="208" customWidth="1"/>
    <col min="4365" max="4368" width="12.5" style="208" customWidth="1"/>
    <col min="4369" max="4369" width="2.5" style="208" customWidth="1"/>
    <col min="4370" max="4370" width="25" style="208" customWidth="1"/>
    <col min="4371" max="4374" width="12.5" style="208" customWidth="1"/>
    <col min="4375" max="4375" width="3.125" style="208" customWidth="1"/>
    <col min="4376" max="4608" width="9" style="208"/>
    <col min="4609" max="4610" width="3.125" style="208" customWidth="1"/>
    <col min="4611" max="4612" width="17.5" style="208" customWidth="1"/>
    <col min="4613" max="4613" width="2.5" style="208" customWidth="1"/>
    <col min="4614" max="4614" width="25" style="208" customWidth="1"/>
    <col min="4615" max="4618" width="12.5" style="208" customWidth="1"/>
    <col min="4619" max="4619" width="2.5" style="208" customWidth="1"/>
    <col min="4620" max="4620" width="25" style="208" customWidth="1"/>
    <col min="4621" max="4624" width="12.5" style="208" customWidth="1"/>
    <col min="4625" max="4625" width="2.5" style="208" customWidth="1"/>
    <col min="4626" max="4626" width="25" style="208" customWidth="1"/>
    <col min="4627" max="4630" width="12.5" style="208" customWidth="1"/>
    <col min="4631" max="4631" width="3.125" style="208" customWidth="1"/>
    <col min="4632" max="4864" width="9" style="208"/>
    <col min="4865" max="4866" width="3.125" style="208" customWidth="1"/>
    <col min="4867" max="4868" width="17.5" style="208" customWidth="1"/>
    <col min="4869" max="4869" width="2.5" style="208" customWidth="1"/>
    <col min="4870" max="4870" width="25" style="208" customWidth="1"/>
    <col min="4871" max="4874" width="12.5" style="208" customWidth="1"/>
    <col min="4875" max="4875" width="2.5" style="208" customWidth="1"/>
    <col min="4876" max="4876" width="25" style="208" customWidth="1"/>
    <col min="4877" max="4880" width="12.5" style="208" customWidth="1"/>
    <col min="4881" max="4881" width="2.5" style="208" customWidth="1"/>
    <col min="4882" max="4882" width="25" style="208" customWidth="1"/>
    <col min="4883" max="4886" width="12.5" style="208" customWidth="1"/>
    <col min="4887" max="4887" width="3.125" style="208" customWidth="1"/>
    <col min="4888" max="5120" width="9" style="208"/>
    <col min="5121" max="5122" width="3.125" style="208" customWidth="1"/>
    <col min="5123" max="5124" width="17.5" style="208" customWidth="1"/>
    <col min="5125" max="5125" width="2.5" style="208" customWidth="1"/>
    <col min="5126" max="5126" width="25" style="208" customWidth="1"/>
    <col min="5127" max="5130" width="12.5" style="208" customWidth="1"/>
    <col min="5131" max="5131" width="2.5" style="208" customWidth="1"/>
    <col min="5132" max="5132" width="25" style="208" customWidth="1"/>
    <col min="5133" max="5136" width="12.5" style="208" customWidth="1"/>
    <col min="5137" max="5137" width="2.5" style="208" customWidth="1"/>
    <col min="5138" max="5138" width="25" style="208" customWidth="1"/>
    <col min="5139" max="5142" width="12.5" style="208" customWidth="1"/>
    <col min="5143" max="5143" width="3.125" style="208" customWidth="1"/>
    <col min="5144" max="5376" width="9" style="208"/>
    <col min="5377" max="5378" width="3.125" style="208" customWidth="1"/>
    <col min="5379" max="5380" width="17.5" style="208" customWidth="1"/>
    <col min="5381" max="5381" width="2.5" style="208" customWidth="1"/>
    <col min="5382" max="5382" width="25" style="208" customWidth="1"/>
    <col min="5383" max="5386" width="12.5" style="208" customWidth="1"/>
    <col min="5387" max="5387" width="2.5" style="208" customWidth="1"/>
    <col min="5388" max="5388" width="25" style="208" customWidth="1"/>
    <col min="5389" max="5392" width="12.5" style="208" customWidth="1"/>
    <col min="5393" max="5393" width="2.5" style="208" customWidth="1"/>
    <col min="5394" max="5394" width="25" style="208" customWidth="1"/>
    <col min="5395" max="5398" width="12.5" style="208" customWidth="1"/>
    <col min="5399" max="5399" width="3.125" style="208" customWidth="1"/>
    <col min="5400" max="5632" width="9" style="208"/>
    <col min="5633" max="5634" width="3.125" style="208" customWidth="1"/>
    <col min="5635" max="5636" width="17.5" style="208" customWidth="1"/>
    <col min="5637" max="5637" width="2.5" style="208" customWidth="1"/>
    <col min="5638" max="5638" width="25" style="208" customWidth="1"/>
    <col min="5639" max="5642" width="12.5" style="208" customWidth="1"/>
    <col min="5643" max="5643" width="2.5" style="208" customWidth="1"/>
    <col min="5644" max="5644" width="25" style="208" customWidth="1"/>
    <col min="5645" max="5648" width="12.5" style="208" customWidth="1"/>
    <col min="5649" max="5649" width="2.5" style="208" customWidth="1"/>
    <col min="5650" max="5650" width="25" style="208" customWidth="1"/>
    <col min="5651" max="5654" width="12.5" style="208" customWidth="1"/>
    <col min="5655" max="5655" width="3.125" style="208" customWidth="1"/>
    <col min="5656" max="5888" width="9" style="208"/>
    <col min="5889" max="5890" width="3.125" style="208" customWidth="1"/>
    <col min="5891" max="5892" width="17.5" style="208" customWidth="1"/>
    <col min="5893" max="5893" width="2.5" style="208" customWidth="1"/>
    <col min="5894" max="5894" width="25" style="208" customWidth="1"/>
    <col min="5895" max="5898" width="12.5" style="208" customWidth="1"/>
    <col min="5899" max="5899" width="2.5" style="208" customWidth="1"/>
    <col min="5900" max="5900" width="25" style="208" customWidth="1"/>
    <col min="5901" max="5904" width="12.5" style="208" customWidth="1"/>
    <col min="5905" max="5905" width="2.5" style="208" customWidth="1"/>
    <col min="5906" max="5906" width="25" style="208" customWidth="1"/>
    <col min="5907" max="5910" width="12.5" style="208" customWidth="1"/>
    <col min="5911" max="5911" width="3.125" style="208" customWidth="1"/>
    <col min="5912" max="6144" width="9" style="208"/>
    <col min="6145" max="6146" width="3.125" style="208" customWidth="1"/>
    <col min="6147" max="6148" width="17.5" style="208" customWidth="1"/>
    <col min="6149" max="6149" width="2.5" style="208" customWidth="1"/>
    <col min="6150" max="6150" width="25" style="208" customWidth="1"/>
    <col min="6151" max="6154" width="12.5" style="208" customWidth="1"/>
    <col min="6155" max="6155" width="2.5" style="208" customWidth="1"/>
    <col min="6156" max="6156" width="25" style="208" customWidth="1"/>
    <col min="6157" max="6160" width="12.5" style="208" customWidth="1"/>
    <col min="6161" max="6161" width="2.5" style="208" customWidth="1"/>
    <col min="6162" max="6162" width="25" style="208" customWidth="1"/>
    <col min="6163" max="6166" width="12.5" style="208" customWidth="1"/>
    <col min="6167" max="6167" width="3.125" style="208" customWidth="1"/>
    <col min="6168" max="6400" width="9" style="208"/>
    <col min="6401" max="6402" width="3.125" style="208" customWidth="1"/>
    <col min="6403" max="6404" width="17.5" style="208" customWidth="1"/>
    <col min="6405" max="6405" width="2.5" style="208" customWidth="1"/>
    <col min="6406" max="6406" width="25" style="208" customWidth="1"/>
    <col min="6407" max="6410" width="12.5" style="208" customWidth="1"/>
    <col min="6411" max="6411" width="2.5" style="208" customWidth="1"/>
    <col min="6412" max="6412" width="25" style="208" customWidth="1"/>
    <col min="6413" max="6416" width="12.5" style="208" customWidth="1"/>
    <col min="6417" max="6417" width="2.5" style="208" customWidth="1"/>
    <col min="6418" max="6418" width="25" style="208" customWidth="1"/>
    <col min="6419" max="6422" width="12.5" style="208" customWidth="1"/>
    <col min="6423" max="6423" width="3.125" style="208" customWidth="1"/>
    <col min="6424" max="6656" width="9" style="208"/>
    <col min="6657" max="6658" width="3.125" style="208" customWidth="1"/>
    <col min="6659" max="6660" width="17.5" style="208" customWidth="1"/>
    <col min="6661" max="6661" width="2.5" style="208" customWidth="1"/>
    <col min="6662" max="6662" width="25" style="208" customWidth="1"/>
    <col min="6663" max="6666" width="12.5" style="208" customWidth="1"/>
    <col min="6667" max="6667" width="2.5" style="208" customWidth="1"/>
    <col min="6668" max="6668" width="25" style="208" customWidth="1"/>
    <col min="6669" max="6672" width="12.5" style="208" customWidth="1"/>
    <col min="6673" max="6673" width="2.5" style="208" customWidth="1"/>
    <col min="6674" max="6674" width="25" style="208" customWidth="1"/>
    <col min="6675" max="6678" width="12.5" style="208" customWidth="1"/>
    <col min="6679" max="6679" width="3.125" style="208" customWidth="1"/>
    <col min="6680" max="6912" width="9" style="208"/>
    <col min="6913" max="6914" width="3.125" style="208" customWidth="1"/>
    <col min="6915" max="6916" width="17.5" style="208" customWidth="1"/>
    <col min="6917" max="6917" width="2.5" style="208" customWidth="1"/>
    <col min="6918" max="6918" width="25" style="208" customWidth="1"/>
    <col min="6919" max="6922" width="12.5" style="208" customWidth="1"/>
    <col min="6923" max="6923" width="2.5" style="208" customWidth="1"/>
    <col min="6924" max="6924" width="25" style="208" customWidth="1"/>
    <col min="6925" max="6928" width="12.5" style="208" customWidth="1"/>
    <col min="6929" max="6929" width="2.5" style="208" customWidth="1"/>
    <col min="6930" max="6930" width="25" style="208" customWidth="1"/>
    <col min="6931" max="6934" width="12.5" style="208" customWidth="1"/>
    <col min="6935" max="6935" width="3.125" style="208" customWidth="1"/>
    <col min="6936" max="7168" width="9" style="208"/>
    <col min="7169" max="7170" width="3.125" style="208" customWidth="1"/>
    <col min="7171" max="7172" width="17.5" style="208" customWidth="1"/>
    <col min="7173" max="7173" width="2.5" style="208" customWidth="1"/>
    <col min="7174" max="7174" width="25" style="208" customWidth="1"/>
    <col min="7175" max="7178" width="12.5" style="208" customWidth="1"/>
    <col min="7179" max="7179" width="2.5" style="208" customWidth="1"/>
    <col min="7180" max="7180" width="25" style="208" customWidth="1"/>
    <col min="7181" max="7184" width="12.5" style="208" customWidth="1"/>
    <col min="7185" max="7185" width="2.5" style="208" customWidth="1"/>
    <col min="7186" max="7186" width="25" style="208" customWidth="1"/>
    <col min="7187" max="7190" width="12.5" style="208" customWidth="1"/>
    <col min="7191" max="7191" width="3.125" style="208" customWidth="1"/>
    <col min="7192" max="7424" width="9" style="208"/>
    <col min="7425" max="7426" width="3.125" style="208" customWidth="1"/>
    <col min="7427" max="7428" width="17.5" style="208" customWidth="1"/>
    <col min="7429" max="7429" width="2.5" style="208" customWidth="1"/>
    <col min="7430" max="7430" width="25" style="208" customWidth="1"/>
    <col min="7431" max="7434" width="12.5" style="208" customWidth="1"/>
    <col min="7435" max="7435" width="2.5" style="208" customWidth="1"/>
    <col min="7436" max="7436" width="25" style="208" customWidth="1"/>
    <col min="7437" max="7440" width="12.5" style="208" customWidth="1"/>
    <col min="7441" max="7441" width="2.5" style="208" customWidth="1"/>
    <col min="7442" max="7442" width="25" style="208" customWidth="1"/>
    <col min="7443" max="7446" width="12.5" style="208" customWidth="1"/>
    <col min="7447" max="7447" width="3.125" style="208" customWidth="1"/>
    <col min="7448" max="7680" width="9" style="208"/>
    <col min="7681" max="7682" width="3.125" style="208" customWidth="1"/>
    <col min="7683" max="7684" width="17.5" style="208" customWidth="1"/>
    <col min="7685" max="7685" width="2.5" style="208" customWidth="1"/>
    <col min="7686" max="7686" width="25" style="208" customWidth="1"/>
    <col min="7687" max="7690" width="12.5" style="208" customWidth="1"/>
    <col min="7691" max="7691" width="2.5" style="208" customWidth="1"/>
    <col min="7692" max="7692" width="25" style="208" customWidth="1"/>
    <col min="7693" max="7696" width="12.5" style="208" customWidth="1"/>
    <col min="7697" max="7697" width="2.5" style="208" customWidth="1"/>
    <col min="7698" max="7698" width="25" style="208" customWidth="1"/>
    <col min="7699" max="7702" width="12.5" style="208" customWidth="1"/>
    <col min="7703" max="7703" width="3.125" style="208" customWidth="1"/>
    <col min="7704" max="7936" width="9" style="208"/>
    <col min="7937" max="7938" width="3.125" style="208" customWidth="1"/>
    <col min="7939" max="7940" width="17.5" style="208" customWidth="1"/>
    <col min="7941" max="7941" width="2.5" style="208" customWidth="1"/>
    <col min="7942" max="7942" width="25" style="208" customWidth="1"/>
    <col min="7943" max="7946" width="12.5" style="208" customWidth="1"/>
    <col min="7947" max="7947" width="2.5" style="208" customWidth="1"/>
    <col min="7948" max="7948" width="25" style="208" customWidth="1"/>
    <col min="7949" max="7952" width="12.5" style="208" customWidth="1"/>
    <col min="7953" max="7953" width="2.5" style="208" customWidth="1"/>
    <col min="7954" max="7954" width="25" style="208" customWidth="1"/>
    <col min="7955" max="7958" width="12.5" style="208" customWidth="1"/>
    <col min="7959" max="7959" width="3.125" style="208" customWidth="1"/>
    <col min="7960" max="8192" width="9" style="208"/>
    <col min="8193" max="8194" width="3.125" style="208" customWidth="1"/>
    <col min="8195" max="8196" width="17.5" style="208" customWidth="1"/>
    <col min="8197" max="8197" width="2.5" style="208" customWidth="1"/>
    <col min="8198" max="8198" width="25" style="208" customWidth="1"/>
    <col min="8199" max="8202" width="12.5" style="208" customWidth="1"/>
    <col min="8203" max="8203" width="2.5" style="208" customWidth="1"/>
    <col min="8204" max="8204" width="25" style="208" customWidth="1"/>
    <col min="8205" max="8208" width="12.5" style="208" customWidth="1"/>
    <col min="8209" max="8209" width="2.5" style="208" customWidth="1"/>
    <col min="8210" max="8210" width="25" style="208" customWidth="1"/>
    <col min="8211" max="8214" width="12.5" style="208" customWidth="1"/>
    <col min="8215" max="8215" width="3.125" style="208" customWidth="1"/>
    <col min="8216" max="8448" width="9" style="208"/>
    <col min="8449" max="8450" width="3.125" style="208" customWidth="1"/>
    <col min="8451" max="8452" width="17.5" style="208" customWidth="1"/>
    <col min="8453" max="8453" width="2.5" style="208" customWidth="1"/>
    <col min="8454" max="8454" width="25" style="208" customWidth="1"/>
    <col min="8455" max="8458" width="12.5" style="208" customWidth="1"/>
    <col min="8459" max="8459" width="2.5" style="208" customWidth="1"/>
    <col min="8460" max="8460" width="25" style="208" customWidth="1"/>
    <col min="8461" max="8464" width="12.5" style="208" customWidth="1"/>
    <col min="8465" max="8465" width="2.5" style="208" customWidth="1"/>
    <col min="8466" max="8466" width="25" style="208" customWidth="1"/>
    <col min="8467" max="8470" width="12.5" style="208" customWidth="1"/>
    <col min="8471" max="8471" width="3.125" style="208" customWidth="1"/>
    <col min="8472" max="8704" width="9" style="208"/>
    <col min="8705" max="8706" width="3.125" style="208" customWidth="1"/>
    <col min="8707" max="8708" width="17.5" style="208" customWidth="1"/>
    <col min="8709" max="8709" width="2.5" style="208" customWidth="1"/>
    <col min="8710" max="8710" width="25" style="208" customWidth="1"/>
    <col min="8711" max="8714" width="12.5" style="208" customWidth="1"/>
    <col min="8715" max="8715" width="2.5" style="208" customWidth="1"/>
    <col min="8716" max="8716" width="25" style="208" customWidth="1"/>
    <col min="8717" max="8720" width="12.5" style="208" customWidth="1"/>
    <col min="8721" max="8721" width="2.5" style="208" customWidth="1"/>
    <col min="8722" max="8722" width="25" style="208" customWidth="1"/>
    <col min="8723" max="8726" width="12.5" style="208" customWidth="1"/>
    <col min="8727" max="8727" width="3.125" style="208" customWidth="1"/>
    <col min="8728" max="8960" width="9" style="208"/>
    <col min="8961" max="8962" width="3.125" style="208" customWidth="1"/>
    <col min="8963" max="8964" width="17.5" style="208" customWidth="1"/>
    <col min="8965" max="8965" width="2.5" style="208" customWidth="1"/>
    <col min="8966" max="8966" width="25" style="208" customWidth="1"/>
    <col min="8967" max="8970" width="12.5" style="208" customWidth="1"/>
    <col min="8971" max="8971" width="2.5" style="208" customWidth="1"/>
    <col min="8972" max="8972" width="25" style="208" customWidth="1"/>
    <col min="8973" max="8976" width="12.5" style="208" customWidth="1"/>
    <col min="8977" max="8977" width="2.5" style="208" customWidth="1"/>
    <col min="8978" max="8978" width="25" style="208" customWidth="1"/>
    <col min="8979" max="8982" width="12.5" style="208" customWidth="1"/>
    <col min="8983" max="8983" width="3.125" style="208" customWidth="1"/>
    <col min="8984" max="9216" width="9" style="208"/>
    <col min="9217" max="9218" width="3.125" style="208" customWidth="1"/>
    <col min="9219" max="9220" width="17.5" style="208" customWidth="1"/>
    <col min="9221" max="9221" width="2.5" style="208" customWidth="1"/>
    <col min="9222" max="9222" width="25" style="208" customWidth="1"/>
    <col min="9223" max="9226" width="12.5" style="208" customWidth="1"/>
    <col min="9227" max="9227" width="2.5" style="208" customWidth="1"/>
    <col min="9228" max="9228" width="25" style="208" customWidth="1"/>
    <col min="9229" max="9232" width="12.5" style="208" customWidth="1"/>
    <col min="9233" max="9233" width="2.5" style="208" customWidth="1"/>
    <col min="9234" max="9234" width="25" style="208" customWidth="1"/>
    <col min="9235" max="9238" width="12.5" style="208" customWidth="1"/>
    <col min="9239" max="9239" width="3.125" style="208" customWidth="1"/>
    <col min="9240" max="9472" width="9" style="208"/>
    <col min="9473" max="9474" width="3.125" style="208" customWidth="1"/>
    <col min="9475" max="9476" width="17.5" style="208" customWidth="1"/>
    <col min="9477" max="9477" width="2.5" style="208" customWidth="1"/>
    <col min="9478" max="9478" width="25" style="208" customWidth="1"/>
    <col min="9479" max="9482" width="12.5" style="208" customWidth="1"/>
    <col min="9483" max="9483" width="2.5" style="208" customWidth="1"/>
    <col min="9484" max="9484" width="25" style="208" customWidth="1"/>
    <col min="9485" max="9488" width="12.5" style="208" customWidth="1"/>
    <col min="9489" max="9489" width="2.5" style="208" customWidth="1"/>
    <col min="9490" max="9490" width="25" style="208" customWidth="1"/>
    <col min="9491" max="9494" width="12.5" style="208" customWidth="1"/>
    <col min="9495" max="9495" width="3.125" style="208" customWidth="1"/>
    <col min="9496" max="9728" width="9" style="208"/>
    <col min="9729" max="9730" width="3.125" style="208" customWidth="1"/>
    <col min="9731" max="9732" width="17.5" style="208" customWidth="1"/>
    <col min="9733" max="9733" width="2.5" style="208" customWidth="1"/>
    <col min="9734" max="9734" width="25" style="208" customWidth="1"/>
    <col min="9735" max="9738" width="12.5" style="208" customWidth="1"/>
    <col min="9739" max="9739" width="2.5" style="208" customWidth="1"/>
    <col min="9740" max="9740" width="25" style="208" customWidth="1"/>
    <col min="9741" max="9744" width="12.5" style="208" customWidth="1"/>
    <col min="9745" max="9745" width="2.5" style="208" customWidth="1"/>
    <col min="9746" max="9746" width="25" style="208" customWidth="1"/>
    <col min="9747" max="9750" width="12.5" style="208" customWidth="1"/>
    <col min="9751" max="9751" width="3.125" style="208" customWidth="1"/>
    <col min="9752" max="9984" width="9" style="208"/>
    <col min="9985" max="9986" width="3.125" style="208" customWidth="1"/>
    <col min="9987" max="9988" width="17.5" style="208" customWidth="1"/>
    <col min="9989" max="9989" width="2.5" style="208" customWidth="1"/>
    <col min="9990" max="9990" width="25" style="208" customWidth="1"/>
    <col min="9991" max="9994" width="12.5" style="208" customWidth="1"/>
    <col min="9995" max="9995" width="2.5" style="208" customWidth="1"/>
    <col min="9996" max="9996" width="25" style="208" customWidth="1"/>
    <col min="9997" max="10000" width="12.5" style="208" customWidth="1"/>
    <col min="10001" max="10001" width="2.5" style="208" customWidth="1"/>
    <col min="10002" max="10002" width="25" style="208" customWidth="1"/>
    <col min="10003" max="10006" width="12.5" style="208" customWidth="1"/>
    <col min="10007" max="10007" width="3.125" style="208" customWidth="1"/>
    <col min="10008" max="10240" width="9" style="208"/>
    <col min="10241" max="10242" width="3.125" style="208" customWidth="1"/>
    <col min="10243" max="10244" width="17.5" style="208" customWidth="1"/>
    <col min="10245" max="10245" width="2.5" style="208" customWidth="1"/>
    <col min="10246" max="10246" width="25" style="208" customWidth="1"/>
    <col min="10247" max="10250" width="12.5" style="208" customWidth="1"/>
    <col min="10251" max="10251" width="2.5" style="208" customWidth="1"/>
    <col min="10252" max="10252" width="25" style="208" customWidth="1"/>
    <col min="10253" max="10256" width="12.5" style="208" customWidth="1"/>
    <col min="10257" max="10257" width="2.5" style="208" customWidth="1"/>
    <col min="10258" max="10258" width="25" style="208" customWidth="1"/>
    <col min="10259" max="10262" width="12.5" style="208" customWidth="1"/>
    <col min="10263" max="10263" width="3.125" style="208" customWidth="1"/>
    <col min="10264" max="10496" width="9" style="208"/>
    <col min="10497" max="10498" width="3.125" style="208" customWidth="1"/>
    <col min="10499" max="10500" width="17.5" style="208" customWidth="1"/>
    <col min="10501" max="10501" width="2.5" style="208" customWidth="1"/>
    <col min="10502" max="10502" width="25" style="208" customWidth="1"/>
    <col min="10503" max="10506" width="12.5" style="208" customWidth="1"/>
    <col min="10507" max="10507" width="2.5" style="208" customWidth="1"/>
    <col min="10508" max="10508" width="25" style="208" customWidth="1"/>
    <col min="10509" max="10512" width="12.5" style="208" customWidth="1"/>
    <col min="10513" max="10513" width="2.5" style="208" customWidth="1"/>
    <col min="10514" max="10514" width="25" style="208" customWidth="1"/>
    <col min="10515" max="10518" width="12.5" style="208" customWidth="1"/>
    <col min="10519" max="10519" width="3.125" style="208" customWidth="1"/>
    <col min="10520" max="10752" width="9" style="208"/>
    <col min="10753" max="10754" width="3.125" style="208" customWidth="1"/>
    <col min="10755" max="10756" width="17.5" style="208" customWidth="1"/>
    <col min="10757" max="10757" width="2.5" style="208" customWidth="1"/>
    <col min="10758" max="10758" width="25" style="208" customWidth="1"/>
    <col min="10759" max="10762" width="12.5" style="208" customWidth="1"/>
    <col min="10763" max="10763" width="2.5" style="208" customWidth="1"/>
    <col min="10764" max="10764" width="25" style="208" customWidth="1"/>
    <col min="10765" max="10768" width="12.5" style="208" customWidth="1"/>
    <col min="10769" max="10769" width="2.5" style="208" customWidth="1"/>
    <col min="10770" max="10770" width="25" style="208" customWidth="1"/>
    <col min="10771" max="10774" width="12.5" style="208" customWidth="1"/>
    <col min="10775" max="10775" width="3.125" style="208" customWidth="1"/>
    <col min="10776" max="11008" width="9" style="208"/>
    <col min="11009" max="11010" width="3.125" style="208" customWidth="1"/>
    <col min="11011" max="11012" width="17.5" style="208" customWidth="1"/>
    <col min="11013" max="11013" width="2.5" style="208" customWidth="1"/>
    <col min="11014" max="11014" width="25" style="208" customWidth="1"/>
    <col min="11015" max="11018" width="12.5" style="208" customWidth="1"/>
    <col min="11019" max="11019" width="2.5" style="208" customWidth="1"/>
    <col min="11020" max="11020" width="25" style="208" customWidth="1"/>
    <col min="11021" max="11024" width="12.5" style="208" customWidth="1"/>
    <col min="11025" max="11025" width="2.5" style="208" customWidth="1"/>
    <col min="11026" max="11026" width="25" style="208" customWidth="1"/>
    <col min="11027" max="11030" width="12.5" style="208" customWidth="1"/>
    <col min="11031" max="11031" width="3.125" style="208" customWidth="1"/>
    <col min="11032" max="11264" width="9" style="208"/>
    <col min="11265" max="11266" width="3.125" style="208" customWidth="1"/>
    <col min="11267" max="11268" width="17.5" style="208" customWidth="1"/>
    <col min="11269" max="11269" width="2.5" style="208" customWidth="1"/>
    <col min="11270" max="11270" width="25" style="208" customWidth="1"/>
    <col min="11271" max="11274" width="12.5" style="208" customWidth="1"/>
    <col min="11275" max="11275" width="2.5" style="208" customWidth="1"/>
    <col min="11276" max="11276" width="25" style="208" customWidth="1"/>
    <col min="11277" max="11280" width="12.5" style="208" customWidth="1"/>
    <col min="11281" max="11281" width="2.5" style="208" customWidth="1"/>
    <col min="11282" max="11282" width="25" style="208" customWidth="1"/>
    <col min="11283" max="11286" width="12.5" style="208" customWidth="1"/>
    <col min="11287" max="11287" width="3.125" style="208" customWidth="1"/>
    <col min="11288" max="11520" width="9" style="208"/>
    <col min="11521" max="11522" width="3.125" style="208" customWidth="1"/>
    <col min="11523" max="11524" width="17.5" style="208" customWidth="1"/>
    <col min="11525" max="11525" width="2.5" style="208" customWidth="1"/>
    <col min="11526" max="11526" width="25" style="208" customWidth="1"/>
    <col min="11527" max="11530" width="12.5" style="208" customWidth="1"/>
    <col min="11531" max="11531" width="2.5" style="208" customWidth="1"/>
    <col min="11532" max="11532" width="25" style="208" customWidth="1"/>
    <col min="11533" max="11536" width="12.5" style="208" customWidth="1"/>
    <col min="11537" max="11537" width="2.5" style="208" customWidth="1"/>
    <col min="11538" max="11538" width="25" style="208" customWidth="1"/>
    <col min="11539" max="11542" width="12.5" style="208" customWidth="1"/>
    <col min="11543" max="11543" width="3.125" style="208" customWidth="1"/>
    <col min="11544" max="11776" width="9" style="208"/>
    <col min="11777" max="11778" width="3.125" style="208" customWidth="1"/>
    <col min="11779" max="11780" width="17.5" style="208" customWidth="1"/>
    <col min="11781" max="11781" width="2.5" style="208" customWidth="1"/>
    <col min="11782" max="11782" width="25" style="208" customWidth="1"/>
    <col min="11783" max="11786" width="12.5" style="208" customWidth="1"/>
    <col min="11787" max="11787" width="2.5" style="208" customWidth="1"/>
    <col min="11788" max="11788" width="25" style="208" customWidth="1"/>
    <col min="11789" max="11792" width="12.5" style="208" customWidth="1"/>
    <col min="11793" max="11793" width="2.5" style="208" customWidth="1"/>
    <col min="11794" max="11794" width="25" style="208" customWidth="1"/>
    <col min="11795" max="11798" width="12.5" style="208" customWidth="1"/>
    <col min="11799" max="11799" width="3.125" style="208" customWidth="1"/>
    <col min="11800" max="12032" width="9" style="208"/>
    <col min="12033" max="12034" width="3.125" style="208" customWidth="1"/>
    <col min="12035" max="12036" width="17.5" style="208" customWidth="1"/>
    <col min="12037" max="12037" width="2.5" style="208" customWidth="1"/>
    <col min="12038" max="12038" width="25" style="208" customWidth="1"/>
    <col min="12039" max="12042" width="12.5" style="208" customWidth="1"/>
    <col min="12043" max="12043" width="2.5" style="208" customWidth="1"/>
    <col min="12044" max="12044" width="25" style="208" customWidth="1"/>
    <col min="12045" max="12048" width="12.5" style="208" customWidth="1"/>
    <col min="12049" max="12049" width="2.5" style="208" customWidth="1"/>
    <col min="12050" max="12050" width="25" style="208" customWidth="1"/>
    <col min="12051" max="12054" width="12.5" style="208" customWidth="1"/>
    <col min="12055" max="12055" width="3.125" style="208" customWidth="1"/>
    <col min="12056" max="12288" width="9" style="208"/>
    <col min="12289" max="12290" width="3.125" style="208" customWidth="1"/>
    <col min="12291" max="12292" width="17.5" style="208" customWidth="1"/>
    <col min="12293" max="12293" width="2.5" style="208" customWidth="1"/>
    <col min="12294" max="12294" width="25" style="208" customWidth="1"/>
    <col min="12295" max="12298" width="12.5" style="208" customWidth="1"/>
    <col min="12299" max="12299" width="2.5" style="208" customWidth="1"/>
    <col min="12300" max="12300" width="25" style="208" customWidth="1"/>
    <col min="12301" max="12304" width="12.5" style="208" customWidth="1"/>
    <col min="12305" max="12305" width="2.5" style="208" customWidth="1"/>
    <col min="12306" max="12306" width="25" style="208" customWidth="1"/>
    <col min="12307" max="12310" width="12.5" style="208" customWidth="1"/>
    <col min="12311" max="12311" width="3.125" style="208" customWidth="1"/>
    <col min="12312" max="12544" width="9" style="208"/>
    <col min="12545" max="12546" width="3.125" style="208" customWidth="1"/>
    <col min="12547" max="12548" width="17.5" style="208" customWidth="1"/>
    <col min="12549" max="12549" width="2.5" style="208" customWidth="1"/>
    <col min="12550" max="12550" width="25" style="208" customWidth="1"/>
    <col min="12551" max="12554" width="12.5" style="208" customWidth="1"/>
    <col min="12555" max="12555" width="2.5" style="208" customWidth="1"/>
    <col min="12556" max="12556" width="25" style="208" customWidth="1"/>
    <col min="12557" max="12560" width="12.5" style="208" customWidth="1"/>
    <col min="12561" max="12561" width="2.5" style="208" customWidth="1"/>
    <col min="12562" max="12562" width="25" style="208" customWidth="1"/>
    <col min="12563" max="12566" width="12.5" style="208" customWidth="1"/>
    <col min="12567" max="12567" width="3.125" style="208" customWidth="1"/>
    <col min="12568" max="12800" width="9" style="208"/>
    <col min="12801" max="12802" width="3.125" style="208" customWidth="1"/>
    <col min="12803" max="12804" width="17.5" style="208" customWidth="1"/>
    <col min="12805" max="12805" width="2.5" style="208" customWidth="1"/>
    <col min="12806" max="12806" width="25" style="208" customWidth="1"/>
    <col min="12807" max="12810" width="12.5" style="208" customWidth="1"/>
    <col min="12811" max="12811" width="2.5" style="208" customWidth="1"/>
    <col min="12812" max="12812" width="25" style="208" customWidth="1"/>
    <col min="12813" max="12816" width="12.5" style="208" customWidth="1"/>
    <col min="12817" max="12817" width="2.5" style="208" customWidth="1"/>
    <col min="12818" max="12818" width="25" style="208" customWidth="1"/>
    <col min="12819" max="12822" width="12.5" style="208" customWidth="1"/>
    <col min="12823" max="12823" width="3.125" style="208" customWidth="1"/>
    <col min="12824" max="13056" width="9" style="208"/>
    <col min="13057" max="13058" width="3.125" style="208" customWidth="1"/>
    <col min="13059" max="13060" width="17.5" style="208" customWidth="1"/>
    <col min="13061" max="13061" width="2.5" style="208" customWidth="1"/>
    <col min="13062" max="13062" width="25" style="208" customWidth="1"/>
    <col min="13063" max="13066" width="12.5" style="208" customWidth="1"/>
    <col min="13067" max="13067" width="2.5" style="208" customWidth="1"/>
    <col min="13068" max="13068" width="25" style="208" customWidth="1"/>
    <col min="13069" max="13072" width="12.5" style="208" customWidth="1"/>
    <col min="13073" max="13073" width="2.5" style="208" customWidth="1"/>
    <col min="13074" max="13074" width="25" style="208" customWidth="1"/>
    <col min="13075" max="13078" width="12.5" style="208" customWidth="1"/>
    <col min="13079" max="13079" width="3.125" style="208" customWidth="1"/>
    <col min="13080" max="13312" width="9" style="208"/>
    <col min="13313" max="13314" width="3.125" style="208" customWidth="1"/>
    <col min="13315" max="13316" width="17.5" style="208" customWidth="1"/>
    <col min="13317" max="13317" width="2.5" style="208" customWidth="1"/>
    <col min="13318" max="13318" width="25" style="208" customWidth="1"/>
    <col min="13319" max="13322" width="12.5" style="208" customWidth="1"/>
    <col min="13323" max="13323" width="2.5" style="208" customWidth="1"/>
    <col min="13324" max="13324" width="25" style="208" customWidth="1"/>
    <col min="13325" max="13328" width="12.5" style="208" customWidth="1"/>
    <col min="13329" max="13329" width="2.5" style="208" customWidth="1"/>
    <col min="13330" max="13330" width="25" style="208" customWidth="1"/>
    <col min="13331" max="13334" width="12.5" style="208" customWidth="1"/>
    <col min="13335" max="13335" width="3.125" style="208" customWidth="1"/>
    <col min="13336" max="13568" width="9" style="208"/>
    <col min="13569" max="13570" width="3.125" style="208" customWidth="1"/>
    <col min="13571" max="13572" width="17.5" style="208" customWidth="1"/>
    <col min="13573" max="13573" width="2.5" style="208" customWidth="1"/>
    <col min="13574" max="13574" width="25" style="208" customWidth="1"/>
    <col min="13575" max="13578" width="12.5" style="208" customWidth="1"/>
    <col min="13579" max="13579" width="2.5" style="208" customWidth="1"/>
    <col min="13580" max="13580" width="25" style="208" customWidth="1"/>
    <col min="13581" max="13584" width="12.5" style="208" customWidth="1"/>
    <col min="13585" max="13585" width="2.5" style="208" customWidth="1"/>
    <col min="13586" max="13586" width="25" style="208" customWidth="1"/>
    <col min="13587" max="13590" width="12.5" style="208" customWidth="1"/>
    <col min="13591" max="13591" width="3.125" style="208" customWidth="1"/>
    <col min="13592" max="13824" width="9" style="208"/>
    <col min="13825" max="13826" width="3.125" style="208" customWidth="1"/>
    <col min="13827" max="13828" width="17.5" style="208" customWidth="1"/>
    <col min="13829" max="13829" width="2.5" style="208" customWidth="1"/>
    <col min="13830" max="13830" width="25" style="208" customWidth="1"/>
    <col min="13831" max="13834" width="12.5" style="208" customWidth="1"/>
    <col min="13835" max="13835" width="2.5" style="208" customWidth="1"/>
    <col min="13836" max="13836" width="25" style="208" customWidth="1"/>
    <col min="13837" max="13840" width="12.5" style="208" customWidth="1"/>
    <col min="13841" max="13841" width="2.5" style="208" customWidth="1"/>
    <col min="13842" max="13842" width="25" style="208" customWidth="1"/>
    <col min="13843" max="13846" width="12.5" style="208" customWidth="1"/>
    <col min="13847" max="13847" width="3.125" style="208" customWidth="1"/>
    <col min="13848" max="14080" width="9" style="208"/>
    <col min="14081" max="14082" width="3.125" style="208" customWidth="1"/>
    <col min="14083" max="14084" width="17.5" style="208" customWidth="1"/>
    <col min="14085" max="14085" width="2.5" style="208" customWidth="1"/>
    <col min="14086" max="14086" width="25" style="208" customWidth="1"/>
    <col min="14087" max="14090" width="12.5" style="208" customWidth="1"/>
    <col min="14091" max="14091" width="2.5" style="208" customWidth="1"/>
    <col min="14092" max="14092" width="25" style="208" customWidth="1"/>
    <col min="14093" max="14096" width="12.5" style="208" customWidth="1"/>
    <col min="14097" max="14097" width="2.5" style="208" customWidth="1"/>
    <col min="14098" max="14098" width="25" style="208" customWidth="1"/>
    <col min="14099" max="14102" width="12.5" style="208" customWidth="1"/>
    <col min="14103" max="14103" width="3.125" style="208" customWidth="1"/>
    <col min="14104" max="14336" width="9" style="208"/>
    <col min="14337" max="14338" width="3.125" style="208" customWidth="1"/>
    <col min="14339" max="14340" width="17.5" style="208" customWidth="1"/>
    <col min="14341" max="14341" width="2.5" style="208" customWidth="1"/>
    <col min="14342" max="14342" width="25" style="208" customWidth="1"/>
    <col min="14343" max="14346" width="12.5" style="208" customWidth="1"/>
    <col min="14347" max="14347" width="2.5" style="208" customWidth="1"/>
    <col min="14348" max="14348" width="25" style="208" customWidth="1"/>
    <col min="14349" max="14352" width="12.5" style="208" customWidth="1"/>
    <col min="14353" max="14353" width="2.5" style="208" customWidth="1"/>
    <col min="14354" max="14354" width="25" style="208" customWidth="1"/>
    <col min="14355" max="14358" width="12.5" style="208" customWidth="1"/>
    <col min="14359" max="14359" width="3.125" style="208" customWidth="1"/>
    <col min="14360" max="14592" width="9" style="208"/>
    <col min="14593" max="14594" width="3.125" style="208" customWidth="1"/>
    <col min="14595" max="14596" width="17.5" style="208" customWidth="1"/>
    <col min="14597" max="14597" width="2.5" style="208" customWidth="1"/>
    <col min="14598" max="14598" width="25" style="208" customWidth="1"/>
    <col min="14599" max="14602" width="12.5" style="208" customWidth="1"/>
    <col min="14603" max="14603" width="2.5" style="208" customWidth="1"/>
    <col min="14604" max="14604" width="25" style="208" customWidth="1"/>
    <col min="14605" max="14608" width="12.5" style="208" customWidth="1"/>
    <col min="14609" max="14609" width="2.5" style="208" customWidth="1"/>
    <col min="14610" max="14610" width="25" style="208" customWidth="1"/>
    <col min="14611" max="14614" width="12.5" style="208" customWidth="1"/>
    <col min="14615" max="14615" width="3.125" style="208" customWidth="1"/>
    <col min="14616" max="14848" width="9" style="208"/>
    <col min="14849" max="14850" width="3.125" style="208" customWidth="1"/>
    <col min="14851" max="14852" width="17.5" style="208" customWidth="1"/>
    <col min="14853" max="14853" width="2.5" style="208" customWidth="1"/>
    <col min="14854" max="14854" width="25" style="208" customWidth="1"/>
    <col min="14855" max="14858" width="12.5" style="208" customWidth="1"/>
    <col min="14859" max="14859" width="2.5" style="208" customWidth="1"/>
    <col min="14860" max="14860" width="25" style="208" customWidth="1"/>
    <col min="14861" max="14864" width="12.5" style="208" customWidth="1"/>
    <col min="14865" max="14865" width="2.5" style="208" customWidth="1"/>
    <col min="14866" max="14866" width="25" style="208" customWidth="1"/>
    <col min="14867" max="14870" width="12.5" style="208" customWidth="1"/>
    <col min="14871" max="14871" width="3.125" style="208" customWidth="1"/>
    <col min="14872" max="15104" width="9" style="208"/>
    <col min="15105" max="15106" width="3.125" style="208" customWidth="1"/>
    <col min="15107" max="15108" width="17.5" style="208" customWidth="1"/>
    <col min="15109" max="15109" width="2.5" style="208" customWidth="1"/>
    <col min="15110" max="15110" width="25" style="208" customWidth="1"/>
    <col min="15111" max="15114" width="12.5" style="208" customWidth="1"/>
    <col min="15115" max="15115" width="2.5" style="208" customWidth="1"/>
    <col min="15116" max="15116" width="25" style="208" customWidth="1"/>
    <col min="15117" max="15120" width="12.5" style="208" customWidth="1"/>
    <col min="15121" max="15121" width="2.5" style="208" customWidth="1"/>
    <col min="15122" max="15122" width="25" style="208" customWidth="1"/>
    <col min="15123" max="15126" width="12.5" style="208" customWidth="1"/>
    <col min="15127" max="15127" width="3.125" style="208" customWidth="1"/>
    <col min="15128" max="15360" width="9" style="208"/>
    <col min="15361" max="15362" width="3.125" style="208" customWidth="1"/>
    <col min="15363" max="15364" width="17.5" style="208" customWidth="1"/>
    <col min="15365" max="15365" width="2.5" style="208" customWidth="1"/>
    <col min="15366" max="15366" width="25" style="208" customWidth="1"/>
    <col min="15367" max="15370" width="12.5" style="208" customWidth="1"/>
    <col min="15371" max="15371" width="2.5" style="208" customWidth="1"/>
    <col min="15372" max="15372" width="25" style="208" customWidth="1"/>
    <col min="15373" max="15376" width="12.5" style="208" customWidth="1"/>
    <col min="15377" max="15377" width="2.5" style="208" customWidth="1"/>
    <col min="15378" max="15378" width="25" style="208" customWidth="1"/>
    <col min="15379" max="15382" width="12.5" style="208" customWidth="1"/>
    <col min="15383" max="15383" width="3.125" style="208" customWidth="1"/>
    <col min="15384" max="15616" width="9" style="208"/>
    <col min="15617" max="15618" width="3.125" style="208" customWidth="1"/>
    <col min="15619" max="15620" width="17.5" style="208" customWidth="1"/>
    <col min="15621" max="15621" width="2.5" style="208" customWidth="1"/>
    <col min="15622" max="15622" width="25" style="208" customWidth="1"/>
    <col min="15623" max="15626" width="12.5" style="208" customWidth="1"/>
    <col min="15627" max="15627" width="2.5" style="208" customWidth="1"/>
    <col min="15628" max="15628" width="25" style="208" customWidth="1"/>
    <col min="15629" max="15632" width="12.5" style="208" customWidth="1"/>
    <col min="15633" max="15633" width="2.5" style="208" customWidth="1"/>
    <col min="15634" max="15634" width="25" style="208" customWidth="1"/>
    <col min="15635" max="15638" width="12.5" style="208" customWidth="1"/>
    <col min="15639" max="15639" width="3.125" style="208" customWidth="1"/>
    <col min="15640" max="15872" width="9" style="208"/>
    <col min="15873" max="15874" width="3.125" style="208" customWidth="1"/>
    <col min="15875" max="15876" width="17.5" style="208" customWidth="1"/>
    <col min="15877" max="15877" width="2.5" style="208" customWidth="1"/>
    <col min="15878" max="15878" width="25" style="208" customWidth="1"/>
    <col min="15879" max="15882" width="12.5" style="208" customWidth="1"/>
    <col min="15883" max="15883" width="2.5" style="208" customWidth="1"/>
    <col min="15884" max="15884" width="25" style="208" customWidth="1"/>
    <col min="15885" max="15888" width="12.5" style="208" customWidth="1"/>
    <col min="15889" max="15889" width="2.5" style="208" customWidth="1"/>
    <col min="15890" max="15890" width="25" style="208" customWidth="1"/>
    <col min="15891" max="15894" width="12.5" style="208" customWidth="1"/>
    <col min="15895" max="15895" width="3.125" style="208" customWidth="1"/>
    <col min="15896" max="16128" width="9" style="208"/>
    <col min="16129" max="16130" width="3.125" style="208" customWidth="1"/>
    <col min="16131" max="16132" width="17.5" style="208" customWidth="1"/>
    <col min="16133" max="16133" width="2.5" style="208" customWidth="1"/>
    <col min="16134" max="16134" width="25" style="208" customWidth="1"/>
    <col min="16135" max="16138" width="12.5" style="208" customWidth="1"/>
    <col min="16139" max="16139" width="2.5" style="208" customWidth="1"/>
    <col min="16140" max="16140" width="25" style="208" customWidth="1"/>
    <col min="16141" max="16144" width="12.5" style="208" customWidth="1"/>
    <col min="16145" max="16145" width="2.5" style="208" customWidth="1"/>
    <col min="16146" max="16146" width="25" style="208" customWidth="1"/>
    <col min="16147" max="16150" width="12.5" style="208" customWidth="1"/>
    <col min="16151" max="16151" width="3.125" style="208" customWidth="1"/>
    <col min="16152" max="16384" width="9" style="208"/>
  </cols>
  <sheetData>
    <row r="2" spans="1:23" ht="18.75">
      <c r="C2" s="209" t="s">
        <v>21</v>
      </c>
      <c r="V2" s="210" t="s">
        <v>290</v>
      </c>
      <c r="W2" s="211"/>
    </row>
    <row r="3" spans="1:23" ht="4.3499999999999996" customHeight="1">
      <c r="C3" s="212"/>
      <c r="D3" s="213"/>
      <c r="E3" s="828" t="s">
        <v>72</v>
      </c>
      <c r="F3" s="829"/>
      <c r="G3" s="829"/>
      <c r="H3" s="829"/>
      <c r="I3" s="829"/>
      <c r="J3" s="830"/>
      <c r="K3" s="828" t="s">
        <v>73</v>
      </c>
      <c r="L3" s="829"/>
      <c r="M3" s="829"/>
      <c r="N3" s="829"/>
      <c r="O3" s="829"/>
      <c r="P3" s="830"/>
      <c r="Q3" s="828" t="s">
        <v>361</v>
      </c>
      <c r="R3" s="829"/>
      <c r="S3" s="829"/>
      <c r="T3" s="829"/>
      <c r="U3" s="829"/>
      <c r="V3" s="830"/>
    </row>
    <row r="4" spans="1:23" ht="12.95" customHeight="1">
      <c r="C4" s="214"/>
      <c r="D4" s="270" t="s">
        <v>381</v>
      </c>
      <c r="E4" s="831"/>
      <c r="F4" s="832"/>
      <c r="G4" s="832"/>
      <c r="H4" s="832"/>
      <c r="I4" s="832"/>
      <c r="J4" s="833"/>
      <c r="K4" s="831"/>
      <c r="L4" s="832"/>
      <c r="M4" s="832"/>
      <c r="N4" s="832"/>
      <c r="O4" s="832"/>
      <c r="P4" s="833"/>
      <c r="Q4" s="831"/>
      <c r="R4" s="832"/>
      <c r="S4" s="832"/>
      <c r="T4" s="832"/>
      <c r="U4" s="832"/>
      <c r="V4" s="833"/>
    </row>
    <row r="5" spans="1:23" ht="12.95" customHeight="1">
      <c r="C5" s="214"/>
      <c r="D5" s="216"/>
      <c r="E5" s="831"/>
      <c r="F5" s="832"/>
      <c r="G5" s="832"/>
      <c r="H5" s="832"/>
      <c r="I5" s="832"/>
      <c r="J5" s="833"/>
      <c r="K5" s="831"/>
      <c r="L5" s="832"/>
      <c r="M5" s="832"/>
      <c r="N5" s="832"/>
      <c r="O5" s="832"/>
      <c r="P5" s="833"/>
      <c r="Q5" s="831"/>
      <c r="R5" s="832"/>
      <c r="S5" s="832"/>
      <c r="T5" s="832"/>
      <c r="U5" s="832"/>
      <c r="V5" s="833"/>
    </row>
    <row r="6" spans="1:23" ht="12.95" customHeight="1">
      <c r="A6" s="217"/>
      <c r="C6" s="218" t="s">
        <v>363</v>
      </c>
      <c r="D6" s="219"/>
      <c r="E6" s="831"/>
      <c r="F6" s="832"/>
      <c r="G6" s="832"/>
      <c r="H6" s="832"/>
      <c r="I6" s="832"/>
      <c r="J6" s="833"/>
      <c r="K6" s="831"/>
      <c r="L6" s="832"/>
      <c r="M6" s="832"/>
      <c r="N6" s="832"/>
      <c r="O6" s="832"/>
      <c r="P6" s="833"/>
      <c r="Q6" s="831"/>
      <c r="R6" s="832"/>
      <c r="S6" s="832"/>
      <c r="T6" s="832"/>
      <c r="U6" s="832"/>
      <c r="V6" s="833"/>
    </row>
    <row r="7" spans="1:23" ht="4.3499999999999996" customHeight="1">
      <c r="A7" s="211"/>
      <c r="C7" s="271"/>
      <c r="D7" s="221"/>
      <c r="E7" s="831"/>
      <c r="F7" s="860"/>
      <c r="G7" s="860"/>
      <c r="H7" s="860"/>
      <c r="I7" s="860"/>
      <c r="J7" s="833"/>
      <c r="K7" s="831"/>
      <c r="L7" s="860"/>
      <c r="M7" s="860"/>
      <c r="N7" s="860"/>
      <c r="O7" s="860"/>
      <c r="P7" s="833"/>
      <c r="Q7" s="831"/>
      <c r="R7" s="860"/>
      <c r="S7" s="860"/>
      <c r="T7" s="860"/>
      <c r="U7" s="860"/>
      <c r="V7" s="833"/>
    </row>
    <row r="8" spans="1:23">
      <c r="C8" s="837" t="s">
        <v>72</v>
      </c>
      <c r="D8" s="861"/>
      <c r="E8" s="863"/>
      <c r="F8" s="864"/>
      <c r="G8" s="867"/>
      <c r="H8" s="248"/>
      <c r="I8" s="248"/>
      <c r="J8" s="867"/>
      <c r="K8" s="863"/>
      <c r="L8" s="864"/>
      <c r="M8" s="867"/>
      <c r="N8" s="248"/>
      <c r="O8" s="248"/>
      <c r="P8" s="867"/>
      <c r="Q8" s="863"/>
      <c r="R8" s="864"/>
      <c r="S8" s="867"/>
      <c r="T8" s="248"/>
      <c r="U8" s="248"/>
      <c r="V8" s="869"/>
    </row>
    <row r="9" spans="1:23" ht="12.95" customHeight="1">
      <c r="C9" s="837"/>
      <c r="D9" s="861"/>
      <c r="E9" s="865"/>
      <c r="F9" s="866"/>
      <c r="G9" s="868"/>
      <c r="H9" s="871"/>
      <c r="I9" s="249"/>
      <c r="J9" s="868"/>
      <c r="K9" s="865"/>
      <c r="L9" s="866"/>
      <c r="M9" s="868"/>
      <c r="N9" s="871"/>
      <c r="O9" s="249"/>
      <c r="P9" s="868"/>
      <c r="Q9" s="865"/>
      <c r="R9" s="866"/>
      <c r="S9" s="868"/>
      <c r="T9" s="871"/>
      <c r="U9" s="249"/>
      <c r="V9" s="870"/>
    </row>
    <row r="10" spans="1:23">
      <c r="C10" s="837"/>
      <c r="D10" s="861"/>
      <c r="E10" s="865"/>
      <c r="F10" s="866"/>
      <c r="G10" s="868"/>
      <c r="H10" s="868"/>
      <c r="I10" s="250"/>
      <c r="J10" s="868"/>
      <c r="K10" s="865"/>
      <c r="L10" s="866"/>
      <c r="M10" s="868"/>
      <c r="N10" s="868"/>
      <c r="O10" s="250"/>
      <c r="P10" s="868"/>
      <c r="Q10" s="865"/>
      <c r="R10" s="866"/>
      <c r="S10" s="868"/>
      <c r="T10" s="868"/>
      <c r="U10" s="250"/>
      <c r="V10" s="870"/>
    </row>
    <row r="11" spans="1:23">
      <c r="C11" s="837"/>
      <c r="D11" s="861"/>
      <c r="E11" s="865"/>
      <c r="F11" s="866"/>
      <c r="G11" s="868"/>
      <c r="H11" s="868"/>
      <c r="I11" s="251"/>
      <c r="J11" s="868"/>
      <c r="K11" s="865"/>
      <c r="L11" s="866"/>
      <c r="M11" s="868"/>
      <c r="N11" s="868"/>
      <c r="O11" s="251"/>
      <c r="P11" s="868"/>
      <c r="Q11" s="865"/>
      <c r="R11" s="866"/>
      <c r="S11" s="868"/>
      <c r="T11" s="868"/>
      <c r="U11" s="251"/>
      <c r="V11" s="870"/>
    </row>
    <row r="12" spans="1:23" ht="14.25" customHeight="1">
      <c r="C12" s="837"/>
      <c r="D12" s="861"/>
      <c r="E12" s="85"/>
      <c r="F12" s="48"/>
      <c r="G12" s="252"/>
      <c r="H12" s="252"/>
      <c r="I12" s="252"/>
      <c r="J12" s="117"/>
      <c r="K12" s="85"/>
      <c r="L12" s="48"/>
      <c r="M12" s="252"/>
      <c r="N12" s="252"/>
      <c r="O12" s="252"/>
      <c r="P12" s="117"/>
      <c r="Q12" s="85"/>
      <c r="R12" s="48"/>
      <c r="S12" s="252"/>
      <c r="T12" s="252"/>
      <c r="U12" s="252"/>
      <c r="V12" s="253"/>
    </row>
    <row r="13" spans="1:23" ht="14.25" customHeight="1">
      <c r="C13" s="837"/>
      <c r="D13" s="861"/>
      <c r="E13" s="85"/>
      <c r="F13" s="48"/>
      <c r="G13" s="252"/>
      <c r="H13" s="252"/>
      <c r="I13" s="252"/>
      <c r="J13" s="117"/>
      <c r="K13" s="85"/>
      <c r="L13" s="48"/>
      <c r="M13" s="252"/>
      <c r="N13" s="252"/>
      <c r="O13" s="252"/>
      <c r="P13" s="117"/>
      <c r="Q13" s="85"/>
      <c r="R13" s="48"/>
      <c r="S13" s="252"/>
      <c r="T13" s="252"/>
      <c r="U13" s="252"/>
      <c r="V13" s="253"/>
    </row>
    <row r="14" spans="1:23" ht="14.25" customHeight="1">
      <c r="C14" s="837"/>
      <c r="D14" s="861"/>
      <c r="E14" s="85"/>
      <c r="F14" s="48"/>
      <c r="G14" s="252"/>
      <c r="H14" s="252"/>
      <c r="I14" s="252"/>
      <c r="J14" s="117"/>
      <c r="K14" s="85"/>
      <c r="L14" s="48"/>
      <c r="M14" s="252"/>
      <c r="N14" s="252"/>
      <c r="O14" s="252"/>
      <c r="P14" s="117"/>
      <c r="Q14" s="85"/>
      <c r="R14" s="48"/>
      <c r="S14" s="252"/>
      <c r="T14" s="252"/>
      <c r="U14" s="252"/>
      <c r="V14" s="253"/>
    </row>
    <row r="15" spans="1:23" ht="24.95" customHeight="1">
      <c r="C15" s="837"/>
      <c r="D15" s="861"/>
      <c r="E15" s="872"/>
      <c r="F15" s="873"/>
      <c r="G15" s="254"/>
      <c r="H15" s="254"/>
      <c r="I15" s="254"/>
      <c r="J15" s="255"/>
      <c r="K15" s="872"/>
      <c r="L15" s="873"/>
      <c r="M15" s="254"/>
      <c r="N15" s="254"/>
      <c r="O15" s="254"/>
      <c r="P15" s="255"/>
      <c r="Q15" s="872"/>
      <c r="R15" s="873"/>
      <c r="S15" s="254"/>
      <c r="T15" s="254"/>
      <c r="U15" s="254"/>
      <c r="V15" s="256"/>
    </row>
    <row r="16" spans="1:23" ht="14.25" customHeight="1">
      <c r="C16" s="837"/>
      <c r="D16" s="861"/>
      <c r="E16" s="874"/>
      <c r="F16" s="257"/>
      <c r="G16" s="252"/>
      <c r="H16" s="252"/>
      <c r="I16" s="252"/>
      <c r="J16" s="117"/>
      <c r="K16" s="874"/>
      <c r="L16" s="258"/>
      <c r="M16" s="252"/>
      <c r="N16" s="252"/>
      <c r="O16" s="252"/>
      <c r="P16" s="117"/>
      <c r="Q16" s="874"/>
      <c r="R16" s="258"/>
      <c r="S16" s="252"/>
      <c r="T16" s="252"/>
      <c r="U16" s="252"/>
      <c r="V16" s="253"/>
    </row>
    <row r="17" spans="3:22" ht="14.25" customHeight="1">
      <c r="C17" s="837"/>
      <c r="D17" s="861"/>
      <c r="E17" s="875"/>
      <c r="F17" s="257"/>
      <c r="G17" s="252"/>
      <c r="H17" s="252"/>
      <c r="I17" s="252"/>
      <c r="J17" s="117"/>
      <c r="K17" s="875"/>
      <c r="L17" s="258"/>
      <c r="M17" s="252"/>
      <c r="N17" s="252"/>
      <c r="O17" s="252"/>
      <c r="P17" s="117"/>
      <c r="Q17" s="875"/>
      <c r="R17" s="258"/>
      <c r="S17" s="252"/>
      <c r="T17" s="252"/>
      <c r="U17" s="252"/>
      <c r="V17" s="253"/>
    </row>
    <row r="18" spans="3:22" ht="14.25" customHeight="1">
      <c r="C18" s="837"/>
      <c r="D18" s="861"/>
      <c r="E18" s="875"/>
      <c r="F18" s="257"/>
      <c r="G18" s="252"/>
      <c r="H18" s="252"/>
      <c r="I18" s="252"/>
      <c r="J18" s="117"/>
      <c r="K18" s="875"/>
      <c r="L18" s="258"/>
      <c r="M18" s="252"/>
      <c r="N18" s="252"/>
      <c r="O18" s="252"/>
      <c r="P18" s="117"/>
      <c r="Q18" s="875"/>
      <c r="R18" s="258"/>
      <c r="S18" s="252"/>
      <c r="T18" s="252"/>
      <c r="U18" s="252"/>
      <c r="V18" s="253"/>
    </row>
    <row r="19" spans="3:22" ht="14.25" customHeight="1">
      <c r="C19" s="837"/>
      <c r="D19" s="861"/>
      <c r="E19" s="875"/>
      <c r="F19" s="257"/>
      <c r="G19" s="252"/>
      <c r="H19" s="252"/>
      <c r="I19" s="252"/>
      <c r="J19" s="117"/>
      <c r="K19" s="875"/>
      <c r="L19" s="258"/>
      <c r="M19" s="252"/>
      <c r="N19" s="252"/>
      <c r="O19" s="252"/>
      <c r="P19" s="117"/>
      <c r="Q19" s="875"/>
      <c r="R19" s="258"/>
      <c r="S19" s="252"/>
      <c r="T19" s="252"/>
      <c r="U19" s="252"/>
      <c r="V19" s="253"/>
    </row>
    <row r="20" spans="3:22" ht="14.25" customHeight="1">
      <c r="C20" s="837"/>
      <c r="D20" s="861"/>
      <c r="E20" s="875"/>
      <c r="F20" s="257"/>
      <c r="G20" s="252"/>
      <c r="H20" s="252"/>
      <c r="I20" s="252"/>
      <c r="J20" s="117"/>
      <c r="K20" s="875"/>
      <c r="L20" s="258"/>
      <c r="M20" s="252"/>
      <c r="N20" s="252"/>
      <c r="O20" s="252"/>
      <c r="P20" s="117"/>
      <c r="Q20" s="875"/>
      <c r="R20" s="258"/>
      <c r="S20" s="252"/>
      <c r="T20" s="252"/>
      <c r="U20" s="252"/>
      <c r="V20" s="253"/>
    </row>
    <row r="21" spans="3:22" ht="14.25" customHeight="1">
      <c r="C21" s="837"/>
      <c r="D21" s="861"/>
      <c r="E21" s="875"/>
      <c r="F21" s="257"/>
      <c r="G21" s="252"/>
      <c r="H21" s="252"/>
      <c r="I21" s="252"/>
      <c r="J21" s="117"/>
      <c r="K21" s="875"/>
      <c r="L21" s="258"/>
      <c r="M21" s="252"/>
      <c r="N21" s="252"/>
      <c r="O21" s="252"/>
      <c r="P21" s="117"/>
      <c r="Q21" s="875"/>
      <c r="R21" s="258"/>
      <c r="S21" s="252"/>
      <c r="T21" s="252"/>
      <c r="U21" s="252"/>
      <c r="V21" s="253"/>
    </row>
    <row r="22" spans="3:22" ht="14.25" customHeight="1">
      <c r="C22" s="837"/>
      <c r="D22" s="861"/>
      <c r="E22" s="875"/>
      <c r="F22" s="257"/>
      <c r="G22" s="252"/>
      <c r="H22" s="252"/>
      <c r="I22" s="252"/>
      <c r="J22" s="117"/>
      <c r="K22" s="875"/>
      <c r="L22" s="258"/>
      <c r="M22" s="252"/>
      <c r="N22" s="252"/>
      <c r="O22" s="252"/>
      <c r="P22" s="117"/>
      <c r="Q22" s="875"/>
      <c r="R22" s="258"/>
      <c r="S22" s="252"/>
      <c r="T22" s="252"/>
      <c r="U22" s="252"/>
      <c r="V22" s="253"/>
    </row>
    <row r="23" spans="3:22" ht="14.25" customHeight="1">
      <c r="C23" s="837"/>
      <c r="D23" s="861"/>
      <c r="E23" s="875"/>
      <c r="F23" s="257"/>
      <c r="G23" s="252"/>
      <c r="H23" s="252"/>
      <c r="I23" s="252"/>
      <c r="J23" s="117"/>
      <c r="K23" s="875"/>
      <c r="L23" s="258"/>
      <c r="M23" s="252"/>
      <c r="N23" s="252"/>
      <c r="O23" s="252"/>
      <c r="P23" s="117"/>
      <c r="Q23" s="875"/>
      <c r="R23" s="258"/>
      <c r="S23" s="252"/>
      <c r="T23" s="252"/>
      <c r="U23" s="252"/>
      <c r="V23" s="253"/>
    </row>
    <row r="24" spans="3:22" ht="14.25" customHeight="1">
      <c r="C24" s="837"/>
      <c r="D24" s="861"/>
      <c r="E24" s="875"/>
      <c r="F24" s="257"/>
      <c r="G24" s="252"/>
      <c r="H24" s="252"/>
      <c r="I24" s="252"/>
      <c r="J24" s="117"/>
      <c r="K24" s="875"/>
      <c r="L24" s="258"/>
      <c r="M24" s="252"/>
      <c r="N24" s="252"/>
      <c r="O24" s="252"/>
      <c r="P24" s="117"/>
      <c r="Q24" s="875"/>
      <c r="R24" s="258"/>
      <c r="S24" s="252"/>
      <c r="T24" s="252"/>
      <c r="U24" s="252"/>
      <c r="V24" s="253"/>
    </row>
    <row r="25" spans="3:22" ht="14.25" customHeight="1">
      <c r="C25" s="837"/>
      <c r="D25" s="861"/>
      <c r="E25" s="875"/>
      <c r="F25" s="257"/>
      <c r="G25" s="252"/>
      <c r="H25" s="252"/>
      <c r="I25" s="252"/>
      <c r="J25" s="117"/>
      <c r="K25" s="875"/>
      <c r="L25" s="258"/>
      <c r="M25" s="252"/>
      <c r="N25" s="252"/>
      <c r="O25" s="252"/>
      <c r="P25" s="117"/>
      <c r="Q25" s="875"/>
      <c r="R25" s="258"/>
      <c r="S25" s="252"/>
      <c r="T25" s="252"/>
      <c r="U25" s="252"/>
      <c r="V25" s="253"/>
    </row>
    <row r="26" spans="3:22" ht="14.25" customHeight="1">
      <c r="C26" s="837"/>
      <c r="D26" s="861"/>
      <c r="E26" s="875"/>
      <c r="F26" s="257"/>
      <c r="G26" s="252"/>
      <c r="H26" s="252"/>
      <c r="I26" s="252"/>
      <c r="J26" s="117"/>
      <c r="K26" s="875"/>
      <c r="L26" s="258"/>
      <c r="M26" s="252"/>
      <c r="N26" s="252"/>
      <c r="O26" s="252"/>
      <c r="P26" s="117"/>
      <c r="Q26" s="875"/>
      <c r="R26" s="258"/>
      <c r="S26" s="252"/>
      <c r="T26" s="252"/>
      <c r="U26" s="252"/>
      <c r="V26" s="253"/>
    </row>
    <row r="27" spans="3:22" ht="14.25" customHeight="1">
      <c r="C27" s="837"/>
      <c r="D27" s="861"/>
      <c r="E27" s="875"/>
      <c r="F27" s="257"/>
      <c r="G27" s="252"/>
      <c r="H27" s="252"/>
      <c r="I27" s="252"/>
      <c r="J27" s="117"/>
      <c r="K27" s="875"/>
      <c r="L27" s="258"/>
      <c r="M27" s="252"/>
      <c r="N27" s="252"/>
      <c r="O27" s="252"/>
      <c r="P27" s="117"/>
      <c r="Q27" s="875"/>
      <c r="R27" s="258"/>
      <c r="S27" s="252"/>
      <c r="T27" s="252"/>
      <c r="U27" s="252"/>
      <c r="V27" s="253"/>
    </row>
    <row r="28" spans="3:22" ht="14.25" customHeight="1">
      <c r="C28" s="839"/>
      <c r="D28" s="862"/>
      <c r="E28" s="875"/>
      <c r="F28" s="257"/>
      <c r="G28" s="252"/>
      <c r="H28" s="252"/>
      <c r="I28" s="252"/>
      <c r="J28" s="117"/>
      <c r="K28" s="875"/>
      <c r="L28" s="258"/>
      <c r="M28" s="252"/>
      <c r="N28" s="252"/>
      <c r="O28" s="252"/>
      <c r="P28" s="117"/>
      <c r="Q28" s="875"/>
      <c r="R28" s="258"/>
      <c r="S28" s="252"/>
      <c r="T28" s="252"/>
      <c r="U28" s="252"/>
      <c r="V28" s="253"/>
    </row>
    <row r="29" spans="3:22">
      <c r="C29" s="855" t="s">
        <v>73</v>
      </c>
      <c r="D29" s="881"/>
      <c r="E29" s="863"/>
      <c r="F29" s="864"/>
      <c r="G29" s="867"/>
      <c r="H29" s="248"/>
      <c r="I29" s="248"/>
      <c r="J29" s="867"/>
      <c r="K29" s="863"/>
      <c r="L29" s="864"/>
      <c r="M29" s="867"/>
      <c r="N29" s="248"/>
      <c r="O29" s="248"/>
      <c r="P29" s="869"/>
      <c r="Q29" s="864"/>
      <c r="R29" s="864"/>
      <c r="S29" s="867"/>
      <c r="T29" s="248"/>
      <c r="U29" s="248"/>
      <c r="V29" s="869"/>
    </row>
    <row r="30" spans="3:22" ht="12.95" customHeight="1">
      <c r="C30" s="837"/>
      <c r="D30" s="861"/>
      <c r="E30" s="865"/>
      <c r="F30" s="866"/>
      <c r="G30" s="868"/>
      <c r="H30" s="871"/>
      <c r="I30" s="249"/>
      <c r="J30" s="868"/>
      <c r="K30" s="865"/>
      <c r="L30" s="866"/>
      <c r="M30" s="877"/>
      <c r="N30" s="871"/>
      <c r="O30" s="249"/>
      <c r="P30" s="876"/>
      <c r="Q30" s="866"/>
      <c r="R30" s="866"/>
      <c r="S30" s="877"/>
      <c r="T30" s="871"/>
      <c r="U30" s="249"/>
      <c r="V30" s="876"/>
    </row>
    <row r="31" spans="3:22">
      <c r="C31" s="837"/>
      <c r="D31" s="861"/>
      <c r="E31" s="865"/>
      <c r="F31" s="866"/>
      <c r="G31" s="868"/>
      <c r="H31" s="868"/>
      <c r="I31" s="250"/>
      <c r="J31" s="868"/>
      <c r="K31" s="865"/>
      <c r="L31" s="866"/>
      <c r="M31" s="877"/>
      <c r="N31" s="871"/>
      <c r="O31" s="250"/>
      <c r="P31" s="876"/>
      <c r="Q31" s="866"/>
      <c r="R31" s="866"/>
      <c r="S31" s="877"/>
      <c r="T31" s="871"/>
      <c r="U31" s="250"/>
      <c r="V31" s="876"/>
    </row>
    <row r="32" spans="3:22">
      <c r="C32" s="837"/>
      <c r="D32" s="861"/>
      <c r="E32" s="865"/>
      <c r="F32" s="866"/>
      <c r="G32" s="868"/>
      <c r="H32" s="868"/>
      <c r="I32" s="251"/>
      <c r="J32" s="868"/>
      <c r="K32" s="865"/>
      <c r="L32" s="866"/>
      <c r="M32" s="877"/>
      <c r="N32" s="871"/>
      <c r="O32" s="251"/>
      <c r="P32" s="876"/>
      <c r="Q32" s="866"/>
      <c r="R32" s="866"/>
      <c r="S32" s="877"/>
      <c r="T32" s="871"/>
      <c r="U32" s="251"/>
      <c r="V32" s="876"/>
    </row>
    <row r="33" spans="3:22" ht="14.25">
      <c r="C33" s="837"/>
      <c r="D33" s="861"/>
      <c r="E33" s="85"/>
      <c r="F33" s="48"/>
      <c r="G33" s="259"/>
      <c r="H33" s="259"/>
      <c r="I33" s="259"/>
      <c r="J33" s="260"/>
      <c r="K33" s="85"/>
      <c r="L33" s="48"/>
      <c r="M33" s="252"/>
      <c r="N33" s="252"/>
      <c r="O33" s="252"/>
      <c r="P33" s="253"/>
      <c r="Q33" s="48"/>
      <c r="R33" s="48"/>
      <c r="S33" s="252"/>
      <c r="T33" s="252"/>
      <c r="U33" s="252"/>
      <c r="V33" s="253"/>
    </row>
    <row r="34" spans="3:22" ht="14.25">
      <c r="C34" s="837"/>
      <c r="D34" s="861"/>
      <c r="E34" s="85"/>
      <c r="F34" s="48"/>
      <c r="G34" s="259"/>
      <c r="H34" s="259"/>
      <c r="I34" s="259"/>
      <c r="J34" s="260"/>
      <c r="K34" s="85"/>
      <c r="L34" s="48"/>
      <c r="M34" s="252"/>
      <c r="N34" s="252"/>
      <c r="O34" s="252"/>
      <c r="P34" s="253"/>
      <c r="Q34" s="48"/>
      <c r="R34" s="48"/>
      <c r="S34" s="252"/>
      <c r="T34" s="252"/>
      <c r="U34" s="252"/>
      <c r="V34" s="253"/>
    </row>
    <row r="35" spans="3:22" ht="14.25">
      <c r="C35" s="837"/>
      <c r="D35" s="861"/>
      <c r="E35" s="261"/>
      <c r="F35" s="262"/>
      <c r="G35" s="263"/>
      <c r="H35" s="263"/>
      <c r="I35" s="263"/>
      <c r="J35" s="264"/>
      <c r="K35" s="261"/>
      <c r="L35" s="262"/>
      <c r="M35" s="265"/>
      <c r="N35" s="265"/>
      <c r="O35" s="265"/>
      <c r="P35" s="266"/>
      <c r="Q35" s="48"/>
      <c r="R35" s="48"/>
      <c r="S35" s="252"/>
      <c r="T35" s="252"/>
      <c r="U35" s="252"/>
      <c r="V35" s="253"/>
    </row>
    <row r="36" spans="3:22" ht="24.95" customHeight="1">
      <c r="C36" s="837"/>
      <c r="D36" s="861"/>
      <c r="E36" s="882"/>
      <c r="F36" s="883"/>
      <c r="G36" s="252"/>
      <c r="H36" s="252"/>
      <c r="I36" s="252"/>
      <c r="J36" s="253"/>
      <c r="K36" s="884"/>
      <c r="L36" s="884"/>
      <c r="M36" s="252"/>
      <c r="N36" s="252"/>
      <c r="O36" s="252"/>
      <c r="P36" s="253"/>
      <c r="Q36" s="878"/>
      <c r="R36" s="878"/>
      <c r="S36" s="254"/>
      <c r="T36" s="254"/>
      <c r="U36" s="254"/>
      <c r="V36" s="256"/>
    </row>
    <row r="37" spans="3:22" ht="14.25" customHeight="1">
      <c r="C37" s="837"/>
      <c r="D37" s="861"/>
      <c r="E37" s="874"/>
      <c r="F37" s="257"/>
      <c r="G37" s="252"/>
      <c r="H37" s="252"/>
      <c r="I37" s="252"/>
      <c r="J37" s="253"/>
      <c r="K37" s="879"/>
      <c r="L37" s="258"/>
      <c r="M37" s="252"/>
      <c r="N37" s="252"/>
      <c r="O37" s="252"/>
      <c r="P37" s="253"/>
      <c r="Q37" s="879"/>
      <c r="R37" s="258"/>
      <c r="S37" s="252"/>
      <c r="T37" s="252"/>
      <c r="U37" s="252"/>
      <c r="V37" s="253"/>
    </row>
    <row r="38" spans="3:22" ht="14.25">
      <c r="C38" s="837"/>
      <c r="D38" s="861"/>
      <c r="E38" s="875"/>
      <c r="F38" s="257"/>
      <c r="G38" s="252"/>
      <c r="H38" s="252"/>
      <c r="I38" s="252"/>
      <c r="J38" s="253"/>
      <c r="K38" s="880"/>
      <c r="L38" s="258"/>
      <c r="M38" s="252"/>
      <c r="N38" s="252"/>
      <c r="O38" s="252"/>
      <c r="P38" s="253"/>
      <c r="Q38" s="879"/>
      <c r="R38" s="258"/>
      <c r="S38" s="252"/>
      <c r="T38" s="252"/>
      <c r="U38" s="252"/>
      <c r="V38" s="253"/>
    </row>
    <row r="39" spans="3:22" ht="14.25">
      <c r="C39" s="837"/>
      <c r="D39" s="861"/>
      <c r="E39" s="875"/>
      <c r="F39" s="257"/>
      <c r="G39" s="252"/>
      <c r="H39" s="252"/>
      <c r="I39" s="252"/>
      <c r="J39" s="253"/>
      <c r="K39" s="880"/>
      <c r="L39" s="258"/>
      <c r="M39" s="252"/>
      <c r="N39" s="252"/>
      <c r="O39" s="252"/>
      <c r="P39" s="253"/>
      <c r="Q39" s="879"/>
      <c r="R39" s="258"/>
      <c r="S39" s="252"/>
      <c r="T39" s="252"/>
      <c r="U39" s="252"/>
      <c r="V39" s="253"/>
    </row>
    <row r="40" spans="3:22" ht="14.25">
      <c r="C40" s="837"/>
      <c r="D40" s="861"/>
      <c r="E40" s="875"/>
      <c r="F40" s="257"/>
      <c r="G40" s="252"/>
      <c r="H40" s="252"/>
      <c r="I40" s="252"/>
      <c r="J40" s="253"/>
      <c r="K40" s="880"/>
      <c r="L40" s="258"/>
      <c r="M40" s="252"/>
      <c r="N40" s="252"/>
      <c r="O40" s="252"/>
      <c r="P40" s="253"/>
      <c r="Q40" s="879"/>
      <c r="R40" s="258"/>
      <c r="S40" s="252"/>
      <c r="T40" s="252"/>
      <c r="U40" s="252"/>
      <c r="V40" s="253"/>
    </row>
    <row r="41" spans="3:22" ht="14.25">
      <c r="C41" s="837"/>
      <c r="D41" s="861"/>
      <c r="E41" s="875"/>
      <c r="F41" s="257"/>
      <c r="G41" s="252"/>
      <c r="H41" s="252"/>
      <c r="I41" s="252"/>
      <c r="J41" s="253"/>
      <c r="K41" s="880"/>
      <c r="L41" s="258"/>
      <c r="M41" s="252"/>
      <c r="N41" s="252"/>
      <c r="O41" s="252"/>
      <c r="P41" s="253"/>
      <c r="Q41" s="879"/>
      <c r="R41" s="258"/>
      <c r="S41" s="252"/>
      <c r="T41" s="252"/>
      <c r="U41" s="252"/>
      <c r="V41" s="253"/>
    </row>
    <row r="42" spans="3:22" ht="14.25">
      <c r="C42" s="837"/>
      <c r="D42" s="861"/>
      <c r="E42" s="875"/>
      <c r="F42" s="257"/>
      <c r="G42" s="252"/>
      <c r="H42" s="252"/>
      <c r="I42" s="252"/>
      <c r="J42" s="253"/>
      <c r="K42" s="880"/>
      <c r="L42" s="258"/>
      <c r="M42" s="252"/>
      <c r="N42" s="252"/>
      <c r="O42" s="252"/>
      <c r="P42" s="253"/>
      <c r="Q42" s="879"/>
      <c r="R42" s="258"/>
      <c r="S42" s="252"/>
      <c r="T42" s="252"/>
      <c r="U42" s="252"/>
      <c r="V42" s="253"/>
    </row>
    <row r="43" spans="3:22" ht="14.25">
      <c r="C43" s="837"/>
      <c r="D43" s="861"/>
      <c r="E43" s="875"/>
      <c r="F43" s="257"/>
      <c r="G43" s="252"/>
      <c r="H43" s="252"/>
      <c r="I43" s="252"/>
      <c r="J43" s="253"/>
      <c r="K43" s="880"/>
      <c r="L43" s="258"/>
      <c r="M43" s="252"/>
      <c r="N43" s="252"/>
      <c r="O43" s="252"/>
      <c r="P43" s="253"/>
      <c r="Q43" s="879"/>
      <c r="R43" s="258"/>
      <c r="S43" s="252"/>
      <c r="T43" s="252"/>
      <c r="U43" s="252"/>
      <c r="V43" s="253"/>
    </row>
    <row r="44" spans="3:22" ht="14.25">
      <c r="C44" s="837"/>
      <c r="D44" s="861"/>
      <c r="E44" s="875"/>
      <c r="F44" s="257"/>
      <c r="G44" s="252"/>
      <c r="H44" s="252"/>
      <c r="I44" s="252"/>
      <c r="J44" s="253"/>
      <c r="K44" s="880"/>
      <c r="L44" s="258"/>
      <c r="M44" s="252"/>
      <c r="N44" s="252"/>
      <c r="O44" s="252"/>
      <c r="P44" s="253"/>
      <c r="Q44" s="879"/>
      <c r="R44" s="258"/>
      <c r="S44" s="252"/>
      <c r="T44" s="252"/>
      <c r="U44" s="252"/>
      <c r="V44" s="253"/>
    </row>
    <row r="45" spans="3:22" ht="14.25">
      <c r="C45" s="837"/>
      <c r="D45" s="861"/>
      <c r="E45" s="875"/>
      <c r="F45" s="257"/>
      <c r="G45" s="252"/>
      <c r="H45" s="252"/>
      <c r="I45" s="252"/>
      <c r="J45" s="253"/>
      <c r="K45" s="880"/>
      <c r="L45" s="258"/>
      <c r="M45" s="252"/>
      <c r="N45" s="252"/>
      <c r="O45" s="252"/>
      <c r="P45" s="253"/>
      <c r="Q45" s="879"/>
      <c r="R45" s="258"/>
      <c r="S45" s="252"/>
      <c r="T45" s="252"/>
      <c r="U45" s="252"/>
      <c r="V45" s="253"/>
    </row>
    <row r="46" spans="3:22" ht="14.25">
      <c r="C46" s="837"/>
      <c r="D46" s="861"/>
      <c r="E46" s="875"/>
      <c r="F46" s="257"/>
      <c r="G46" s="252"/>
      <c r="H46" s="252"/>
      <c r="I46" s="252"/>
      <c r="J46" s="253"/>
      <c r="K46" s="880"/>
      <c r="L46" s="258"/>
      <c r="M46" s="252"/>
      <c r="N46" s="252"/>
      <c r="O46" s="252"/>
      <c r="P46" s="253"/>
      <c r="Q46" s="879"/>
      <c r="R46" s="258"/>
      <c r="S46" s="252"/>
      <c r="T46" s="252"/>
      <c r="U46" s="252"/>
      <c r="V46" s="253"/>
    </row>
    <row r="47" spans="3:22" ht="14.25">
      <c r="C47" s="837"/>
      <c r="D47" s="861"/>
      <c r="E47" s="875"/>
      <c r="F47" s="257"/>
      <c r="G47" s="252"/>
      <c r="H47" s="252"/>
      <c r="I47" s="252"/>
      <c r="J47" s="253"/>
      <c r="K47" s="880"/>
      <c r="L47" s="258"/>
      <c r="M47" s="252"/>
      <c r="N47" s="252"/>
      <c r="O47" s="252"/>
      <c r="P47" s="253"/>
      <c r="Q47" s="879"/>
      <c r="R47" s="258"/>
      <c r="S47" s="252"/>
      <c r="T47" s="252"/>
      <c r="U47" s="252"/>
      <c r="V47" s="253"/>
    </row>
    <row r="48" spans="3:22" ht="14.25">
      <c r="C48" s="837"/>
      <c r="D48" s="861"/>
      <c r="E48" s="875"/>
      <c r="F48" s="257"/>
      <c r="G48" s="252"/>
      <c r="H48" s="252"/>
      <c r="I48" s="252"/>
      <c r="J48" s="253"/>
      <c r="K48" s="880"/>
      <c r="L48" s="258"/>
      <c r="M48" s="252"/>
      <c r="N48" s="252"/>
      <c r="O48" s="252"/>
      <c r="P48" s="253"/>
      <c r="Q48" s="879"/>
      <c r="R48" s="258"/>
      <c r="S48" s="252"/>
      <c r="T48" s="252"/>
      <c r="U48" s="252"/>
      <c r="V48" s="253"/>
    </row>
    <row r="49" spans="3:22" ht="14.25">
      <c r="C49" s="839"/>
      <c r="D49" s="862"/>
      <c r="E49" s="875"/>
      <c r="F49" s="257"/>
      <c r="G49" s="252"/>
      <c r="H49" s="252"/>
      <c r="I49" s="252"/>
      <c r="J49" s="253"/>
      <c r="K49" s="880"/>
      <c r="L49" s="258"/>
      <c r="M49" s="252"/>
      <c r="N49" s="252"/>
      <c r="O49" s="252"/>
      <c r="P49" s="253"/>
      <c r="Q49" s="879"/>
      <c r="R49" s="258"/>
      <c r="S49" s="252"/>
      <c r="T49" s="252"/>
      <c r="U49" s="252"/>
      <c r="V49" s="253"/>
    </row>
    <row r="50" spans="3:22">
      <c r="C50" s="855" t="s">
        <v>375</v>
      </c>
      <c r="D50" s="881"/>
      <c r="E50" s="863"/>
      <c r="F50" s="864"/>
      <c r="G50" s="867"/>
      <c r="H50" s="248"/>
      <c r="I50" s="248"/>
      <c r="J50" s="867"/>
      <c r="K50" s="863"/>
      <c r="L50" s="864"/>
      <c r="M50" s="867"/>
      <c r="N50" s="248"/>
      <c r="O50" s="248"/>
      <c r="P50" s="867"/>
      <c r="Q50" s="863"/>
      <c r="R50" s="864"/>
      <c r="S50" s="867"/>
      <c r="T50" s="248"/>
      <c r="U50" s="248"/>
      <c r="V50" s="869"/>
    </row>
    <row r="51" spans="3:22" ht="12.95" customHeight="1">
      <c r="C51" s="837"/>
      <c r="D51" s="861"/>
      <c r="E51" s="865"/>
      <c r="F51" s="866"/>
      <c r="G51" s="877"/>
      <c r="H51" s="871"/>
      <c r="I51" s="249"/>
      <c r="J51" s="877"/>
      <c r="K51" s="865"/>
      <c r="L51" s="866"/>
      <c r="M51" s="877"/>
      <c r="N51" s="871"/>
      <c r="O51" s="249"/>
      <c r="P51" s="877"/>
      <c r="Q51" s="865"/>
      <c r="R51" s="866"/>
      <c r="S51" s="877"/>
      <c r="T51" s="871"/>
      <c r="U51" s="249"/>
      <c r="V51" s="876"/>
    </row>
    <row r="52" spans="3:22">
      <c r="C52" s="837"/>
      <c r="D52" s="861"/>
      <c r="E52" s="865"/>
      <c r="F52" s="866"/>
      <c r="G52" s="877"/>
      <c r="H52" s="871"/>
      <c r="I52" s="250"/>
      <c r="J52" s="877"/>
      <c r="K52" s="865"/>
      <c r="L52" s="866"/>
      <c r="M52" s="877"/>
      <c r="N52" s="871"/>
      <c r="O52" s="250"/>
      <c r="P52" s="877"/>
      <c r="Q52" s="865"/>
      <c r="R52" s="866"/>
      <c r="S52" s="877"/>
      <c r="T52" s="871"/>
      <c r="U52" s="250"/>
      <c r="V52" s="876"/>
    </row>
    <row r="53" spans="3:22">
      <c r="C53" s="837"/>
      <c r="D53" s="861"/>
      <c r="E53" s="865"/>
      <c r="F53" s="866"/>
      <c r="G53" s="877"/>
      <c r="H53" s="871"/>
      <c r="I53" s="251"/>
      <c r="J53" s="877"/>
      <c r="K53" s="865"/>
      <c r="L53" s="866"/>
      <c r="M53" s="877"/>
      <c r="N53" s="871"/>
      <c r="O53" s="251"/>
      <c r="P53" s="877"/>
      <c r="Q53" s="865"/>
      <c r="R53" s="866"/>
      <c r="S53" s="877"/>
      <c r="T53" s="871"/>
      <c r="U53" s="251"/>
      <c r="V53" s="876"/>
    </row>
    <row r="54" spans="3:22" ht="14.25">
      <c r="C54" s="837"/>
      <c r="D54" s="861"/>
      <c r="E54" s="85"/>
      <c r="F54" s="48"/>
      <c r="G54" s="252"/>
      <c r="H54" s="252"/>
      <c r="I54" s="252"/>
      <c r="J54" s="117"/>
      <c r="K54" s="85"/>
      <c r="L54" s="48"/>
      <c r="M54" s="252"/>
      <c r="N54" s="252"/>
      <c r="O54" s="252"/>
      <c r="P54" s="117"/>
      <c r="Q54" s="85"/>
      <c r="R54" s="48"/>
      <c r="S54" s="252"/>
      <c r="T54" s="252"/>
      <c r="U54" s="252"/>
      <c r="V54" s="253"/>
    </row>
    <row r="55" spans="3:22" ht="14.25">
      <c r="C55" s="837"/>
      <c r="D55" s="861"/>
      <c r="E55" s="85"/>
      <c r="F55" s="48"/>
      <c r="G55" s="252"/>
      <c r="H55" s="252"/>
      <c r="I55" s="252"/>
      <c r="J55" s="117"/>
      <c r="K55" s="85"/>
      <c r="L55" s="48"/>
      <c r="M55" s="252"/>
      <c r="N55" s="252"/>
      <c r="O55" s="252"/>
      <c r="P55" s="117"/>
      <c r="Q55" s="85"/>
      <c r="R55" s="48"/>
      <c r="S55" s="252"/>
      <c r="T55" s="252"/>
      <c r="U55" s="252"/>
      <c r="V55" s="253"/>
    </row>
    <row r="56" spans="3:22" ht="14.25">
      <c r="C56" s="837"/>
      <c r="D56" s="861"/>
      <c r="E56" s="85"/>
      <c r="F56" s="48"/>
      <c r="G56" s="252"/>
      <c r="H56" s="252"/>
      <c r="I56" s="252"/>
      <c r="J56" s="117"/>
      <c r="K56" s="261"/>
      <c r="L56" s="262"/>
      <c r="M56" s="265"/>
      <c r="N56" s="265"/>
      <c r="O56" s="265"/>
      <c r="P56" s="267"/>
      <c r="Q56" s="85"/>
      <c r="R56" s="48"/>
      <c r="S56" s="252"/>
      <c r="T56" s="252"/>
      <c r="U56" s="252"/>
      <c r="V56" s="253"/>
    </row>
    <row r="57" spans="3:22" ht="24.95" customHeight="1">
      <c r="C57" s="837"/>
      <c r="D57" s="861"/>
      <c r="E57" s="872"/>
      <c r="F57" s="878"/>
      <c r="G57" s="254"/>
      <c r="H57" s="254"/>
      <c r="I57" s="254"/>
      <c r="J57" s="255"/>
      <c r="K57" s="882"/>
      <c r="L57" s="884"/>
      <c r="M57" s="259"/>
      <c r="N57" s="259"/>
      <c r="O57" s="259"/>
      <c r="P57" s="260"/>
      <c r="Q57" s="872"/>
      <c r="R57" s="878"/>
      <c r="S57" s="254"/>
      <c r="T57" s="254"/>
      <c r="U57" s="254"/>
      <c r="V57" s="256"/>
    </row>
    <row r="58" spans="3:22" ht="14.25" customHeight="1">
      <c r="C58" s="837"/>
      <c r="D58" s="861"/>
      <c r="E58" s="874"/>
      <c r="F58" s="257"/>
      <c r="G58" s="252"/>
      <c r="H58" s="252"/>
      <c r="I58" s="252"/>
      <c r="J58" s="117"/>
      <c r="K58" s="874"/>
      <c r="L58" s="258"/>
      <c r="M58" s="259"/>
      <c r="N58" s="259"/>
      <c r="O58" s="259"/>
      <c r="P58" s="260"/>
      <c r="Q58" s="874"/>
      <c r="R58" s="258"/>
      <c r="S58" s="252"/>
      <c r="T58" s="252"/>
      <c r="U58" s="252"/>
      <c r="V58" s="253"/>
    </row>
    <row r="59" spans="3:22" ht="14.25">
      <c r="C59" s="837"/>
      <c r="D59" s="861"/>
      <c r="E59" s="874"/>
      <c r="F59" s="257"/>
      <c r="G59" s="252"/>
      <c r="H59" s="252"/>
      <c r="I59" s="252"/>
      <c r="J59" s="117"/>
      <c r="K59" s="874"/>
      <c r="L59" s="258"/>
      <c r="M59" s="259"/>
      <c r="N59" s="259"/>
      <c r="O59" s="259"/>
      <c r="P59" s="260"/>
      <c r="Q59" s="874"/>
      <c r="R59" s="258"/>
      <c r="S59" s="252"/>
      <c r="T59" s="252"/>
      <c r="U59" s="252"/>
      <c r="V59" s="253"/>
    </row>
    <row r="60" spans="3:22" ht="14.25">
      <c r="C60" s="837"/>
      <c r="D60" s="861"/>
      <c r="E60" s="874"/>
      <c r="F60" s="257"/>
      <c r="G60" s="252"/>
      <c r="H60" s="252"/>
      <c r="I60" s="252"/>
      <c r="J60" s="117"/>
      <c r="K60" s="874"/>
      <c r="L60" s="258"/>
      <c r="M60" s="259"/>
      <c r="N60" s="259"/>
      <c r="O60" s="259"/>
      <c r="P60" s="260"/>
      <c r="Q60" s="874"/>
      <c r="R60" s="258"/>
      <c r="S60" s="252"/>
      <c r="T60" s="252"/>
      <c r="U60" s="252"/>
      <c r="V60" s="253"/>
    </row>
    <row r="61" spans="3:22" ht="14.25">
      <c r="C61" s="837"/>
      <c r="D61" s="861"/>
      <c r="E61" s="874"/>
      <c r="F61" s="257"/>
      <c r="G61" s="252"/>
      <c r="H61" s="252"/>
      <c r="I61" s="252"/>
      <c r="J61" s="117"/>
      <c r="K61" s="874"/>
      <c r="L61" s="258"/>
      <c r="M61" s="259"/>
      <c r="N61" s="259"/>
      <c r="O61" s="259"/>
      <c r="P61" s="260"/>
      <c r="Q61" s="874"/>
      <c r="R61" s="258"/>
      <c r="S61" s="252"/>
      <c r="T61" s="252"/>
      <c r="U61" s="252"/>
      <c r="V61" s="253"/>
    </row>
    <row r="62" spans="3:22" ht="14.25">
      <c r="C62" s="837"/>
      <c r="D62" s="861"/>
      <c r="E62" s="874"/>
      <c r="F62" s="257"/>
      <c r="G62" s="252"/>
      <c r="H62" s="252"/>
      <c r="I62" s="252"/>
      <c r="J62" s="117"/>
      <c r="K62" s="874"/>
      <c r="L62" s="258"/>
      <c r="M62" s="259"/>
      <c r="N62" s="259"/>
      <c r="O62" s="259"/>
      <c r="P62" s="260"/>
      <c r="Q62" s="874"/>
      <c r="R62" s="258"/>
      <c r="S62" s="252"/>
      <c r="T62" s="252"/>
      <c r="U62" s="252"/>
      <c r="V62" s="253"/>
    </row>
    <row r="63" spans="3:22" ht="14.25">
      <c r="C63" s="837"/>
      <c r="D63" s="861"/>
      <c r="E63" s="874"/>
      <c r="F63" s="257"/>
      <c r="G63" s="252"/>
      <c r="H63" s="252"/>
      <c r="I63" s="252"/>
      <c r="J63" s="117"/>
      <c r="K63" s="874"/>
      <c r="L63" s="258"/>
      <c r="M63" s="259"/>
      <c r="N63" s="259"/>
      <c r="O63" s="259"/>
      <c r="P63" s="260"/>
      <c r="Q63" s="874"/>
      <c r="R63" s="258"/>
      <c r="S63" s="252"/>
      <c r="T63" s="252"/>
      <c r="U63" s="252"/>
      <c r="V63" s="253"/>
    </row>
    <row r="64" spans="3:22" ht="14.25">
      <c r="C64" s="837"/>
      <c r="D64" s="861"/>
      <c r="E64" s="874"/>
      <c r="F64" s="257"/>
      <c r="G64" s="252"/>
      <c r="H64" s="252"/>
      <c r="I64" s="252"/>
      <c r="J64" s="117"/>
      <c r="K64" s="874"/>
      <c r="L64" s="258"/>
      <c r="M64" s="259"/>
      <c r="N64" s="259"/>
      <c r="O64" s="259"/>
      <c r="P64" s="260"/>
      <c r="Q64" s="874"/>
      <c r="R64" s="258"/>
      <c r="S64" s="252"/>
      <c r="T64" s="252"/>
      <c r="U64" s="252"/>
      <c r="V64" s="253"/>
    </row>
    <row r="65" spans="3:22" ht="14.25">
      <c r="C65" s="837"/>
      <c r="D65" s="861"/>
      <c r="E65" s="874"/>
      <c r="F65" s="257"/>
      <c r="G65" s="252"/>
      <c r="H65" s="252"/>
      <c r="I65" s="252"/>
      <c r="J65" s="117"/>
      <c r="K65" s="874"/>
      <c r="L65" s="258"/>
      <c r="M65" s="259"/>
      <c r="N65" s="259"/>
      <c r="O65" s="259"/>
      <c r="P65" s="260"/>
      <c r="Q65" s="874"/>
      <c r="R65" s="258"/>
      <c r="S65" s="252"/>
      <c r="T65" s="252"/>
      <c r="U65" s="252"/>
      <c r="V65" s="253"/>
    </row>
    <row r="66" spans="3:22" ht="14.25">
      <c r="C66" s="837"/>
      <c r="D66" s="861"/>
      <c r="E66" s="874"/>
      <c r="F66" s="257"/>
      <c r="G66" s="252"/>
      <c r="H66" s="252"/>
      <c r="I66" s="252"/>
      <c r="J66" s="117"/>
      <c r="K66" s="874"/>
      <c r="L66" s="258"/>
      <c r="M66" s="259"/>
      <c r="N66" s="259"/>
      <c r="O66" s="259"/>
      <c r="P66" s="260"/>
      <c r="Q66" s="874"/>
      <c r="R66" s="258"/>
      <c r="S66" s="252"/>
      <c r="T66" s="252"/>
      <c r="U66" s="252"/>
      <c r="V66" s="253"/>
    </row>
    <row r="67" spans="3:22" ht="14.25">
      <c r="C67" s="837"/>
      <c r="D67" s="861"/>
      <c r="E67" s="874"/>
      <c r="F67" s="257"/>
      <c r="G67" s="252"/>
      <c r="H67" s="252"/>
      <c r="I67" s="252"/>
      <c r="J67" s="117"/>
      <c r="K67" s="874"/>
      <c r="L67" s="258"/>
      <c r="M67" s="259"/>
      <c r="N67" s="259"/>
      <c r="O67" s="259"/>
      <c r="P67" s="260"/>
      <c r="Q67" s="874"/>
      <c r="R67" s="258"/>
      <c r="S67" s="252"/>
      <c r="T67" s="252"/>
      <c r="U67" s="252"/>
      <c r="V67" s="253"/>
    </row>
    <row r="68" spans="3:22" ht="14.25">
      <c r="C68" s="837"/>
      <c r="D68" s="861"/>
      <c r="E68" s="874"/>
      <c r="F68" s="257"/>
      <c r="G68" s="252"/>
      <c r="H68" s="252"/>
      <c r="I68" s="252"/>
      <c r="J68" s="117"/>
      <c r="K68" s="874"/>
      <c r="L68" s="258"/>
      <c r="M68" s="259"/>
      <c r="N68" s="259"/>
      <c r="O68" s="259"/>
      <c r="P68" s="260"/>
      <c r="Q68" s="874"/>
      <c r="R68" s="258"/>
      <c r="S68" s="252"/>
      <c r="T68" s="252"/>
      <c r="U68" s="252"/>
      <c r="V68" s="253"/>
    </row>
    <row r="69" spans="3:22" ht="14.25">
      <c r="C69" s="837"/>
      <c r="D69" s="861"/>
      <c r="E69" s="874"/>
      <c r="F69" s="257"/>
      <c r="G69" s="252"/>
      <c r="H69" s="252"/>
      <c r="I69" s="252"/>
      <c r="J69" s="117"/>
      <c r="K69" s="874"/>
      <c r="L69" s="258"/>
      <c r="M69" s="259"/>
      <c r="N69" s="259"/>
      <c r="O69" s="259"/>
      <c r="P69" s="260"/>
      <c r="Q69" s="874"/>
      <c r="R69" s="258"/>
      <c r="S69" s="252"/>
      <c r="T69" s="252"/>
      <c r="U69" s="252"/>
      <c r="V69" s="253"/>
    </row>
    <row r="70" spans="3:22" ht="14.25">
      <c r="C70" s="839"/>
      <c r="D70" s="862"/>
      <c r="E70" s="885"/>
      <c r="F70" s="268"/>
      <c r="G70" s="265"/>
      <c r="H70" s="265"/>
      <c r="I70" s="265"/>
      <c r="J70" s="267"/>
      <c r="K70" s="885"/>
      <c r="L70" s="269"/>
      <c r="M70" s="263"/>
      <c r="N70" s="263"/>
      <c r="O70" s="263"/>
      <c r="P70" s="264"/>
      <c r="Q70" s="885"/>
      <c r="R70" s="269"/>
      <c r="S70" s="265"/>
      <c r="T70" s="265"/>
      <c r="U70" s="265"/>
      <c r="V70" s="266"/>
    </row>
    <row r="71" spans="3:22" ht="7.9" customHeight="1">
      <c r="F71" s="246"/>
      <c r="G71" s="119"/>
      <c r="H71" s="119"/>
      <c r="I71" s="119"/>
      <c r="J71" s="119"/>
      <c r="L71" s="246"/>
      <c r="M71" s="119"/>
      <c r="N71" s="119"/>
      <c r="O71" s="119"/>
      <c r="P71" s="119"/>
      <c r="R71" s="246"/>
      <c r="S71" s="119"/>
      <c r="T71" s="119"/>
      <c r="U71" s="119"/>
      <c r="V71" s="119"/>
    </row>
    <row r="72" spans="3:22" ht="22.9" customHeight="1">
      <c r="C72" s="247" t="s">
        <v>379</v>
      </c>
      <c r="D72" s="247"/>
    </row>
  </sheetData>
  <mergeCells count="60">
    <mergeCell ref="E57:F57"/>
    <mergeCell ref="K57:L57"/>
    <mergeCell ref="Q57:R57"/>
    <mergeCell ref="E58:E70"/>
    <mergeCell ref="K58:K70"/>
    <mergeCell ref="Q58:Q70"/>
    <mergeCell ref="Q50:R53"/>
    <mergeCell ref="S50:S53"/>
    <mergeCell ref="V50:V53"/>
    <mergeCell ref="H51:H53"/>
    <mergeCell ref="N51:N53"/>
    <mergeCell ref="T51:T53"/>
    <mergeCell ref="Q36:R36"/>
    <mergeCell ref="E37:E49"/>
    <mergeCell ref="K37:K49"/>
    <mergeCell ref="Q37:Q49"/>
    <mergeCell ref="C50:D70"/>
    <mergeCell ref="E50:F53"/>
    <mergeCell ref="G50:G53"/>
    <mergeCell ref="J50:J53"/>
    <mergeCell ref="K50:L53"/>
    <mergeCell ref="M50:M53"/>
    <mergeCell ref="C29:D49"/>
    <mergeCell ref="E29:F32"/>
    <mergeCell ref="G29:G32"/>
    <mergeCell ref="E36:F36"/>
    <mergeCell ref="K36:L36"/>
    <mergeCell ref="P50:P53"/>
    <mergeCell ref="P29:P32"/>
    <mergeCell ref="Q29:R32"/>
    <mergeCell ref="S29:S32"/>
    <mergeCell ref="V29:V32"/>
    <mergeCell ref="H30:H32"/>
    <mergeCell ref="N30:N32"/>
    <mergeCell ref="T30:T32"/>
    <mergeCell ref="J29:J32"/>
    <mergeCell ref="K29:L32"/>
    <mergeCell ref="M29:M32"/>
    <mergeCell ref="E15:F15"/>
    <mergeCell ref="K15:L15"/>
    <mergeCell ref="Q15:R15"/>
    <mergeCell ref="E16:E28"/>
    <mergeCell ref="K16:K28"/>
    <mergeCell ref="Q16:Q28"/>
    <mergeCell ref="E3:J7"/>
    <mergeCell ref="K3:P7"/>
    <mergeCell ref="Q3:V7"/>
    <mergeCell ref="C8:D28"/>
    <mergeCell ref="E8:F11"/>
    <mergeCell ref="G8:G11"/>
    <mergeCell ref="J8:J11"/>
    <mergeCell ref="K8:L11"/>
    <mergeCell ref="M8:M11"/>
    <mergeCell ref="P8:P11"/>
    <mergeCell ref="Q8:R11"/>
    <mergeCell ref="S8:S11"/>
    <mergeCell ref="V8:V11"/>
    <mergeCell ref="H9:H11"/>
    <mergeCell ref="N9:N11"/>
    <mergeCell ref="T9:T11"/>
  </mergeCells>
  <phoneticPr fontId="3"/>
  <pageMargins left="0.59055118110236227" right="0.59055118110236227" top="0.78740157480314965" bottom="0.78740157480314965" header="0.51181102362204722" footer="0.51181102362204722"/>
  <pageSetup paperSize="9" scale="49" orientation="landscape" horizontalDpi="300" verticalDpi="1200" r:id="rId1"/>
  <headerFooter alignWithMargins="0"/>
  <rowBreaks count="1" manualBreakCount="1">
    <brk id="71" min="1"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showGridLines="0" view="pageBreakPreview" zoomScale="75" zoomScaleNormal="75" zoomScaleSheetLayoutView="50" workbookViewId="0">
      <selection activeCell="C1" sqref="C1"/>
    </sheetView>
  </sheetViews>
  <sheetFormatPr defaultRowHeight="13.5"/>
  <cols>
    <col min="1" max="2" width="3.125" style="208" customWidth="1"/>
    <col min="3" max="4" width="17.5" style="208" customWidth="1"/>
    <col min="5" max="5" width="2.5" style="208" customWidth="1"/>
    <col min="6" max="6" width="25" style="208" customWidth="1"/>
    <col min="7" max="10" width="12.5" style="208" customWidth="1"/>
    <col min="11" max="11" width="2.5" style="208" customWidth="1"/>
    <col min="12" max="12" width="25" style="208" customWidth="1"/>
    <col min="13" max="16" width="12.5" style="208" customWidth="1"/>
    <col min="17" max="17" width="2.5" style="208" customWidth="1"/>
    <col min="18" max="18" width="25" style="208" customWidth="1"/>
    <col min="19" max="22" width="12.5" style="208" customWidth="1"/>
    <col min="23" max="23" width="3.125" style="208" customWidth="1"/>
    <col min="24" max="256" width="9" style="208"/>
    <col min="257" max="258" width="3.125" style="208" customWidth="1"/>
    <col min="259" max="260" width="17.5" style="208" customWidth="1"/>
    <col min="261" max="261" width="2.5" style="208" customWidth="1"/>
    <col min="262" max="262" width="25" style="208" customWidth="1"/>
    <col min="263" max="266" width="12.5" style="208" customWidth="1"/>
    <col min="267" max="267" width="2.5" style="208" customWidth="1"/>
    <col min="268" max="268" width="25" style="208" customWidth="1"/>
    <col min="269" max="272" width="12.5" style="208" customWidth="1"/>
    <col min="273" max="273" width="2.5" style="208" customWidth="1"/>
    <col min="274" max="274" width="25" style="208" customWidth="1"/>
    <col min="275" max="278" width="12.5" style="208" customWidth="1"/>
    <col min="279" max="279" width="3.125" style="208" customWidth="1"/>
    <col min="280" max="512" width="9" style="208"/>
    <col min="513" max="514" width="3.125" style="208" customWidth="1"/>
    <col min="515" max="516" width="17.5" style="208" customWidth="1"/>
    <col min="517" max="517" width="2.5" style="208" customWidth="1"/>
    <col min="518" max="518" width="25" style="208" customWidth="1"/>
    <col min="519" max="522" width="12.5" style="208" customWidth="1"/>
    <col min="523" max="523" width="2.5" style="208" customWidth="1"/>
    <col min="524" max="524" width="25" style="208" customWidth="1"/>
    <col min="525" max="528" width="12.5" style="208" customWidth="1"/>
    <col min="529" max="529" width="2.5" style="208" customWidth="1"/>
    <col min="530" max="530" width="25" style="208" customWidth="1"/>
    <col min="531" max="534" width="12.5" style="208" customWidth="1"/>
    <col min="535" max="535" width="3.125" style="208" customWidth="1"/>
    <col min="536" max="768" width="9" style="208"/>
    <col min="769" max="770" width="3.125" style="208" customWidth="1"/>
    <col min="771" max="772" width="17.5" style="208" customWidth="1"/>
    <col min="773" max="773" width="2.5" style="208" customWidth="1"/>
    <col min="774" max="774" width="25" style="208" customWidth="1"/>
    <col min="775" max="778" width="12.5" style="208" customWidth="1"/>
    <col min="779" max="779" width="2.5" style="208" customWidth="1"/>
    <col min="780" max="780" width="25" style="208" customWidth="1"/>
    <col min="781" max="784" width="12.5" style="208" customWidth="1"/>
    <col min="785" max="785" width="2.5" style="208" customWidth="1"/>
    <col min="786" max="786" width="25" style="208" customWidth="1"/>
    <col min="787" max="790" width="12.5" style="208" customWidth="1"/>
    <col min="791" max="791" width="3.125" style="208" customWidth="1"/>
    <col min="792" max="1024" width="9" style="208"/>
    <col min="1025" max="1026" width="3.125" style="208" customWidth="1"/>
    <col min="1027" max="1028" width="17.5" style="208" customWidth="1"/>
    <col min="1029" max="1029" width="2.5" style="208" customWidth="1"/>
    <col min="1030" max="1030" width="25" style="208" customWidth="1"/>
    <col min="1031" max="1034" width="12.5" style="208" customWidth="1"/>
    <col min="1035" max="1035" width="2.5" style="208" customWidth="1"/>
    <col min="1036" max="1036" width="25" style="208" customWidth="1"/>
    <col min="1037" max="1040" width="12.5" style="208" customWidth="1"/>
    <col min="1041" max="1041" width="2.5" style="208" customWidth="1"/>
    <col min="1042" max="1042" width="25" style="208" customWidth="1"/>
    <col min="1043" max="1046" width="12.5" style="208" customWidth="1"/>
    <col min="1047" max="1047" width="3.125" style="208" customWidth="1"/>
    <col min="1048" max="1280" width="9" style="208"/>
    <col min="1281" max="1282" width="3.125" style="208" customWidth="1"/>
    <col min="1283" max="1284" width="17.5" style="208" customWidth="1"/>
    <col min="1285" max="1285" width="2.5" style="208" customWidth="1"/>
    <col min="1286" max="1286" width="25" style="208" customWidth="1"/>
    <col min="1287" max="1290" width="12.5" style="208" customWidth="1"/>
    <col min="1291" max="1291" width="2.5" style="208" customWidth="1"/>
    <col min="1292" max="1292" width="25" style="208" customWidth="1"/>
    <col min="1293" max="1296" width="12.5" style="208" customWidth="1"/>
    <col min="1297" max="1297" width="2.5" style="208" customWidth="1"/>
    <col min="1298" max="1298" width="25" style="208" customWidth="1"/>
    <col min="1299" max="1302" width="12.5" style="208" customWidth="1"/>
    <col min="1303" max="1303" width="3.125" style="208" customWidth="1"/>
    <col min="1304" max="1536" width="9" style="208"/>
    <col min="1537" max="1538" width="3.125" style="208" customWidth="1"/>
    <col min="1539" max="1540" width="17.5" style="208" customWidth="1"/>
    <col min="1541" max="1541" width="2.5" style="208" customWidth="1"/>
    <col min="1542" max="1542" width="25" style="208" customWidth="1"/>
    <col min="1543" max="1546" width="12.5" style="208" customWidth="1"/>
    <col min="1547" max="1547" width="2.5" style="208" customWidth="1"/>
    <col min="1548" max="1548" width="25" style="208" customWidth="1"/>
    <col min="1549" max="1552" width="12.5" style="208" customWidth="1"/>
    <col min="1553" max="1553" width="2.5" style="208" customWidth="1"/>
    <col min="1554" max="1554" width="25" style="208" customWidth="1"/>
    <col min="1555" max="1558" width="12.5" style="208" customWidth="1"/>
    <col min="1559" max="1559" width="3.125" style="208" customWidth="1"/>
    <col min="1560" max="1792" width="9" style="208"/>
    <col min="1793" max="1794" width="3.125" style="208" customWidth="1"/>
    <col min="1795" max="1796" width="17.5" style="208" customWidth="1"/>
    <col min="1797" max="1797" width="2.5" style="208" customWidth="1"/>
    <col min="1798" max="1798" width="25" style="208" customWidth="1"/>
    <col min="1799" max="1802" width="12.5" style="208" customWidth="1"/>
    <col min="1803" max="1803" width="2.5" style="208" customWidth="1"/>
    <col min="1804" max="1804" width="25" style="208" customWidth="1"/>
    <col min="1805" max="1808" width="12.5" style="208" customWidth="1"/>
    <col min="1809" max="1809" width="2.5" style="208" customWidth="1"/>
    <col min="1810" max="1810" width="25" style="208" customWidth="1"/>
    <col min="1811" max="1814" width="12.5" style="208" customWidth="1"/>
    <col min="1815" max="1815" width="3.125" style="208" customWidth="1"/>
    <col min="1816" max="2048" width="9" style="208"/>
    <col min="2049" max="2050" width="3.125" style="208" customWidth="1"/>
    <col min="2051" max="2052" width="17.5" style="208" customWidth="1"/>
    <col min="2053" max="2053" width="2.5" style="208" customWidth="1"/>
    <col min="2054" max="2054" width="25" style="208" customWidth="1"/>
    <col min="2055" max="2058" width="12.5" style="208" customWidth="1"/>
    <col min="2059" max="2059" width="2.5" style="208" customWidth="1"/>
    <col min="2060" max="2060" width="25" style="208" customWidth="1"/>
    <col min="2061" max="2064" width="12.5" style="208" customWidth="1"/>
    <col min="2065" max="2065" width="2.5" style="208" customWidth="1"/>
    <col min="2066" max="2066" width="25" style="208" customWidth="1"/>
    <col min="2067" max="2070" width="12.5" style="208" customWidth="1"/>
    <col min="2071" max="2071" width="3.125" style="208" customWidth="1"/>
    <col min="2072" max="2304" width="9" style="208"/>
    <col min="2305" max="2306" width="3.125" style="208" customWidth="1"/>
    <col min="2307" max="2308" width="17.5" style="208" customWidth="1"/>
    <col min="2309" max="2309" width="2.5" style="208" customWidth="1"/>
    <col min="2310" max="2310" width="25" style="208" customWidth="1"/>
    <col min="2311" max="2314" width="12.5" style="208" customWidth="1"/>
    <col min="2315" max="2315" width="2.5" style="208" customWidth="1"/>
    <col min="2316" max="2316" width="25" style="208" customWidth="1"/>
    <col min="2317" max="2320" width="12.5" style="208" customWidth="1"/>
    <col min="2321" max="2321" width="2.5" style="208" customWidth="1"/>
    <col min="2322" max="2322" width="25" style="208" customWidth="1"/>
    <col min="2323" max="2326" width="12.5" style="208" customWidth="1"/>
    <col min="2327" max="2327" width="3.125" style="208" customWidth="1"/>
    <col min="2328" max="2560" width="9" style="208"/>
    <col min="2561" max="2562" width="3.125" style="208" customWidth="1"/>
    <col min="2563" max="2564" width="17.5" style="208" customWidth="1"/>
    <col min="2565" max="2565" width="2.5" style="208" customWidth="1"/>
    <col min="2566" max="2566" width="25" style="208" customWidth="1"/>
    <col min="2567" max="2570" width="12.5" style="208" customWidth="1"/>
    <col min="2571" max="2571" width="2.5" style="208" customWidth="1"/>
    <col min="2572" max="2572" width="25" style="208" customWidth="1"/>
    <col min="2573" max="2576" width="12.5" style="208" customWidth="1"/>
    <col min="2577" max="2577" width="2.5" style="208" customWidth="1"/>
    <col min="2578" max="2578" width="25" style="208" customWidth="1"/>
    <col min="2579" max="2582" width="12.5" style="208" customWidth="1"/>
    <col min="2583" max="2583" width="3.125" style="208" customWidth="1"/>
    <col min="2584" max="2816" width="9" style="208"/>
    <col min="2817" max="2818" width="3.125" style="208" customWidth="1"/>
    <col min="2819" max="2820" width="17.5" style="208" customWidth="1"/>
    <col min="2821" max="2821" width="2.5" style="208" customWidth="1"/>
    <col min="2822" max="2822" width="25" style="208" customWidth="1"/>
    <col min="2823" max="2826" width="12.5" style="208" customWidth="1"/>
    <col min="2827" max="2827" width="2.5" style="208" customWidth="1"/>
    <col min="2828" max="2828" width="25" style="208" customWidth="1"/>
    <col min="2829" max="2832" width="12.5" style="208" customWidth="1"/>
    <col min="2833" max="2833" width="2.5" style="208" customWidth="1"/>
    <col min="2834" max="2834" width="25" style="208" customWidth="1"/>
    <col min="2835" max="2838" width="12.5" style="208" customWidth="1"/>
    <col min="2839" max="2839" width="3.125" style="208" customWidth="1"/>
    <col min="2840" max="3072" width="9" style="208"/>
    <col min="3073" max="3074" width="3.125" style="208" customWidth="1"/>
    <col min="3075" max="3076" width="17.5" style="208" customWidth="1"/>
    <col min="3077" max="3077" width="2.5" style="208" customWidth="1"/>
    <col min="3078" max="3078" width="25" style="208" customWidth="1"/>
    <col min="3079" max="3082" width="12.5" style="208" customWidth="1"/>
    <col min="3083" max="3083" width="2.5" style="208" customWidth="1"/>
    <col min="3084" max="3084" width="25" style="208" customWidth="1"/>
    <col min="3085" max="3088" width="12.5" style="208" customWidth="1"/>
    <col min="3089" max="3089" width="2.5" style="208" customWidth="1"/>
    <col min="3090" max="3090" width="25" style="208" customWidth="1"/>
    <col min="3091" max="3094" width="12.5" style="208" customWidth="1"/>
    <col min="3095" max="3095" width="3.125" style="208" customWidth="1"/>
    <col min="3096" max="3328" width="9" style="208"/>
    <col min="3329" max="3330" width="3.125" style="208" customWidth="1"/>
    <col min="3331" max="3332" width="17.5" style="208" customWidth="1"/>
    <col min="3333" max="3333" width="2.5" style="208" customWidth="1"/>
    <col min="3334" max="3334" width="25" style="208" customWidth="1"/>
    <col min="3335" max="3338" width="12.5" style="208" customWidth="1"/>
    <col min="3339" max="3339" width="2.5" style="208" customWidth="1"/>
    <col min="3340" max="3340" width="25" style="208" customWidth="1"/>
    <col min="3341" max="3344" width="12.5" style="208" customWidth="1"/>
    <col min="3345" max="3345" width="2.5" style="208" customWidth="1"/>
    <col min="3346" max="3346" width="25" style="208" customWidth="1"/>
    <col min="3347" max="3350" width="12.5" style="208" customWidth="1"/>
    <col min="3351" max="3351" width="3.125" style="208" customWidth="1"/>
    <col min="3352" max="3584" width="9" style="208"/>
    <col min="3585" max="3586" width="3.125" style="208" customWidth="1"/>
    <col min="3587" max="3588" width="17.5" style="208" customWidth="1"/>
    <col min="3589" max="3589" width="2.5" style="208" customWidth="1"/>
    <col min="3590" max="3590" width="25" style="208" customWidth="1"/>
    <col min="3591" max="3594" width="12.5" style="208" customWidth="1"/>
    <col min="3595" max="3595" width="2.5" style="208" customWidth="1"/>
    <col min="3596" max="3596" width="25" style="208" customWidth="1"/>
    <col min="3597" max="3600" width="12.5" style="208" customWidth="1"/>
    <col min="3601" max="3601" width="2.5" style="208" customWidth="1"/>
    <col min="3602" max="3602" width="25" style="208" customWidth="1"/>
    <col min="3603" max="3606" width="12.5" style="208" customWidth="1"/>
    <col min="3607" max="3607" width="3.125" style="208" customWidth="1"/>
    <col min="3608" max="3840" width="9" style="208"/>
    <col min="3841" max="3842" width="3.125" style="208" customWidth="1"/>
    <col min="3843" max="3844" width="17.5" style="208" customWidth="1"/>
    <col min="3845" max="3845" width="2.5" style="208" customWidth="1"/>
    <col min="3846" max="3846" width="25" style="208" customWidth="1"/>
    <col min="3847" max="3850" width="12.5" style="208" customWidth="1"/>
    <col min="3851" max="3851" width="2.5" style="208" customWidth="1"/>
    <col min="3852" max="3852" width="25" style="208" customWidth="1"/>
    <col min="3853" max="3856" width="12.5" style="208" customWidth="1"/>
    <col min="3857" max="3857" width="2.5" style="208" customWidth="1"/>
    <col min="3858" max="3858" width="25" style="208" customWidth="1"/>
    <col min="3859" max="3862" width="12.5" style="208" customWidth="1"/>
    <col min="3863" max="3863" width="3.125" style="208" customWidth="1"/>
    <col min="3864" max="4096" width="9" style="208"/>
    <col min="4097" max="4098" width="3.125" style="208" customWidth="1"/>
    <col min="4099" max="4100" width="17.5" style="208" customWidth="1"/>
    <col min="4101" max="4101" width="2.5" style="208" customWidth="1"/>
    <col min="4102" max="4102" width="25" style="208" customWidth="1"/>
    <col min="4103" max="4106" width="12.5" style="208" customWidth="1"/>
    <col min="4107" max="4107" width="2.5" style="208" customWidth="1"/>
    <col min="4108" max="4108" width="25" style="208" customWidth="1"/>
    <col min="4109" max="4112" width="12.5" style="208" customWidth="1"/>
    <col min="4113" max="4113" width="2.5" style="208" customWidth="1"/>
    <col min="4114" max="4114" width="25" style="208" customWidth="1"/>
    <col min="4115" max="4118" width="12.5" style="208" customWidth="1"/>
    <col min="4119" max="4119" width="3.125" style="208" customWidth="1"/>
    <col min="4120" max="4352" width="9" style="208"/>
    <col min="4353" max="4354" width="3.125" style="208" customWidth="1"/>
    <col min="4355" max="4356" width="17.5" style="208" customWidth="1"/>
    <col min="4357" max="4357" width="2.5" style="208" customWidth="1"/>
    <col min="4358" max="4358" width="25" style="208" customWidth="1"/>
    <col min="4359" max="4362" width="12.5" style="208" customWidth="1"/>
    <col min="4363" max="4363" width="2.5" style="208" customWidth="1"/>
    <col min="4364" max="4364" width="25" style="208" customWidth="1"/>
    <col min="4365" max="4368" width="12.5" style="208" customWidth="1"/>
    <col min="4369" max="4369" width="2.5" style="208" customWidth="1"/>
    <col min="4370" max="4370" width="25" style="208" customWidth="1"/>
    <col min="4371" max="4374" width="12.5" style="208" customWidth="1"/>
    <col min="4375" max="4375" width="3.125" style="208" customWidth="1"/>
    <col min="4376" max="4608" width="9" style="208"/>
    <col min="4609" max="4610" width="3.125" style="208" customWidth="1"/>
    <col min="4611" max="4612" width="17.5" style="208" customWidth="1"/>
    <col min="4613" max="4613" width="2.5" style="208" customWidth="1"/>
    <col min="4614" max="4614" width="25" style="208" customWidth="1"/>
    <col min="4615" max="4618" width="12.5" style="208" customWidth="1"/>
    <col min="4619" max="4619" width="2.5" style="208" customWidth="1"/>
    <col min="4620" max="4620" width="25" style="208" customWidth="1"/>
    <col min="4621" max="4624" width="12.5" style="208" customWidth="1"/>
    <col min="4625" max="4625" width="2.5" style="208" customWidth="1"/>
    <col min="4626" max="4626" width="25" style="208" customWidth="1"/>
    <col min="4627" max="4630" width="12.5" style="208" customWidth="1"/>
    <col min="4631" max="4631" width="3.125" style="208" customWidth="1"/>
    <col min="4632" max="4864" width="9" style="208"/>
    <col min="4865" max="4866" width="3.125" style="208" customWidth="1"/>
    <col min="4867" max="4868" width="17.5" style="208" customWidth="1"/>
    <col min="4869" max="4869" width="2.5" style="208" customWidth="1"/>
    <col min="4870" max="4870" width="25" style="208" customWidth="1"/>
    <col min="4871" max="4874" width="12.5" style="208" customWidth="1"/>
    <col min="4875" max="4875" width="2.5" style="208" customWidth="1"/>
    <col min="4876" max="4876" width="25" style="208" customWidth="1"/>
    <col min="4877" max="4880" width="12.5" style="208" customWidth="1"/>
    <col min="4881" max="4881" width="2.5" style="208" customWidth="1"/>
    <col min="4882" max="4882" width="25" style="208" customWidth="1"/>
    <col min="4883" max="4886" width="12.5" style="208" customWidth="1"/>
    <col min="4887" max="4887" width="3.125" style="208" customWidth="1"/>
    <col min="4888" max="5120" width="9" style="208"/>
    <col min="5121" max="5122" width="3.125" style="208" customWidth="1"/>
    <col min="5123" max="5124" width="17.5" style="208" customWidth="1"/>
    <col min="5125" max="5125" width="2.5" style="208" customWidth="1"/>
    <col min="5126" max="5126" width="25" style="208" customWidth="1"/>
    <col min="5127" max="5130" width="12.5" style="208" customWidth="1"/>
    <col min="5131" max="5131" width="2.5" style="208" customWidth="1"/>
    <col min="5132" max="5132" width="25" style="208" customWidth="1"/>
    <col min="5133" max="5136" width="12.5" style="208" customWidth="1"/>
    <col min="5137" max="5137" width="2.5" style="208" customWidth="1"/>
    <col min="5138" max="5138" width="25" style="208" customWidth="1"/>
    <col min="5139" max="5142" width="12.5" style="208" customWidth="1"/>
    <col min="5143" max="5143" width="3.125" style="208" customWidth="1"/>
    <col min="5144" max="5376" width="9" style="208"/>
    <col min="5377" max="5378" width="3.125" style="208" customWidth="1"/>
    <col min="5379" max="5380" width="17.5" style="208" customWidth="1"/>
    <col min="5381" max="5381" width="2.5" style="208" customWidth="1"/>
    <col min="5382" max="5382" width="25" style="208" customWidth="1"/>
    <col min="5383" max="5386" width="12.5" style="208" customWidth="1"/>
    <col min="5387" max="5387" width="2.5" style="208" customWidth="1"/>
    <col min="5388" max="5388" width="25" style="208" customWidth="1"/>
    <col min="5389" max="5392" width="12.5" style="208" customWidth="1"/>
    <col min="5393" max="5393" width="2.5" style="208" customWidth="1"/>
    <col min="5394" max="5394" width="25" style="208" customWidth="1"/>
    <col min="5395" max="5398" width="12.5" style="208" customWidth="1"/>
    <col min="5399" max="5399" width="3.125" style="208" customWidth="1"/>
    <col min="5400" max="5632" width="9" style="208"/>
    <col min="5633" max="5634" width="3.125" style="208" customWidth="1"/>
    <col min="5635" max="5636" width="17.5" style="208" customWidth="1"/>
    <col min="5637" max="5637" width="2.5" style="208" customWidth="1"/>
    <col min="5638" max="5638" width="25" style="208" customWidth="1"/>
    <col min="5639" max="5642" width="12.5" style="208" customWidth="1"/>
    <col min="5643" max="5643" width="2.5" style="208" customWidth="1"/>
    <col min="5644" max="5644" width="25" style="208" customWidth="1"/>
    <col min="5645" max="5648" width="12.5" style="208" customWidth="1"/>
    <col min="5649" max="5649" width="2.5" style="208" customWidth="1"/>
    <col min="5650" max="5650" width="25" style="208" customWidth="1"/>
    <col min="5651" max="5654" width="12.5" style="208" customWidth="1"/>
    <col min="5655" max="5655" width="3.125" style="208" customWidth="1"/>
    <col min="5656" max="5888" width="9" style="208"/>
    <col min="5889" max="5890" width="3.125" style="208" customWidth="1"/>
    <col min="5891" max="5892" width="17.5" style="208" customWidth="1"/>
    <col min="5893" max="5893" width="2.5" style="208" customWidth="1"/>
    <col min="5894" max="5894" width="25" style="208" customWidth="1"/>
    <col min="5895" max="5898" width="12.5" style="208" customWidth="1"/>
    <col min="5899" max="5899" width="2.5" style="208" customWidth="1"/>
    <col min="5900" max="5900" width="25" style="208" customWidth="1"/>
    <col min="5901" max="5904" width="12.5" style="208" customWidth="1"/>
    <col min="5905" max="5905" width="2.5" style="208" customWidth="1"/>
    <col min="5906" max="5906" width="25" style="208" customWidth="1"/>
    <col min="5907" max="5910" width="12.5" style="208" customWidth="1"/>
    <col min="5911" max="5911" width="3.125" style="208" customWidth="1"/>
    <col min="5912" max="6144" width="9" style="208"/>
    <col min="6145" max="6146" width="3.125" style="208" customWidth="1"/>
    <col min="6147" max="6148" width="17.5" style="208" customWidth="1"/>
    <col min="6149" max="6149" width="2.5" style="208" customWidth="1"/>
    <col min="6150" max="6150" width="25" style="208" customWidth="1"/>
    <col min="6151" max="6154" width="12.5" style="208" customWidth="1"/>
    <col min="6155" max="6155" width="2.5" style="208" customWidth="1"/>
    <col min="6156" max="6156" width="25" style="208" customWidth="1"/>
    <col min="6157" max="6160" width="12.5" style="208" customWidth="1"/>
    <col min="6161" max="6161" width="2.5" style="208" customWidth="1"/>
    <col min="6162" max="6162" width="25" style="208" customWidth="1"/>
    <col min="6163" max="6166" width="12.5" style="208" customWidth="1"/>
    <col min="6167" max="6167" width="3.125" style="208" customWidth="1"/>
    <col min="6168" max="6400" width="9" style="208"/>
    <col min="6401" max="6402" width="3.125" style="208" customWidth="1"/>
    <col min="6403" max="6404" width="17.5" style="208" customWidth="1"/>
    <col min="6405" max="6405" width="2.5" style="208" customWidth="1"/>
    <col min="6406" max="6406" width="25" style="208" customWidth="1"/>
    <col min="6407" max="6410" width="12.5" style="208" customWidth="1"/>
    <col min="6411" max="6411" width="2.5" style="208" customWidth="1"/>
    <col min="6412" max="6412" width="25" style="208" customWidth="1"/>
    <col min="6413" max="6416" width="12.5" style="208" customWidth="1"/>
    <col min="6417" max="6417" width="2.5" style="208" customWidth="1"/>
    <col min="6418" max="6418" width="25" style="208" customWidth="1"/>
    <col min="6419" max="6422" width="12.5" style="208" customWidth="1"/>
    <col min="6423" max="6423" width="3.125" style="208" customWidth="1"/>
    <col min="6424" max="6656" width="9" style="208"/>
    <col min="6657" max="6658" width="3.125" style="208" customWidth="1"/>
    <col min="6659" max="6660" width="17.5" style="208" customWidth="1"/>
    <col min="6661" max="6661" width="2.5" style="208" customWidth="1"/>
    <col min="6662" max="6662" width="25" style="208" customWidth="1"/>
    <col min="6663" max="6666" width="12.5" style="208" customWidth="1"/>
    <col min="6667" max="6667" width="2.5" style="208" customWidth="1"/>
    <col min="6668" max="6668" width="25" style="208" customWidth="1"/>
    <col min="6669" max="6672" width="12.5" style="208" customWidth="1"/>
    <col min="6673" max="6673" width="2.5" style="208" customWidth="1"/>
    <col min="6674" max="6674" width="25" style="208" customWidth="1"/>
    <col min="6675" max="6678" width="12.5" style="208" customWidth="1"/>
    <col min="6679" max="6679" width="3.125" style="208" customWidth="1"/>
    <col min="6680" max="6912" width="9" style="208"/>
    <col min="6913" max="6914" width="3.125" style="208" customWidth="1"/>
    <col min="6915" max="6916" width="17.5" style="208" customWidth="1"/>
    <col min="6917" max="6917" width="2.5" style="208" customWidth="1"/>
    <col min="6918" max="6918" width="25" style="208" customWidth="1"/>
    <col min="6919" max="6922" width="12.5" style="208" customWidth="1"/>
    <col min="6923" max="6923" width="2.5" style="208" customWidth="1"/>
    <col min="6924" max="6924" width="25" style="208" customWidth="1"/>
    <col min="6925" max="6928" width="12.5" style="208" customWidth="1"/>
    <col min="6929" max="6929" width="2.5" style="208" customWidth="1"/>
    <col min="6930" max="6930" width="25" style="208" customWidth="1"/>
    <col min="6931" max="6934" width="12.5" style="208" customWidth="1"/>
    <col min="6935" max="6935" width="3.125" style="208" customWidth="1"/>
    <col min="6936" max="7168" width="9" style="208"/>
    <col min="7169" max="7170" width="3.125" style="208" customWidth="1"/>
    <col min="7171" max="7172" width="17.5" style="208" customWidth="1"/>
    <col min="7173" max="7173" width="2.5" style="208" customWidth="1"/>
    <col min="7174" max="7174" width="25" style="208" customWidth="1"/>
    <col min="7175" max="7178" width="12.5" style="208" customWidth="1"/>
    <col min="7179" max="7179" width="2.5" style="208" customWidth="1"/>
    <col min="7180" max="7180" width="25" style="208" customWidth="1"/>
    <col min="7181" max="7184" width="12.5" style="208" customWidth="1"/>
    <col min="7185" max="7185" width="2.5" style="208" customWidth="1"/>
    <col min="7186" max="7186" width="25" style="208" customWidth="1"/>
    <col min="7187" max="7190" width="12.5" style="208" customWidth="1"/>
    <col min="7191" max="7191" width="3.125" style="208" customWidth="1"/>
    <col min="7192" max="7424" width="9" style="208"/>
    <col min="7425" max="7426" width="3.125" style="208" customWidth="1"/>
    <col min="7427" max="7428" width="17.5" style="208" customWidth="1"/>
    <col min="7429" max="7429" width="2.5" style="208" customWidth="1"/>
    <col min="7430" max="7430" width="25" style="208" customWidth="1"/>
    <col min="7431" max="7434" width="12.5" style="208" customWidth="1"/>
    <col min="7435" max="7435" width="2.5" style="208" customWidth="1"/>
    <col min="7436" max="7436" width="25" style="208" customWidth="1"/>
    <col min="7437" max="7440" width="12.5" style="208" customWidth="1"/>
    <col min="7441" max="7441" width="2.5" style="208" customWidth="1"/>
    <col min="7442" max="7442" width="25" style="208" customWidth="1"/>
    <col min="7443" max="7446" width="12.5" style="208" customWidth="1"/>
    <col min="7447" max="7447" width="3.125" style="208" customWidth="1"/>
    <col min="7448" max="7680" width="9" style="208"/>
    <col min="7681" max="7682" width="3.125" style="208" customWidth="1"/>
    <col min="7683" max="7684" width="17.5" style="208" customWidth="1"/>
    <col min="7685" max="7685" width="2.5" style="208" customWidth="1"/>
    <col min="7686" max="7686" width="25" style="208" customWidth="1"/>
    <col min="7687" max="7690" width="12.5" style="208" customWidth="1"/>
    <col min="7691" max="7691" width="2.5" style="208" customWidth="1"/>
    <col min="7692" max="7692" width="25" style="208" customWidth="1"/>
    <col min="7693" max="7696" width="12.5" style="208" customWidth="1"/>
    <col min="7697" max="7697" width="2.5" style="208" customWidth="1"/>
    <col min="7698" max="7698" width="25" style="208" customWidth="1"/>
    <col min="7699" max="7702" width="12.5" style="208" customWidth="1"/>
    <col min="7703" max="7703" width="3.125" style="208" customWidth="1"/>
    <col min="7704" max="7936" width="9" style="208"/>
    <col min="7937" max="7938" width="3.125" style="208" customWidth="1"/>
    <col min="7939" max="7940" width="17.5" style="208" customWidth="1"/>
    <col min="7941" max="7941" width="2.5" style="208" customWidth="1"/>
    <col min="7942" max="7942" width="25" style="208" customWidth="1"/>
    <col min="7943" max="7946" width="12.5" style="208" customWidth="1"/>
    <col min="7947" max="7947" width="2.5" style="208" customWidth="1"/>
    <col min="7948" max="7948" width="25" style="208" customWidth="1"/>
    <col min="7949" max="7952" width="12.5" style="208" customWidth="1"/>
    <col min="7953" max="7953" width="2.5" style="208" customWidth="1"/>
    <col min="7954" max="7954" width="25" style="208" customWidth="1"/>
    <col min="7955" max="7958" width="12.5" style="208" customWidth="1"/>
    <col min="7959" max="7959" width="3.125" style="208" customWidth="1"/>
    <col min="7960" max="8192" width="9" style="208"/>
    <col min="8193" max="8194" width="3.125" style="208" customWidth="1"/>
    <col min="8195" max="8196" width="17.5" style="208" customWidth="1"/>
    <col min="8197" max="8197" width="2.5" style="208" customWidth="1"/>
    <col min="8198" max="8198" width="25" style="208" customWidth="1"/>
    <col min="8199" max="8202" width="12.5" style="208" customWidth="1"/>
    <col min="8203" max="8203" width="2.5" style="208" customWidth="1"/>
    <col min="8204" max="8204" width="25" style="208" customWidth="1"/>
    <col min="8205" max="8208" width="12.5" style="208" customWidth="1"/>
    <col min="8209" max="8209" width="2.5" style="208" customWidth="1"/>
    <col min="8210" max="8210" width="25" style="208" customWidth="1"/>
    <col min="8211" max="8214" width="12.5" style="208" customWidth="1"/>
    <col min="8215" max="8215" width="3.125" style="208" customWidth="1"/>
    <col min="8216" max="8448" width="9" style="208"/>
    <col min="8449" max="8450" width="3.125" style="208" customWidth="1"/>
    <col min="8451" max="8452" width="17.5" style="208" customWidth="1"/>
    <col min="8453" max="8453" width="2.5" style="208" customWidth="1"/>
    <col min="8454" max="8454" width="25" style="208" customWidth="1"/>
    <col min="8455" max="8458" width="12.5" style="208" customWidth="1"/>
    <col min="8459" max="8459" width="2.5" style="208" customWidth="1"/>
    <col min="8460" max="8460" width="25" style="208" customWidth="1"/>
    <col min="8461" max="8464" width="12.5" style="208" customWidth="1"/>
    <col min="8465" max="8465" width="2.5" style="208" customWidth="1"/>
    <col min="8466" max="8466" width="25" style="208" customWidth="1"/>
    <col min="8467" max="8470" width="12.5" style="208" customWidth="1"/>
    <col min="8471" max="8471" width="3.125" style="208" customWidth="1"/>
    <col min="8472" max="8704" width="9" style="208"/>
    <col min="8705" max="8706" width="3.125" style="208" customWidth="1"/>
    <col min="8707" max="8708" width="17.5" style="208" customWidth="1"/>
    <col min="8709" max="8709" width="2.5" style="208" customWidth="1"/>
    <col min="8710" max="8710" width="25" style="208" customWidth="1"/>
    <col min="8711" max="8714" width="12.5" style="208" customWidth="1"/>
    <col min="8715" max="8715" width="2.5" style="208" customWidth="1"/>
    <col min="8716" max="8716" width="25" style="208" customWidth="1"/>
    <col min="8717" max="8720" width="12.5" style="208" customWidth="1"/>
    <col min="8721" max="8721" width="2.5" style="208" customWidth="1"/>
    <col min="8722" max="8722" width="25" style="208" customWidth="1"/>
    <col min="8723" max="8726" width="12.5" style="208" customWidth="1"/>
    <col min="8727" max="8727" width="3.125" style="208" customWidth="1"/>
    <col min="8728" max="8960" width="9" style="208"/>
    <col min="8961" max="8962" width="3.125" style="208" customWidth="1"/>
    <col min="8963" max="8964" width="17.5" style="208" customWidth="1"/>
    <col min="8965" max="8965" width="2.5" style="208" customWidth="1"/>
    <col min="8966" max="8966" width="25" style="208" customWidth="1"/>
    <col min="8967" max="8970" width="12.5" style="208" customWidth="1"/>
    <col min="8971" max="8971" width="2.5" style="208" customWidth="1"/>
    <col min="8972" max="8972" width="25" style="208" customWidth="1"/>
    <col min="8973" max="8976" width="12.5" style="208" customWidth="1"/>
    <col min="8977" max="8977" width="2.5" style="208" customWidth="1"/>
    <col min="8978" max="8978" width="25" style="208" customWidth="1"/>
    <col min="8979" max="8982" width="12.5" style="208" customWidth="1"/>
    <col min="8983" max="8983" width="3.125" style="208" customWidth="1"/>
    <col min="8984" max="9216" width="9" style="208"/>
    <col min="9217" max="9218" width="3.125" style="208" customWidth="1"/>
    <col min="9219" max="9220" width="17.5" style="208" customWidth="1"/>
    <col min="9221" max="9221" width="2.5" style="208" customWidth="1"/>
    <col min="9222" max="9222" width="25" style="208" customWidth="1"/>
    <col min="9223" max="9226" width="12.5" style="208" customWidth="1"/>
    <col min="9227" max="9227" width="2.5" style="208" customWidth="1"/>
    <col min="9228" max="9228" width="25" style="208" customWidth="1"/>
    <col min="9229" max="9232" width="12.5" style="208" customWidth="1"/>
    <col min="9233" max="9233" width="2.5" style="208" customWidth="1"/>
    <col min="9234" max="9234" width="25" style="208" customWidth="1"/>
    <col min="9235" max="9238" width="12.5" style="208" customWidth="1"/>
    <col min="9239" max="9239" width="3.125" style="208" customWidth="1"/>
    <col min="9240" max="9472" width="9" style="208"/>
    <col min="9473" max="9474" width="3.125" style="208" customWidth="1"/>
    <col min="9475" max="9476" width="17.5" style="208" customWidth="1"/>
    <col min="9477" max="9477" width="2.5" style="208" customWidth="1"/>
    <col min="9478" max="9478" width="25" style="208" customWidth="1"/>
    <col min="9479" max="9482" width="12.5" style="208" customWidth="1"/>
    <col min="9483" max="9483" width="2.5" style="208" customWidth="1"/>
    <col min="9484" max="9484" width="25" style="208" customWidth="1"/>
    <col min="9485" max="9488" width="12.5" style="208" customWidth="1"/>
    <col min="9489" max="9489" width="2.5" style="208" customWidth="1"/>
    <col min="9490" max="9490" width="25" style="208" customWidth="1"/>
    <col min="9491" max="9494" width="12.5" style="208" customWidth="1"/>
    <col min="9495" max="9495" width="3.125" style="208" customWidth="1"/>
    <col min="9496" max="9728" width="9" style="208"/>
    <col min="9729" max="9730" width="3.125" style="208" customWidth="1"/>
    <col min="9731" max="9732" width="17.5" style="208" customWidth="1"/>
    <col min="9733" max="9733" width="2.5" style="208" customWidth="1"/>
    <col min="9734" max="9734" width="25" style="208" customWidth="1"/>
    <col min="9735" max="9738" width="12.5" style="208" customWidth="1"/>
    <col min="9739" max="9739" width="2.5" style="208" customWidth="1"/>
    <col min="9740" max="9740" width="25" style="208" customWidth="1"/>
    <col min="9741" max="9744" width="12.5" style="208" customWidth="1"/>
    <col min="9745" max="9745" width="2.5" style="208" customWidth="1"/>
    <col min="9746" max="9746" width="25" style="208" customWidth="1"/>
    <col min="9747" max="9750" width="12.5" style="208" customWidth="1"/>
    <col min="9751" max="9751" width="3.125" style="208" customWidth="1"/>
    <col min="9752" max="9984" width="9" style="208"/>
    <col min="9985" max="9986" width="3.125" style="208" customWidth="1"/>
    <col min="9987" max="9988" width="17.5" style="208" customWidth="1"/>
    <col min="9989" max="9989" width="2.5" style="208" customWidth="1"/>
    <col min="9990" max="9990" width="25" style="208" customWidth="1"/>
    <col min="9991" max="9994" width="12.5" style="208" customWidth="1"/>
    <col min="9995" max="9995" width="2.5" style="208" customWidth="1"/>
    <col min="9996" max="9996" width="25" style="208" customWidth="1"/>
    <col min="9997" max="10000" width="12.5" style="208" customWidth="1"/>
    <col min="10001" max="10001" width="2.5" style="208" customWidth="1"/>
    <col min="10002" max="10002" width="25" style="208" customWidth="1"/>
    <col min="10003" max="10006" width="12.5" style="208" customWidth="1"/>
    <col min="10007" max="10007" width="3.125" style="208" customWidth="1"/>
    <col min="10008" max="10240" width="9" style="208"/>
    <col min="10241" max="10242" width="3.125" style="208" customWidth="1"/>
    <col min="10243" max="10244" width="17.5" style="208" customWidth="1"/>
    <col min="10245" max="10245" width="2.5" style="208" customWidth="1"/>
    <col min="10246" max="10246" width="25" style="208" customWidth="1"/>
    <col min="10247" max="10250" width="12.5" style="208" customWidth="1"/>
    <col min="10251" max="10251" width="2.5" style="208" customWidth="1"/>
    <col min="10252" max="10252" width="25" style="208" customWidth="1"/>
    <col min="10253" max="10256" width="12.5" style="208" customWidth="1"/>
    <col min="10257" max="10257" width="2.5" style="208" customWidth="1"/>
    <col min="10258" max="10258" width="25" style="208" customWidth="1"/>
    <col min="10259" max="10262" width="12.5" style="208" customWidth="1"/>
    <col min="10263" max="10263" width="3.125" style="208" customWidth="1"/>
    <col min="10264" max="10496" width="9" style="208"/>
    <col min="10497" max="10498" width="3.125" style="208" customWidth="1"/>
    <col min="10499" max="10500" width="17.5" style="208" customWidth="1"/>
    <col min="10501" max="10501" width="2.5" style="208" customWidth="1"/>
    <col min="10502" max="10502" width="25" style="208" customWidth="1"/>
    <col min="10503" max="10506" width="12.5" style="208" customWidth="1"/>
    <col min="10507" max="10507" width="2.5" style="208" customWidth="1"/>
    <col min="10508" max="10508" width="25" style="208" customWidth="1"/>
    <col min="10509" max="10512" width="12.5" style="208" customWidth="1"/>
    <col min="10513" max="10513" width="2.5" style="208" customWidth="1"/>
    <col min="10514" max="10514" width="25" style="208" customWidth="1"/>
    <col min="10515" max="10518" width="12.5" style="208" customWidth="1"/>
    <col min="10519" max="10519" width="3.125" style="208" customWidth="1"/>
    <col min="10520" max="10752" width="9" style="208"/>
    <col min="10753" max="10754" width="3.125" style="208" customWidth="1"/>
    <col min="10755" max="10756" width="17.5" style="208" customWidth="1"/>
    <col min="10757" max="10757" width="2.5" style="208" customWidth="1"/>
    <col min="10758" max="10758" width="25" style="208" customWidth="1"/>
    <col min="10759" max="10762" width="12.5" style="208" customWidth="1"/>
    <col min="10763" max="10763" width="2.5" style="208" customWidth="1"/>
    <col min="10764" max="10764" width="25" style="208" customWidth="1"/>
    <col min="10765" max="10768" width="12.5" style="208" customWidth="1"/>
    <col min="10769" max="10769" width="2.5" style="208" customWidth="1"/>
    <col min="10770" max="10770" width="25" style="208" customWidth="1"/>
    <col min="10771" max="10774" width="12.5" style="208" customWidth="1"/>
    <col min="10775" max="10775" width="3.125" style="208" customWidth="1"/>
    <col min="10776" max="11008" width="9" style="208"/>
    <col min="11009" max="11010" width="3.125" style="208" customWidth="1"/>
    <col min="11011" max="11012" width="17.5" style="208" customWidth="1"/>
    <col min="11013" max="11013" width="2.5" style="208" customWidth="1"/>
    <col min="11014" max="11014" width="25" style="208" customWidth="1"/>
    <col min="11015" max="11018" width="12.5" style="208" customWidth="1"/>
    <col min="11019" max="11019" width="2.5" style="208" customWidth="1"/>
    <col min="11020" max="11020" width="25" style="208" customWidth="1"/>
    <col min="11021" max="11024" width="12.5" style="208" customWidth="1"/>
    <col min="11025" max="11025" width="2.5" style="208" customWidth="1"/>
    <col min="11026" max="11026" width="25" style="208" customWidth="1"/>
    <col min="11027" max="11030" width="12.5" style="208" customWidth="1"/>
    <col min="11031" max="11031" width="3.125" style="208" customWidth="1"/>
    <col min="11032" max="11264" width="9" style="208"/>
    <col min="11265" max="11266" width="3.125" style="208" customWidth="1"/>
    <col min="11267" max="11268" width="17.5" style="208" customWidth="1"/>
    <col min="11269" max="11269" width="2.5" style="208" customWidth="1"/>
    <col min="11270" max="11270" width="25" style="208" customWidth="1"/>
    <col min="11271" max="11274" width="12.5" style="208" customWidth="1"/>
    <col min="11275" max="11275" width="2.5" style="208" customWidth="1"/>
    <col min="11276" max="11276" width="25" style="208" customWidth="1"/>
    <col min="11277" max="11280" width="12.5" style="208" customWidth="1"/>
    <col min="11281" max="11281" width="2.5" style="208" customWidth="1"/>
    <col min="11282" max="11282" width="25" style="208" customWidth="1"/>
    <col min="11283" max="11286" width="12.5" style="208" customWidth="1"/>
    <col min="11287" max="11287" width="3.125" style="208" customWidth="1"/>
    <col min="11288" max="11520" width="9" style="208"/>
    <col min="11521" max="11522" width="3.125" style="208" customWidth="1"/>
    <col min="11523" max="11524" width="17.5" style="208" customWidth="1"/>
    <col min="11525" max="11525" width="2.5" style="208" customWidth="1"/>
    <col min="11526" max="11526" width="25" style="208" customWidth="1"/>
    <col min="11527" max="11530" width="12.5" style="208" customWidth="1"/>
    <col min="11531" max="11531" width="2.5" style="208" customWidth="1"/>
    <col min="11532" max="11532" width="25" style="208" customWidth="1"/>
    <col min="11533" max="11536" width="12.5" style="208" customWidth="1"/>
    <col min="11537" max="11537" width="2.5" style="208" customWidth="1"/>
    <col min="11538" max="11538" width="25" style="208" customWidth="1"/>
    <col min="11539" max="11542" width="12.5" style="208" customWidth="1"/>
    <col min="11543" max="11543" width="3.125" style="208" customWidth="1"/>
    <col min="11544" max="11776" width="9" style="208"/>
    <col min="11777" max="11778" width="3.125" style="208" customWidth="1"/>
    <col min="11779" max="11780" width="17.5" style="208" customWidth="1"/>
    <col min="11781" max="11781" width="2.5" style="208" customWidth="1"/>
    <col min="11782" max="11782" width="25" style="208" customWidth="1"/>
    <col min="11783" max="11786" width="12.5" style="208" customWidth="1"/>
    <col min="11787" max="11787" width="2.5" style="208" customWidth="1"/>
    <col min="11788" max="11788" width="25" style="208" customWidth="1"/>
    <col min="11789" max="11792" width="12.5" style="208" customWidth="1"/>
    <col min="11793" max="11793" width="2.5" style="208" customWidth="1"/>
    <col min="11794" max="11794" width="25" style="208" customWidth="1"/>
    <col min="11795" max="11798" width="12.5" style="208" customWidth="1"/>
    <col min="11799" max="11799" width="3.125" style="208" customWidth="1"/>
    <col min="11800" max="12032" width="9" style="208"/>
    <col min="12033" max="12034" width="3.125" style="208" customWidth="1"/>
    <col min="12035" max="12036" width="17.5" style="208" customWidth="1"/>
    <col min="12037" max="12037" width="2.5" style="208" customWidth="1"/>
    <col min="12038" max="12038" width="25" style="208" customWidth="1"/>
    <col min="12039" max="12042" width="12.5" style="208" customWidth="1"/>
    <col min="12043" max="12043" width="2.5" style="208" customWidth="1"/>
    <col min="12044" max="12044" width="25" style="208" customWidth="1"/>
    <col min="12045" max="12048" width="12.5" style="208" customWidth="1"/>
    <col min="12049" max="12049" width="2.5" style="208" customWidth="1"/>
    <col min="12050" max="12050" width="25" style="208" customWidth="1"/>
    <col min="12051" max="12054" width="12.5" style="208" customWidth="1"/>
    <col min="12055" max="12055" width="3.125" style="208" customWidth="1"/>
    <col min="12056" max="12288" width="9" style="208"/>
    <col min="12289" max="12290" width="3.125" style="208" customWidth="1"/>
    <col min="12291" max="12292" width="17.5" style="208" customWidth="1"/>
    <col min="12293" max="12293" width="2.5" style="208" customWidth="1"/>
    <col min="12294" max="12294" width="25" style="208" customWidth="1"/>
    <col min="12295" max="12298" width="12.5" style="208" customWidth="1"/>
    <col min="12299" max="12299" width="2.5" style="208" customWidth="1"/>
    <col min="12300" max="12300" width="25" style="208" customWidth="1"/>
    <col min="12301" max="12304" width="12.5" style="208" customWidth="1"/>
    <col min="12305" max="12305" width="2.5" style="208" customWidth="1"/>
    <col min="12306" max="12306" width="25" style="208" customWidth="1"/>
    <col min="12307" max="12310" width="12.5" style="208" customWidth="1"/>
    <col min="12311" max="12311" width="3.125" style="208" customWidth="1"/>
    <col min="12312" max="12544" width="9" style="208"/>
    <col min="12545" max="12546" width="3.125" style="208" customWidth="1"/>
    <col min="12547" max="12548" width="17.5" style="208" customWidth="1"/>
    <col min="12549" max="12549" width="2.5" style="208" customWidth="1"/>
    <col min="12550" max="12550" width="25" style="208" customWidth="1"/>
    <col min="12551" max="12554" width="12.5" style="208" customWidth="1"/>
    <col min="12555" max="12555" width="2.5" style="208" customWidth="1"/>
    <col min="12556" max="12556" width="25" style="208" customWidth="1"/>
    <col min="12557" max="12560" width="12.5" style="208" customWidth="1"/>
    <col min="12561" max="12561" width="2.5" style="208" customWidth="1"/>
    <col min="12562" max="12562" width="25" style="208" customWidth="1"/>
    <col min="12563" max="12566" width="12.5" style="208" customWidth="1"/>
    <col min="12567" max="12567" width="3.125" style="208" customWidth="1"/>
    <col min="12568" max="12800" width="9" style="208"/>
    <col min="12801" max="12802" width="3.125" style="208" customWidth="1"/>
    <col min="12803" max="12804" width="17.5" style="208" customWidth="1"/>
    <col min="12805" max="12805" width="2.5" style="208" customWidth="1"/>
    <col min="12806" max="12806" width="25" style="208" customWidth="1"/>
    <col min="12807" max="12810" width="12.5" style="208" customWidth="1"/>
    <col min="12811" max="12811" width="2.5" style="208" customWidth="1"/>
    <col min="12812" max="12812" width="25" style="208" customWidth="1"/>
    <col min="12813" max="12816" width="12.5" style="208" customWidth="1"/>
    <col min="12817" max="12817" width="2.5" style="208" customWidth="1"/>
    <col min="12818" max="12818" width="25" style="208" customWidth="1"/>
    <col min="12819" max="12822" width="12.5" style="208" customWidth="1"/>
    <col min="12823" max="12823" width="3.125" style="208" customWidth="1"/>
    <col min="12824" max="13056" width="9" style="208"/>
    <col min="13057" max="13058" width="3.125" style="208" customWidth="1"/>
    <col min="13059" max="13060" width="17.5" style="208" customWidth="1"/>
    <col min="13061" max="13061" width="2.5" style="208" customWidth="1"/>
    <col min="13062" max="13062" width="25" style="208" customWidth="1"/>
    <col min="13063" max="13066" width="12.5" style="208" customWidth="1"/>
    <col min="13067" max="13067" width="2.5" style="208" customWidth="1"/>
    <col min="13068" max="13068" width="25" style="208" customWidth="1"/>
    <col min="13069" max="13072" width="12.5" style="208" customWidth="1"/>
    <col min="13073" max="13073" width="2.5" style="208" customWidth="1"/>
    <col min="13074" max="13074" width="25" style="208" customWidth="1"/>
    <col min="13075" max="13078" width="12.5" style="208" customWidth="1"/>
    <col min="13079" max="13079" width="3.125" style="208" customWidth="1"/>
    <col min="13080" max="13312" width="9" style="208"/>
    <col min="13313" max="13314" width="3.125" style="208" customWidth="1"/>
    <col min="13315" max="13316" width="17.5" style="208" customWidth="1"/>
    <col min="13317" max="13317" width="2.5" style="208" customWidth="1"/>
    <col min="13318" max="13318" width="25" style="208" customWidth="1"/>
    <col min="13319" max="13322" width="12.5" style="208" customWidth="1"/>
    <col min="13323" max="13323" width="2.5" style="208" customWidth="1"/>
    <col min="13324" max="13324" width="25" style="208" customWidth="1"/>
    <col min="13325" max="13328" width="12.5" style="208" customWidth="1"/>
    <col min="13329" max="13329" width="2.5" style="208" customWidth="1"/>
    <col min="13330" max="13330" width="25" style="208" customWidth="1"/>
    <col min="13331" max="13334" width="12.5" style="208" customWidth="1"/>
    <col min="13335" max="13335" width="3.125" style="208" customWidth="1"/>
    <col min="13336" max="13568" width="9" style="208"/>
    <col min="13569" max="13570" width="3.125" style="208" customWidth="1"/>
    <col min="13571" max="13572" width="17.5" style="208" customWidth="1"/>
    <col min="13573" max="13573" width="2.5" style="208" customWidth="1"/>
    <col min="13574" max="13574" width="25" style="208" customWidth="1"/>
    <col min="13575" max="13578" width="12.5" style="208" customWidth="1"/>
    <col min="13579" max="13579" width="2.5" style="208" customWidth="1"/>
    <col min="13580" max="13580" width="25" style="208" customWidth="1"/>
    <col min="13581" max="13584" width="12.5" style="208" customWidth="1"/>
    <col min="13585" max="13585" width="2.5" style="208" customWidth="1"/>
    <col min="13586" max="13586" width="25" style="208" customWidth="1"/>
    <col min="13587" max="13590" width="12.5" style="208" customWidth="1"/>
    <col min="13591" max="13591" width="3.125" style="208" customWidth="1"/>
    <col min="13592" max="13824" width="9" style="208"/>
    <col min="13825" max="13826" width="3.125" style="208" customWidth="1"/>
    <col min="13827" max="13828" width="17.5" style="208" customWidth="1"/>
    <col min="13829" max="13829" width="2.5" style="208" customWidth="1"/>
    <col min="13830" max="13830" width="25" style="208" customWidth="1"/>
    <col min="13831" max="13834" width="12.5" style="208" customWidth="1"/>
    <col min="13835" max="13835" width="2.5" style="208" customWidth="1"/>
    <col min="13836" max="13836" width="25" style="208" customWidth="1"/>
    <col min="13837" max="13840" width="12.5" style="208" customWidth="1"/>
    <col min="13841" max="13841" width="2.5" style="208" customWidth="1"/>
    <col min="13842" max="13842" width="25" style="208" customWidth="1"/>
    <col min="13843" max="13846" width="12.5" style="208" customWidth="1"/>
    <col min="13847" max="13847" width="3.125" style="208" customWidth="1"/>
    <col min="13848" max="14080" width="9" style="208"/>
    <col min="14081" max="14082" width="3.125" style="208" customWidth="1"/>
    <col min="14083" max="14084" width="17.5" style="208" customWidth="1"/>
    <col min="14085" max="14085" width="2.5" style="208" customWidth="1"/>
    <col min="14086" max="14086" width="25" style="208" customWidth="1"/>
    <col min="14087" max="14090" width="12.5" style="208" customWidth="1"/>
    <col min="14091" max="14091" width="2.5" style="208" customWidth="1"/>
    <col min="14092" max="14092" width="25" style="208" customWidth="1"/>
    <col min="14093" max="14096" width="12.5" style="208" customWidth="1"/>
    <col min="14097" max="14097" width="2.5" style="208" customWidth="1"/>
    <col min="14098" max="14098" width="25" style="208" customWidth="1"/>
    <col min="14099" max="14102" width="12.5" style="208" customWidth="1"/>
    <col min="14103" max="14103" width="3.125" style="208" customWidth="1"/>
    <col min="14104" max="14336" width="9" style="208"/>
    <col min="14337" max="14338" width="3.125" style="208" customWidth="1"/>
    <col min="14339" max="14340" width="17.5" style="208" customWidth="1"/>
    <col min="14341" max="14341" width="2.5" style="208" customWidth="1"/>
    <col min="14342" max="14342" width="25" style="208" customWidth="1"/>
    <col min="14343" max="14346" width="12.5" style="208" customWidth="1"/>
    <col min="14347" max="14347" width="2.5" style="208" customWidth="1"/>
    <col min="14348" max="14348" width="25" style="208" customWidth="1"/>
    <col min="14349" max="14352" width="12.5" style="208" customWidth="1"/>
    <col min="14353" max="14353" width="2.5" style="208" customWidth="1"/>
    <col min="14354" max="14354" width="25" style="208" customWidth="1"/>
    <col min="14355" max="14358" width="12.5" style="208" customWidth="1"/>
    <col min="14359" max="14359" width="3.125" style="208" customWidth="1"/>
    <col min="14360" max="14592" width="9" style="208"/>
    <col min="14593" max="14594" width="3.125" style="208" customWidth="1"/>
    <col min="14595" max="14596" width="17.5" style="208" customWidth="1"/>
    <col min="14597" max="14597" width="2.5" style="208" customWidth="1"/>
    <col min="14598" max="14598" width="25" style="208" customWidth="1"/>
    <col min="14599" max="14602" width="12.5" style="208" customWidth="1"/>
    <col min="14603" max="14603" width="2.5" style="208" customWidth="1"/>
    <col min="14604" max="14604" width="25" style="208" customWidth="1"/>
    <col min="14605" max="14608" width="12.5" style="208" customWidth="1"/>
    <col min="14609" max="14609" width="2.5" style="208" customWidth="1"/>
    <col min="14610" max="14610" width="25" style="208" customWidth="1"/>
    <col min="14611" max="14614" width="12.5" style="208" customWidth="1"/>
    <col min="14615" max="14615" width="3.125" style="208" customWidth="1"/>
    <col min="14616" max="14848" width="9" style="208"/>
    <col min="14849" max="14850" width="3.125" style="208" customWidth="1"/>
    <col min="14851" max="14852" width="17.5" style="208" customWidth="1"/>
    <col min="14853" max="14853" width="2.5" style="208" customWidth="1"/>
    <col min="14854" max="14854" width="25" style="208" customWidth="1"/>
    <col min="14855" max="14858" width="12.5" style="208" customWidth="1"/>
    <col min="14859" max="14859" width="2.5" style="208" customWidth="1"/>
    <col min="14860" max="14860" width="25" style="208" customWidth="1"/>
    <col min="14861" max="14864" width="12.5" style="208" customWidth="1"/>
    <col min="14865" max="14865" width="2.5" style="208" customWidth="1"/>
    <col min="14866" max="14866" width="25" style="208" customWidth="1"/>
    <col min="14867" max="14870" width="12.5" style="208" customWidth="1"/>
    <col min="14871" max="14871" width="3.125" style="208" customWidth="1"/>
    <col min="14872" max="15104" width="9" style="208"/>
    <col min="15105" max="15106" width="3.125" style="208" customWidth="1"/>
    <col min="15107" max="15108" width="17.5" style="208" customWidth="1"/>
    <col min="15109" max="15109" width="2.5" style="208" customWidth="1"/>
    <col min="15110" max="15110" width="25" style="208" customWidth="1"/>
    <col min="15111" max="15114" width="12.5" style="208" customWidth="1"/>
    <col min="15115" max="15115" width="2.5" style="208" customWidth="1"/>
    <col min="15116" max="15116" width="25" style="208" customWidth="1"/>
    <col min="15117" max="15120" width="12.5" style="208" customWidth="1"/>
    <col min="15121" max="15121" width="2.5" style="208" customWidth="1"/>
    <col min="15122" max="15122" width="25" style="208" customWidth="1"/>
    <col min="15123" max="15126" width="12.5" style="208" customWidth="1"/>
    <col min="15127" max="15127" width="3.125" style="208" customWidth="1"/>
    <col min="15128" max="15360" width="9" style="208"/>
    <col min="15361" max="15362" width="3.125" style="208" customWidth="1"/>
    <col min="15363" max="15364" width="17.5" style="208" customWidth="1"/>
    <col min="15365" max="15365" width="2.5" style="208" customWidth="1"/>
    <col min="15366" max="15366" width="25" style="208" customWidth="1"/>
    <col min="15367" max="15370" width="12.5" style="208" customWidth="1"/>
    <col min="15371" max="15371" width="2.5" style="208" customWidth="1"/>
    <col min="15372" max="15372" width="25" style="208" customWidth="1"/>
    <col min="15373" max="15376" width="12.5" style="208" customWidth="1"/>
    <col min="15377" max="15377" width="2.5" style="208" customWidth="1"/>
    <col min="15378" max="15378" width="25" style="208" customWidth="1"/>
    <col min="15379" max="15382" width="12.5" style="208" customWidth="1"/>
    <col min="15383" max="15383" width="3.125" style="208" customWidth="1"/>
    <col min="15384" max="15616" width="9" style="208"/>
    <col min="15617" max="15618" width="3.125" style="208" customWidth="1"/>
    <col min="15619" max="15620" width="17.5" style="208" customWidth="1"/>
    <col min="15621" max="15621" width="2.5" style="208" customWidth="1"/>
    <col min="15622" max="15622" width="25" style="208" customWidth="1"/>
    <col min="15623" max="15626" width="12.5" style="208" customWidth="1"/>
    <col min="15627" max="15627" width="2.5" style="208" customWidth="1"/>
    <col min="15628" max="15628" width="25" style="208" customWidth="1"/>
    <col min="15629" max="15632" width="12.5" style="208" customWidth="1"/>
    <col min="15633" max="15633" width="2.5" style="208" customWidth="1"/>
    <col min="15634" max="15634" width="25" style="208" customWidth="1"/>
    <col min="15635" max="15638" width="12.5" style="208" customWidth="1"/>
    <col min="15639" max="15639" width="3.125" style="208" customWidth="1"/>
    <col min="15640" max="15872" width="9" style="208"/>
    <col min="15873" max="15874" width="3.125" style="208" customWidth="1"/>
    <col min="15875" max="15876" width="17.5" style="208" customWidth="1"/>
    <col min="15877" max="15877" width="2.5" style="208" customWidth="1"/>
    <col min="15878" max="15878" width="25" style="208" customWidth="1"/>
    <col min="15879" max="15882" width="12.5" style="208" customWidth="1"/>
    <col min="15883" max="15883" width="2.5" style="208" customWidth="1"/>
    <col min="15884" max="15884" width="25" style="208" customWidth="1"/>
    <col min="15885" max="15888" width="12.5" style="208" customWidth="1"/>
    <col min="15889" max="15889" width="2.5" style="208" customWidth="1"/>
    <col min="15890" max="15890" width="25" style="208" customWidth="1"/>
    <col min="15891" max="15894" width="12.5" style="208" customWidth="1"/>
    <col min="15895" max="15895" width="3.125" style="208" customWidth="1"/>
    <col min="15896" max="16128" width="9" style="208"/>
    <col min="16129" max="16130" width="3.125" style="208" customWidth="1"/>
    <col min="16131" max="16132" width="17.5" style="208" customWidth="1"/>
    <col min="16133" max="16133" width="2.5" style="208" customWidth="1"/>
    <col min="16134" max="16134" width="25" style="208" customWidth="1"/>
    <col min="16135" max="16138" width="12.5" style="208" customWidth="1"/>
    <col min="16139" max="16139" width="2.5" style="208" customWidth="1"/>
    <col min="16140" max="16140" width="25" style="208" customWidth="1"/>
    <col min="16141" max="16144" width="12.5" style="208" customWidth="1"/>
    <col min="16145" max="16145" width="2.5" style="208" customWidth="1"/>
    <col min="16146" max="16146" width="25" style="208" customWidth="1"/>
    <col min="16147" max="16150" width="12.5" style="208" customWidth="1"/>
    <col min="16151" max="16151" width="3.125" style="208" customWidth="1"/>
    <col min="16152" max="16384" width="9" style="208"/>
  </cols>
  <sheetData>
    <row r="2" spans="1:23" ht="18.75">
      <c r="C2" s="209" t="s">
        <v>27</v>
      </c>
      <c r="V2" s="210" t="s">
        <v>207</v>
      </c>
      <c r="W2" s="211"/>
    </row>
    <row r="3" spans="1:23" ht="4.3499999999999996" customHeight="1">
      <c r="C3" s="212"/>
      <c r="D3" s="213"/>
      <c r="E3" s="828" t="s">
        <v>72</v>
      </c>
      <c r="F3" s="829"/>
      <c r="G3" s="829"/>
      <c r="H3" s="829"/>
      <c r="I3" s="829"/>
      <c r="J3" s="830"/>
      <c r="K3" s="828" t="s">
        <v>73</v>
      </c>
      <c r="L3" s="829"/>
      <c r="M3" s="829"/>
      <c r="N3" s="829"/>
      <c r="O3" s="829"/>
      <c r="P3" s="830"/>
      <c r="Q3" s="828" t="s">
        <v>361</v>
      </c>
      <c r="R3" s="829"/>
      <c r="S3" s="829"/>
      <c r="T3" s="829"/>
      <c r="U3" s="829"/>
      <c r="V3" s="830"/>
    </row>
    <row r="4" spans="1:23" ht="12.95" customHeight="1">
      <c r="C4" s="214"/>
      <c r="D4" s="270" t="s">
        <v>27</v>
      </c>
      <c r="E4" s="831"/>
      <c r="F4" s="832"/>
      <c r="G4" s="832"/>
      <c r="H4" s="832"/>
      <c r="I4" s="832"/>
      <c r="J4" s="833"/>
      <c r="K4" s="831"/>
      <c r="L4" s="832"/>
      <c r="M4" s="832"/>
      <c r="N4" s="832"/>
      <c r="O4" s="832"/>
      <c r="P4" s="833"/>
      <c r="Q4" s="831"/>
      <c r="R4" s="832"/>
      <c r="S4" s="832"/>
      <c r="T4" s="832"/>
      <c r="U4" s="832"/>
      <c r="V4" s="833"/>
    </row>
    <row r="5" spans="1:23" ht="12.95" customHeight="1">
      <c r="C5" s="214"/>
      <c r="D5" s="216"/>
      <c r="E5" s="831"/>
      <c r="F5" s="832"/>
      <c r="G5" s="832"/>
      <c r="H5" s="832"/>
      <c r="I5" s="832"/>
      <c r="J5" s="833"/>
      <c r="K5" s="831"/>
      <c r="L5" s="832"/>
      <c r="M5" s="832"/>
      <c r="N5" s="832"/>
      <c r="O5" s="832"/>
      <c r="P5" s="833"/>
      <c r="Q5" s="831"/>
      <c r="R5" s="832"/>
      <c r="S5" s="832"/>
      <c r="T5" s="832"/>
      <c r="U5" s="832"/>
      <c r="V5" s="833"/>
    </row>
    <row r="6" spans="1:23" ht="12.95" customHeight="1">
      <c r="A6" s="217"/>
      <c r="C6" s="218" t="s">
        <v>363</v>
      </c>
      <c r="D6" s="219"/>
      <c r="E6" s="831"/>
      <c r="F6" s="832"/>
      <c r="G6" s="832"/>
      <c r="H6" s="832"/>
      <c r="I6" s="832"/>
      <c r="J6" s="833"/>
      <c r="K6" s="831"/>
      <c r="L6" s="832"/>
      <c r="M6" s="832"/>
      <c r="N6" s="832"/>
      <c r="O6" s="832"/>
      <c r="P6" s="833"/>
      <c r="Q6" s="831"/>
      <c r="R6" s="832"/>
      <c r="S6" s="832"/>
      <c r="T6" s="832"/>
      <c r="U6" s="832"/>
      <c r="V6" s="833"/>
    </row>
    <row r="7" spans="1:23" ht="4.3499999999999996" customHeight="1">
      <c r="A7" s="211"/>
      <c r="C7" s="220"/>
      <c r="D7" s="221"/>
      <c r="E7" s="831"/>
      <c r="F7" s="860"/>
      <c r="G7" s="860"/>
      <c r="H7" s="860"/>
      <c r="I7" s="860"/>
      <c r="J7" s="833"/>
      <c r="K7" s="831"/>
      <c r="L7" s="860"/>
      <c r="M7" s="860"/>
      <c r="N7" s="860"/>
      <c r="O7" s="860"/>
      <c r="P7" s="833"/>
      <c r="Q7" s="831"/>
      <c r="R7" s="860"/>
      <c r="S7" s="860"/>
      <c r="T7" s="860"/>
      <c r="U7" s="860"/>
      <c r="V7" s="833"/>
    </row>
    <row r="8" spans="1:23">
      <c r="C8" s="837" t="s">
        <v>72</v>
      </c>
      <c r="D8" s="861"/>
      <c r="E8" s="863"/>
      <c r="F8" s="864"/>
      <c r="G8" s="867"/>
      <c r="H8" s="248"/>
      <c r="I8" s="248"/>
      <c r="J8" s="867"/>
      <c r="K8" s="863"/>
      <c r="L8" s="864"/>
      <c r="M8" s="867"/>
      <c r="N8" s="248"/>
      <c r="O8" s="248"/>
      <c r="P8" s="867"/>
      <c r="Q8" s="863"/>
      <c r="R8" s="864"/>
      <c r="S8" s="867"/>
      <c r="T8" s="248"/>
      <c r="U8" s="248"/>
      <c r="V8" s="869"/>
    </row>
    <row r="9" spans="1:23" ht="12.95" customHeight="1">
      <c r="C9" s="837"/>
      <c r="D9" s="861"/>
      <c r="E9" s="865"/>
      <c r="F9" s="866"/>
      <c r="G9" s="868"/>
      <c r="H9" s="871"/>
      <c r="I9" s="249"/>
      <c r="J9" s="868"/>
      <c r="K9" s="865"/>
      <c r="L9" s="866"/>
      <c r="M9" s="868"/>
      <c r="N9" s="871"/>
      <c r="O9" s="249"/>
      <c r="P9" s="868"/>
      <c r="Q9" s="865"/>
      <c r="R9" s="866"/>
      <c r="S9" s="868"/>
      <c r="T9" s="871"/>
      <c r="U9" s="249"/>
      <c r="V9" s="870"/>
    </row>
    <row r="10" spans="1:23">
      <c r="C10" s="837"/>
      <c r="D10" s="861"/>
      <c r="E10" s="865"/>
      <c r="F10" s="866"/>
      <c r="G10" s="868"/>
      <c r="H10" s="868"/>
      <c r="I10" s="250"/>
      <c r="J10" s="868"/>
      <c r="K10" s="865"/>
      <c r="L10" s="866"/>
      <c r="M10" s="868"/>
      <c r="N10" s="868"/>
      <c r="O10" s="250"/>
      <c r="P10" s="868"/>
      <c r="Q10" s="865"/>
      <c r="R10" s="866"/>
      <c r="S10" s="868"/>
      <c r="T10" s="868"/>
      <c r="U10" s="250"/>
      <c r="V10" s="870"/>
    </row>
    <row r="11" spans="1:23">
      <c r="C11" s="837"/>
      <c r="D11" s="861"/>
      <c r="E11" s="865"/>
      <c r="F11" s="866"/>
      <c r="G11" s="868"/>
      <c r="H11" s="868"/>
      <c r="I11" s="251"/>
      <c r="J11" s="868"/>
      <c r="K11" s="865"/>
      <c r="L11" s="866"/>
      <c r="M11" s="868"/>
      <c r="N11" s="868"/>
      <c r="O11" s="251"/>
      <c r="P11" s="868"/>
      <c r="Q11" s="865"/>
      <c r="R11" s="866"/>
      <c r="S11" s="868"/>
      <c r="T11" s="868"/>
      <c r="U11" s="251"/>
      <c r="V11" s="870"/>
    </row>
    <row r="12" spans="1:23" ht="14.25" customHeight="1">
      <c r="C12" s="837"/>
      <c r="D12" s="861"/>
      <c r="E12" s="85"/>
      <c r="F12" s="48"/>
      <c r="G12" s="252"/>
      <c r="H12" s="252"/>
      <c r="I12" s="252"/>
      <c r="J12" s="117"/>
      <c r="K12" s="85"/>
      <c r="L12" s="48"/>
      <c r="M12" s="252"/>
      <c r="N12" s="252"/>
      <c r="O12" s="252"/>
      <c r="P12" s="117"/>
      <c r="Q12" s="85"/>
      <c r="R12" s="48"/>
      <c r="S12" s="252"/>
      <c r="T12" s="252"/>
      <c r="U12" s="252"/>
      <c r="V12" s="253"/>
    </row>
    <row r="13" spans="1:23" ht="14.25" customHeight="1">
      <c r="C13" s="837"/>
      <c r="D13" s="861"/>
      <c r="E13" s="85"/>
      <c r="F13" s="48"/>
      <c r="G13" s="252"/>
      <c r="H13" s="252"/>
      <c r="I13" s="252"/>
      <c r="J13" s="117"/>
      <c r="K13" s="85"/>
      <c r="L13" s="48"/>
      <c r="M13" s="252"/>
      <c r="N13" s="252"/>
      <c r="O13" s="252"/>
      <c r="P13" s="117"/>
      <c r="Q13" s="85"/>
      <c r="R13" s="48"/>
      <c r="S13" s="252"/>
      <c r="T13" s="252"/>
      <c r="U13" s="252"/>
      <c r="V13" s="253"/>
    </row>
    <row r="14" spans="1:23" ht="14.25" customHeight="1">
      <c r="C14" s="837"/>
      <c r="D14" s="861"/>
      <c r="E14" s="85"/>
      <c r="F14" s="48"/>
      <c r="G14" s="252"/>
      <c r="H14" s="252"/>
      <c r="I14" s="252"/>
      <c r="J14" s="117"/>
      <c r="K14" s="85"/>
      <c r="L14" s="48"/>
      <c r="M14" s="252"/>
      <c r="N14" s="252"/>
      <c r="O14" s="252"/>
      <c r="P14" s="117"/>
      <c r="Q14" s="85"/>
      <c r="R14" s="48"/>
      <c r="S14" s="252"/>
      <c r="T14" s="252"/>
      <c r="U14" s="252"/>
      <c r="V14" s="253"/>
    </row>
    <row r="15" spans="1:23" ht="24.95" customHeight="1">
      <c r="C15" s="837"/>
      <c r="D15" s="861"/>
      <c r="E15" s="872"/>
      <c r="F15" s="873"/>
      <c r="G15" s="254"/>
      <c r="H15" s="254"/>
      <c r="I15" s="254"/>
      <c r="J15" s="255"/>
      <c r="K15" s="872"/>
      <c r="L15" s="873"/>
      <c r="M15" s="254"/>
      <c r="N15" s="254"/>
      <c r="O15" s="254"/>
      <c r="P15" s="255"/>
      <c r="Q15" s="872"/>
      <c r="R15" s="873"/>
      <c r="S15" s="254"/>
      <c r="T15" s="254"/>
      <c r="U15" s="254"/>
      <c r="V15" s="256"/>
    </row>
    <row r="16" spans="1:23" ht="14.25" customHeight="1">
      <c r="C16" s="837"/>
      <c r="D16" s="861"/>
      <c r="E16" s="874"/>
      <c r="F16" s="257"/>
      <c r="G16" s="252"/>
      <c r="H16" s="252"/>
      <c r="I16" s="252"/>
      <c r="J16" s="117"/>
      <c r="K16" s="874"/>
      <c r="L16" s="258"/>
      <c r="M16" s="252"/>
      <c r="N16" s="252"/>
      <c r="O16" s="252"/>
      <c r="P16" s="117"/>
      <c r="Q16" s="874"/>
      <c r="R16" s="258"/>
      <c r="S16" s="252"/>
      <c r="T16" s="252"/>
      <c r="U16" s="252"/>
      <c r="V16" s="253"/>
    </row>
    <row r="17" spans="3:22" ht="14.25" customHeight="1">
      <c r="C17" s="837"/>
      <c r="D17" s="861"/>
      <c r="E17" s="875"/>
      <c r="F17" s="257"/>
      <c r="G17" s="252"/>
      <c r="H17" s="252"/>
      <c r="I17" s="252"/>
      <c r="J17" s="117"/>
      <c r="K17" s="875"/>
      <c r="L17" s="258"/>
      <c r="M17" s="252"/>
      <c r="N17" s="252"/>
      <c r="O17" s="252"/>
      <c r="P17" s="117"/>
      <c r="Q17" s="875"/>
      <c r="R17" s="258"/>
      <c r="S17" s="252"/>
      <c r="T17" s="252"/>
      <c r="U17" s="252"/>
      <c r="V17" s="253"/>
    </row>
    <row r="18" spans="3:22" ht="14.25" customHeight="1">
      <c r="C18" s="837"/>
      <c r="D18" s="861"/>
      <c r="E18" s="875"/>
      <c r="F18" s="257"/>
      <c r="G18" s="252"/>
      <c r="H18" s="252"/>
      <c r="I18" s="252"/>
      <c r="J18" s="117"/>
      <c r="K18" s="875"/>
      <c r="L18" s="258"/>
      <c r="M18" s="252"/>
      <c r="N18" s="252"/>
      <c r="O18" s="252"/>
      <c r="P18" s="117"/>
      <c r="Q18" s="875"/>
      <c r="R18" s="258"/>
      <c r="S18" s="252"/>
      <c r="T18" s="252"/>
      <c r="U18" s="252"/>
      <c r="V18" s="253"/>
    </row>
    <row r="19" spans="3:22" ht="14.25" customHeight="1">
      <c r="C19" s="837"/>
      <c r="D19" s="861"/>
      <c r="E19" s="875"/>
      <c r="F19" s="257"/>
      <c r="G19" s="252"/>
      <c r="H19" s="252"/>
      <c r="I19" s="252"/>
      <c r="J19" s="117"/>
      <c r="K19" s="875"/>
      <c r="L19" s="258"/>
      <c r="M19" s="252"/>
      <c r="N19" s="252"/>
      <c r="O19" s="252"/>
      <c r="P19" s="117"/>
      <c r="Q19" s="875"/>
      <c r="R19" s="258"/>
      <c r="S19" s="252"/>
      <c r="T19" s="252"/>
      <c r="U19" s="252"/>
      <c r="V19" s="253"/>
    </row>
    <row r="20" spans="3:22" ht="14.25" customHeight="1">
      <c r="C20" s="837"/>
      <c r="D20" s="861"/>
      <c r="E20" s="875"/>
      <c r="F20" s="257"/>
      <c r="G20" s="252"/>
      <c r="H20" s="252"/>
      <c r="I20" s="252"/>
      <c r="J20" s="117"/>
      <c r="K20" s="875"/>
      <c r="L20" s="258"/>
      <c r="M20" s="252"/>
      <c r="N20" s="252"/>
      <c r="O20" s="252"/>
      <c r="P20" s="117"/>
      <c r="Q20" s="875"/>
      <c r="R20" s="258"/>
      <c r="S20" s="252"/>
      <c r="T20" s="252"/>
      <c r="U20" s="252"/>
      <c r="V20" s="253"/>
    </row>
    <row r="21" spans="3:22" ht="14.25" customHeight="1">
      <c r="C21" s="837"/>
      <c r="D21" s="861"/>
      <c r="E21" s="875"/>
      <c r="F21" s="257"/>
      <c r="G21" s="252"/>
      <c r="H21" s="252"/>
      <c r="I21" s="252"/>
      <c r="J21" s="117"/>
      <c r="K21" s="875"/>
      <c r="L21" s="258"/>
      <c r="M21" s="252"/>
      <c r="N21" s="252"/>
      <c r="O21" s="252"/>
      <c r="P21" s="117"/>
      <c r="Q21" s="875"/>
      <c r="R21" s="258"/>
      <c r="S21" s="252"/>
      <c r="T21" s="252"/>
      <c r="U21" s="252"/>
      <c r="V21" s="253"/>
    </row>
    <row r="22" spans="3:22" ht="14.25" customHeight="1">
      <c r="C22" s="837"/>
      <c r="D22" s="861"/>
      <c r="E22" s="875"/>
      <c r="F22" s="257"/>
      <c r="G22" s="252"/>
      <c r="H22" s="252"/>
      <c r="I22" s="252"/>
      <c r="J22" s="117"/>
      <c r="K22" s="875"/>
      <c r="L22" s="258"/>
      <c r="M22" s="252"/>
      <c r="N22" s="252"/>
      <c r="O22" s="252"/>
      <c r="P22" s="117"/>
      <c r="Q22" s="875"/>
      <c r="R22" s="258"/>
      <c r="S22" s="252"/>
      <c r="T22" s="252"/>
      <c r="U22" s="252"/>
      <c r="V22" s="253"/>
    </row>
    <row r="23" spans="3:22" ht="14.25" customHeight="1">
      <c r="C23" s="837"/>
      <c r="D23" s="861"/>
      <c r="E23" s="875"/>
      <c r="F23" s="257"/>
      <c r="G23" s="252"/>
      <c r="H23" s="252"/>
      <c r="I23" s="252"/>
      <c r="J23" s="117"/>
      <c r="K23" s="875"/>
      <c r="L23" s="258"/>
      <c r="M23" s="252"/>
      <c r="N23" s="252"/>
      <c r="O23" s="252"/>
      <c r="P23" s="117"/>
      <c r="Q23" s="875"/>
      <c r="R23" s="258"/>
      <c r="S23" s="252"/>
      <c r="T23" s="252"/>
      <c r="U23" s="252"/>
      <c r="V23" s="253"/>
    </row>
    <row r="24" spans="3:22" ht="14.25" customHeight="1">
      <c r="C24" s="837"/>
      <c r="D24" s="861"/>
      <c r="E24" s="875"/>
      <c r="F24" s="257"/>
      <c r="G24" s="252"/>
      <c r="H24" s="252"/>
      <c r="I24" s="252"/>
      <c r="J24" s="117"/>
      <c r="K24" s="875"/>
      <c r="L24" s="258"/>
      <c r="M24" s="252"/>
      <c r="N24" s="252"/>
      <c r="O24" s="252"/>
      <c r="P24" s="117"/>
      <c r="Q24" s="875"/>
      <c r="R24" s="258"/>
      <c r="S24" s="252"/>
      <c r="T24" s="252"/>
      <c r="U24" s="252"/>
      <c r="V24" s="253"/>
    </row>
    <row r="25" spans="3:22" ht="14.25" customHeight="1">
      <c r="C25" s="837"/>
      <c r="D25" s="861"/>
      <c r="E25" s="875"/>
      <c r="F25" s="257"/>
      <c r="G25" s="252"/>
      <c r="H25" s="252"/>
      <c r="I25" s="252"/>
      <c r="J25" s="117"/>
      <c r="K25" s="875"/>
      <c r="L25" s="258"/>
      <c r="M25" s="252"/>
      <c r="N25" s="252"/>
      <c r="O25" s="252"/>
      <c r="P25" s="117"/>
      <c r="Q25" s="875"/>
      <c r="R25" s="258"/>
      <c r="S25" s="252"/>
      <c r="T25" s="252"/>
      <c r="U25" s="252"/>
      <c r="V25" s="253"/>
    </row>
    <row r="26" spans="3:22" ht="14.25" customHeight="1">
      <c r="C26" s="837"/>
      <c r="D26" s="861"/>
      <c r="E26" s="875"/>
      <c r="F26" s="257"/>
      <c r="G26" s="252"/>
      <c r="H26" s="252"/>
      <c r="I26" s="252"/>
      <c r="J26" s="117"/>
      <c r="K26" s="875"/>
      <c r="L26" s="258"/>
      <c r="M26" s="252"/>
      <c r="N26" s="252"/>
      <c r="O26" s="252"/>
      <c r="P26" s="117"/>
      <c r="Q26" s="875"/>
      <c r="R26" s="258"/>
      <c r="S26" s="252"/>
      <c r="T26" s="252"/>
      <c r="U26" s="252"/>
      <c r="V26" s="253"/>
    </row>
    <row r="27" spans="3:22" ht="14.25" customHeight="1">
      <c r="C27" s="837"/>
      <c r="D27" s="861"/>
      <c r="E27" s="875"/>
      <c r="F27" s="257"/>
      <c r="G27" s="252"/>
      <c r="H27" s="252"/>
      <c r="I27" s="252"/>
      <c r="J27" s="117"/>
      <c r="K27" s="875"/>
      <c r="L27" s="258"/>
      <c r="M27" s="252"/>
      <c r="N27" s="252"/>
      <c r="O27" s="252"/>
      <c r="P27" s="117"/>
      <c r="Q27" s="875"/>
      <c r="R27" s="258"/>
      <c r="S27" s="252"/>
      <c r="T27" s="252"/>
      <c r="U27" s="252"/>
      <c r="V27" s="253"/>
    </row>
    <row r="28" spans="3:22" ht="14.25" customHeight="1">
      <c r="C28" s="839"/>
      <c r="D28" s="862"/>
      <c r="E28" s="875"/>
      <c r="F28" s="257"/>
      <c r="G28" s="252"/>
      <c r="H28" s="252"/>
      <c r="I28" s="252"/>
      <c r="J28" s="117"/>
      <c r="K28" s="875"/>
      <c r="L28" s="258"/>
      <c r="M28" s="252"/>
      <c r="N28" s="252"/>
      <c r="O28" s="252"/>
      <c r="P28" s="117"/>
      <c r="Q28" s="875"/>
      <c r="R28" s="258"/>
      <c r="S28" s="252"/>
      <c r="T28" s="252"/>
      <c r="U28" s="252"/>
      <c r="V28" s="253"/>
    </row>
    <row r="29" spans="3:22">
      <c r="C29" s="855" t="s">
        <v>73</v>
      </c>
      <c r="D29" s="881"/>
      <c r="E29" s="863"/>
      <c r="F29" s="864"/>
      <c r="G29" s="867"/>
      <c r="H29" s="248"/>
      <c r="I29" s="248"/>
      <c r="J29" s="867"/>
      <c r="K29" s="863"/>
      <c r="L29" s="864"/>
      <c r="M29" s="867"/>
      <c r="N29" s="248"/>
      <c r="O29" s="248"/>
      <c r="P29" s="869"/>
      <c r="Q29" s="864"/>
      <c r="R29" s="864"/>
      <c r="S29" s="867"/>
      <c r="T29" s="248"/>
      <c r="U29" s="248"/>
      <c r="V29" s="869"/>
    </row>
    <row r="30" spans="3:22" ht="12.95" customHeight="1">
      <c r="C30" s="837"/>
      <c r="D30" s="861"/>
      <c r="E30" s="865"/>
      <c r="F30" s="866"/>
      <c r="G30" s="868"/>
      <c r="H30" s="871"/>
      <c r="I30" s="249"/>
      <c r="J30" s="868"/>
      <c r="K30" s="865"/>
      <c r="L30" s="866"/>
      <c r="M30" s="877"/>
      <c r="N30" s="871"/>
      <c r="O30" s="249"/>
      <c r="P30" s="876"/>
      <c r="Q30" s="866"/>
      <c r="R30" s="866"/>
      <c r="S30" s="877"/>
      <c r="T30" s="871"/>
      <c r="U30" s="249"/>
      <c r="V30" s="876"/>
    </row>
    <row r="31" spans="3:22">
      <c r="C31" s="837"/>
      <c r="D31" s="861"/>
      <c r="E31" s="865"/>
      <c r="F31" s="866"/>
      <c r="G31" s="868"/>
      <c r="H31" s="868"/>
      <c r="I31" s="250"/>
      <c r="J31" s="868"/>
      <c r="K31" s="865"/>
      <c r="L31" s="866"/>
      <c r="M31" s="877"/>
      <c r="N31" s="871"/>
      <c r="O31" s="250"/>
      <c r="P31" s="876"/>
      <c r="Q31" s="866"/>
      <c r="R31" s="866"/>
      <c r="S31" s="877"/>
      <c r="T31" s="871"/>
      <c r="U31" s="250"/>
      <c r="V31" s="876"/>
    </row>
    <row r="32" spans="3:22">
      <c r="C32" s="837"/>
      <c r="D32" s="861"/>
      <c r="E32" s="865"/>
      <c r="F32" s="866"/>
      <c r="G32" s="868"/>
      <c r="H32" s="868"/>
      <c r="I32" s="251"/>
      <c r="J32" s="868"/>
      <c r="K32" s="865"/>
      <c r="L32" s="866"/>
      <c r="M32" s="877"/>
      <c r="N32" s="871"/>
      <c r="O32" s="251"/>
      <c r="P32" s="876"/>
      <c r="Q32" s="866"/>
      <c r="R32" s="866"/>
      <c r="S32" s="877"/>
      <c r="T32" s="871"/>
      <c r="U32" s="251"/>
      <c r="V32" s="876"/>
    </row>
    <row r="33" spans="3:22" ht="14.25">
      <c r="C33" s="837"/>
      <c r="D33" s="861"/>
      <c r="E33" s="85"/>
      <c r="F33" s="48"/>
      <c r="G33" s="259"/>
      <c r="H33" s="259"/>
      <c r="I33" s="259"/>
      <c r="J33" s="260"/>
      <c r="K33" s="85"/>
      <c r="L33" s="48"/>
      <c r="M33" s="252"/>
      <c r="N33" s="252"/>
      <c r="O33" s="252"/>
      <c r="P33" s="253"/>
      <c r="Q33" s="48"/>
      <c r="R33" s="48"/>
      <c r="S33" s="252"/>
      <c r="T33" s="252"/>
      <c r="U33" s="252"/>
      <c r="V33" s="253"/>
    </row>
    <row r="34" spans="3:22" ht="14.25">
      <c r="C34" s="837"/>
      <c r="D34" s="861"/>
      <c r="E34" s="85"/>
      <c r="F34" s="48"/>
      <c r="G34" s="259"/>
      <c r="H34" s="259"/>
      <c r="I34" s="259"/>
      <c r="J34" s="260"/>
      <c r="K34" s="85"/>
      <c r="L34" s="48"/>
      <c r="M34" s="252"/>
      <c r="N34" s="252"/>
      <c r="O34" s="252"/>
      <c r="P34" s="253"/>
      <c r="Q34" s="48"/>
      <c r="R34" s="48"/>
      <c r="S34" s="252"/>
      <c r="T34" s="252"/>
      <c r="U34" s="252"/>
      <c r="V34" s="253"/>
    </row>
    <row r="35" spans="3:22" ht="14.25">
      <c r="C35" s="837"/>
      <c r="D35" s="861"/>
      <c r="E35" s="261"/>
      <c r="F35" s="262"/>
      <c r="G35" s="263"/>
      <c r="H35" s="263"/>
      <c r="I35" s="263"/>
      <c r="J35" s="264"/>
      <c r="K35" s="261"/>
      <c r="L35" s="262"/>
      <c r="M35" s="265"/>
      <c r="N35" s="265"/>
      <c r="O35" s="265"/>
      <c r="P35" s="266"/>
      <c r="Q35" s="48"/>
      <c r="R35" s="48"/>
      <c r="S35" s="252"/>
      <c r="T35" s="252"/>
      <c r="U35" s="252"/>
      <c r="V35" s="253"/>
    </row>
    <row r="36" spans="3:22" ht="24.95" customHeight="1">
      <c r="C36" s="837"/>
      <c r="D36" s="861"/>
      <c r="E36" s="882"/>
      <c r="F36" s="883"/>
      <c r="G36" s="252"/>
      <c r="H36" s="252"/>
      <c r="I36" s="252"/>
      <c r="J36" s="253"/>
      <c r="K36" s="884"/>
      <c r="L36" s="884"/>
      <c r="M36" s="252"/>
      <c r="N36" s="252"/>
      <c r="O36" s="252"/>
      <c r="P36" s="253"/>
      <c r="Q36" s="878"/>
      <c r="R36" s="878"/>
      <c r="S36" s="254"/>
      <c r="T36" s="254"/>
      <c r="U36" s="254"/>
      <c r="V36" s="256"/>
    </row>
    <row r="37" spans="3:22" ht="14.25" customHeight="1">
      <c r="C37" s="837"/>
      <c r="D37" s="861"/>
      <c r="E37" s="874"/>
      <c r="F37" s="257"/>
      <c r="G37" s="252"/>
      <c r="H37" s="252"/>
      <c r="I37" s="252"/>
      <c r="J37" s="253"/>
      <c r="K37" s="879"/>
      <c r="L37" s="258"/>
      <c r="M37" s="252"/>
      <c r="N37" s="252"/>
      <c r="O37" s="252"/>
      <c r="P37" s="253"/>
      <c r="Q37" s="879"/>
      <c r="R37" s="258"/>
      <c r="S37" s="252"/>
      <c r="T37" s="252"/>
      <c r="U37" s="252"/>
      <c r="V37" s="253"/>
    </row>
    <row r="38" spans="3:22" ht="14.25">
      <c r="C38" s="837"/>
      <c r="D38" s="861"/>
      <c r="E38" s="875"/>
      <c r="F38" s="257"/>
      <c r="G38" s="252"/>
      <c r="H38" s="252"/>
      <c r="I38" s="252"/>
      <c r="J38" s="253"/>
      <c r="K38" s="880"/>
      <c r="L38" s="258"/>
      <c r="M38" s="252"/>
      <c r="N38" s="252"/>
      <c r="O38" s="252"/>
      <c r="P38" s="253"/>
      <c r="Q38" s="879"/>
      <c r="R38" s="258"/>
      <c r="S38" s="252"/>
      <c r="T38" s="252"/>
      <c r="U38" s="252"/>
      <c r="V38" s="253"/>
    </row>
    <row r="39" spans="3:22" ht="14.25">
      <c r="C39" s="837"/>
      <c r="D39" s="861"/>
      <c r="E39" s="875"/>
      <c r="F39" s="257"/>
      <c r="G39" s="252"/>
      <c r="H39" s="252"/>
      <c r="I39" s="252"/>
      <c r="J39" s="253"/>
      <c r="K39" s="880"/>
      <c r="L39" s="258"/>
      <c r="M39" s="252"/>
      <c r="N39" s="252"/>
      <c r="O39" s="252"/>
      <c r="P39" s="253"/>
      <c r="Q39" s="879"/>
      <c r="R39" s="258"/>
      <c r="S39" s="252"/>
      <c r="T39" s="252"/>
      <c r="U39" s="252"/>
      <c r="V39" s="253"/>
    </row>
    <row r="40" spans="3:22" ht="14.25">
      <c r="C40" s="837"/>
      <c r="D40" s="861"/>
      <c r="E40" s="875"/>
      <c r="F40" s="257"/>
      <c r="G40" s="252"/>
      <c r="H40" s="252"/>
      <c r="I40" s="252"/>
      <c r="J40" s="253"/>
      <c r="K40" s="880"/>
      <c r="L40" s="258"/>
      <c r="M40" s="252"/>
      <c r="N40" s="252"/>
      <c r="O40" s="252"/>
      <c r="P40" s="253"/>
      <c r="Q40" s="879"/>
      <c r="R40" s="258"/>
      <c r="S40" s="252"/>
      <c r="T40" s="252"/>
      <c r="U40" s="252"/>
      <c r="V40" s="253"/>
    </row>
    <row r="41" spans="3:22" ht="14.25">
      <c r="C41" s="837"/>
      <c r="D41" s="861"/>
      <c r="E41" s="875"/>
      <c r="F41" s="257"/>
      <c r="G41" s="252"/>
      <c r="H41" s="252"/>
      <c r="I41" s="252"/>
      <c r="J41" s="253"/>
      <c r="K41" s="880"/>
      <c r="L41" s="258"/>
      <c r="M41" s="252"/>
      <c r="N41" s="252"/>
      <c r="O41" s="252"/>
      <c r="P41" s="253"/>
      <c r="Q41" s="879"/>
      <c r="R41" s="258"/>
      <c r="S41" s="252"/>
      <c r="T41" s="252"/>
      <c r="U41" s="252"/>
      <c r="V41" s="253"/>
    </row>
    <row r="42" spans="3:22" ht="14.25">
      <c r="C42" s="837"/>
      <c r="D42" s="861"/>
      <c r="E42" s="875"/>
      <c r="F42" s="257"/>
      <c r="G42" s="252"/>
      <c r="H42" s="252"/>
      <c r="I42" s="252"/>
      <c r="J42" s="253"/>
      <c r="K42" s="880"/>
      <c r="L42" s="258"/>
      <c r="M42" s="252"/>
      <c r="N42" s="252"/>
      <c r="O42" s="252"/>
      <c r="P42" s="253"/>
      <c r="Q42" s="879"/>
      <c r="R42" s="258"/>
      <c r="S42" s="252"/>
      <c r="T42" s="252"/>
      <c r="U42" s="252"/>
      <c r="V42" s="253"/>
    </row>
    <row r="43" spans="3:22" ht="14.25">
      <c r="C43" s="837"/>
      <c r="D43" s="861"/>
      <c r="E43" s="875"/>
      <c r="F43" s="257"/>
      <c r="G43" s="252"/>
      <c r="H43" s="252"/>
      <c r="I43" s="252"/>
      <c r="J43" s="253"/>
      <c r="K43" s="880"/>
      <c r="L43" s="258"/>
      <c r="M43" s="252"/>
      <c r="N43" s="252"/>
      <c r="O43" s="252"/>
      <c r="P43" s="253"/>
      <c r="Q43" s="879"/>
      <c r="R43" s="258"/>
      <c r="S43" s="252"/>
      <c r="T43" s="252"/>
      <c r="U43" s="252"/>
      <c r="V43" s="253"/>
    </row>
    <row r="44" spans="3:22" ht="14.25">
      <c r="C44" s="837"/>
      <c r="D44" s="861"/>
      <c r="E44" s="875"/>
      <c r="F44" s="257"/>
      <c r="G44" s="252"/>
      <c r="H44" s="252"/>
      <c r="I44" s="252"/>
      <c r="J44" s="253"/>
      <c r="K44" s="880"/>
      <c r="L44" s="258"/>
      <c r="M44" s="252"/>
      <c r="N44" s="252"/>
      <c r="O44" s="252"/>
      <c r="P44" s="253"/>
      <c r="Q44" s="879"/>
      <c r="R44" s="258"/>
      <c r="S44" s="252"/>
      <c r="T44" s="252"/>
      <c r="U44" s="252"/>
      <c r="V44" s="253"/>
    </row>
    <row r="45" spans="3:22" ht="14.25">
      <c r="C45" s="837"/>
      <c r="D45" s="861"/>
      <c r="E45" s="875"/>
      <c r="F45" s="257"/>
      <c r="G45" s="252"/>
      <c r="H45" s="252"/>
      <c r="I45" s="252"/>
      <c r="J45" s="253"/>
      <c r="K45" s="880"/>
      <c r="L45" s="258"/>
      <c r="M45" s="252"/>
      <c r="N45" s="252"/>
      <c r="O45" s="252"/>
      <c r="P45" s="253"/>
      <c r="Q45" s="879"/>
      <c r="R45" s="258"/>
      <c r="S45" s="252"/>
      <c r="T45" s="252"/>
      <c r="U45" s="252"/>
      <c r="V45" s="253"/>
    </row>
    <row r="46" spans="3:22" ht="14.25">
      <c r="C46" s="837"/>
      <c r="D46" s="861"/>
      <c r="E46" s="875"/>
      <c r="F46" s="257"/>
      <c r="G46" s="252"/>
      <c r="H46" s="252"/>
      <c r="I46" s="252"/>
      <c r="J46" s="253"/>
      <c r="K46" s="880"/>
      <c r="L46" s="258"/>
      <c r="M46" s="252"/>
      <c r="N46" s="252"/>
      <c r="O46" s="252"/>
      <c r="P46" s="253"/>
      <c r="Q46" s="879"/>
      <c r="R46" s="258"/>
      <c r="S46" s="252"/>
      <c r="T46" s="252"/>
      <c r="U46" s="252"/>
      <c r="V46" s="253"/>
    </row>
    <row r="47" spans="3:22" ht="14.25">
      <c r="C47" s="837"/>
      <c r="D47" s="861"/>
      <c r="E47" s="875"/>
      <c r="F47" s="257"/>
      <c r="G47" s="252"/>
      <c r="H47" s="252"/>
      <c r="I47" s="252"/>
      <c r="J47" s="253"/>
      <c r="K47" s="880"/>
      <c r="L47" s="258"/>
      <c r="M47" s="252"/>
      <c r="N47" s="252"/>
      <c r="O47" s="252"/>
      <c r="P47" s="253"/>
      <c r="Q47" s="879"/>
      <c r="R47" s="258"/>
      <c r="S47" s="252"/>
      <c r="T47" s="252"/>
      <c r="U47" s="252"/>
      <c r="V47" s="253"/>
    </row>
    <row r="48" spans="3:22" ht="14.25">
      <c r="C48" s="837"/>
      <c r="D48" s="861"/>
      <c r="E48" s="875"/>
      <c r="F48" s="257"/>
      <c r="G48" s="252"/>
      <c r="H48" s="252"/>
      <c r="I48" s="252"/>
      <c r="J48" s="253"/>
      <c r="K48" s="880"/>
      <c r="L48" s="258"/>
      <c r="M48" s="252"/>
      <c r="N48" s="252"/>
      <c r="O48" s="252"/>
      <c r="P48" s="253"/>
      <c r="Q48" s="879"/>
      <c r="R48" s="258"/>
      <c r="S48" s="252"/>
      <c r="T48" s="252"/>
      <c r="U48" s="252"/>
      <c r="V48" s="253"/>
    </row>
    <row r="49" spans="3:22" ht="14.25">
      <c r="C49" s="839"/>
      <c r="D49" s="862"/>
      <c r="E49" s="875"/>
      <c r="F49" s="257"/>
      <c r="G49" s="252"/>
      <c r="H49" s="252"/>
      <c r="I49" s="252"/>
      <c r="J49" s="253"/>
      <c r="K49" s="880"/>
      <c r="L49" s="258"/>
      <c r="M49" s="252"/>
      <c r="N49" s="252"/>
      <c r="O49" s="252"/>
      <c r="P49" s="253"/>
      <c r="Q49" s="879"/>
      <c r="R49" s="258"/>
      <c r="S49" s="252"/>
      <c r="T49" s="252"/>
      <c r="U49" s="252"/>
      <c r="V49" s="253"/>
    </row>
    <row r="50" spans="3:22">
      <c r="C50" s="855" t="s">
        <v>375</v>
      </c>
      <c r="D50" s="881"/>
      <c r="E50" s="863"/>
      <c r="F50" s="864"/>
      <c r="G50" s="867"/>
      <c r="H50" s="248"/>
      <c r="I50" s="248"/>
      <c r="J50" s="867"/>
      <c r="K50" s="863"/>
      <c r="L50" s="864"/>
      <c r="M50" s="867"/>
      <c r="N50" s="248"/>
      <c r="O50" s="248"/>
      <c r="P50" s="867"/>
      <c r="Q50" s="863"/>
      <c r="R50" s="864"/>
      <c r="S50" s="867"/>
      <c r="T50" s="248"/>
      <c r="U50" s="248"/>
      <c r="V50" s="869"/>
    </row>
    <row r="51" spans="3:22" ht="12.95" customHeight="1">
      <c r="C51" s="837"/>
      <c r="D51" s="861"/>
      <c r="E51" s="865"/>
      <c r="F51" s="866"/>
      <c r="G51" s="877"/>
      <c r="H51" s="871"/>
      <c r="I51" s="249"/>
      <c r="J51" s="877"/>
      <c r="K51" s="865"/>
      <c r="L51" s="866"/>
      <c r="M51" s="877"/>
      <c r="N51" s="871"/>
      <c r="O51" s="249"/>
      <c r="P51" s="877"/>
      <c r="Q51" s="865"/>
      <c r="R51" s="866"/>
      <c r="S51" s="877"/>
      <c r="T51" s="871"/>
      <c r="U51" s="249"/>
      <c r="V51" s="876"/>
    </row>
    <row r="52" spans="3:22">
      <c r="C52" s="837"/>
      <c r="D52" s="861"/>
      <c r="E52" s="865"/>
      <c r="F52" s="866"/>
      <c r="G52" s="877"/>
      <c r="H52" s="871"/>
      <c r="I52" s="250"/>
      <c r="J52" s="877"/>
      <c r="K52" s="865"/>
      <c r="L52" s="866"/>
      <c r="M52" s="877"/>
      <c r="N52" s="871"/>
      <c r="O52" s="250"/>
      <c r="P52" s="877"/>
      <c r="Q52" s="865"/>
      <c r="R52" s="866"/>
      <c r="S52" s="877"/>
      <c r="T52" s="871"/>
      <c r="U52" s="250"/>
      <c r="V52" s="876"/>
    </row>
    <row r="53" spans="3:22">
      <c r="C53" s="837"/>
      <c r="D53" s="861"/>
      <c r="E53" s="865"/>
      <c r="F53" s="866"/>
      <c r="G53" s="877"/>
      <c r="H53" s="871"/>
      <c r="I53" s="251"/>
      <c r="J53" s="877"/>
      <c r="K53" s="865"/>
      <c r="L53" s="866"/>
      <c r="M53" s="877"/>
      <c r="N53" s="871"/>
      <c r="O53" s="251"/>
      <c r="P53" s="877"/>
      <c r="Q53" s="865"/>
      <c r="R53" s="866"/>
      <c r="S53" s="877"/>
      <c r="T53" s="871"/>
      <c r="U53" s="251"/>
      <c r="V53" s="876"/>
    </row>
    <row r="54" spans="3:22" ht="14.25">
      <c r="C54" s="837"/>
      <c r="D54" s="861"/>
      <c r="E54" s="85"/>
      <c r="F54" s="48"/>
      <c r="G54" s="252"/>
      <c r="H54" s="252"/>
      <c r="I54" s="252"/>
      <c r="J54" s="117"/>
      <c r="K54" s="85"/>
      <c r="L54" s="48"/>
      <c r="M54" s="252"/>
      <c r="N54" s="252"/>
      <c r="O54" s="252"/>
      <c r="P54" s="117"/>
      <c r="Q54" s="85"/>
      <c r="R54" s="48"/>
      <c r="S54" s="252"/>
      <c r="T54" s="252"/>
      <c r="U54" s="252"/>
      <c r="V54" s="253"/>
    </row>
    <row r="55" spans="3:22" ht="14.25">
      <c r="C55" s="837"/>
      <c r="D55" s="861"/>
      <c r="E55" s="85"/>
      <c r="F55" s="48"/>
      <c r="G55" s="252"/>
      <c r="H55" s="252"/>
      <c r="I55" s="252"/>
      <c r="J55" s="117"/>
      <c r="K55" s="85"/>
      <c r="L55" s="48"/>
      <c r="M55" s="252"/>
      <c r="N55" s="252"/>
      <c r="O55" s="252"/>
      <c r="P55" s="117"/>
      <c r="Q55" s="85"/>
      <c r="R55" s="48"/>
      <c r="S55" s="252"/>
      <c r="T55" s="252"/>
      <c r="U55" s="252"/>
      <c r="V55" s="253"/>
    </row>
    <row r="56" spans="3:22" ht="14.25">
      <c r="C56" s="837"/>
      <c r="D56" s="861"/>
      <c r="E56" s="85"/>
      <c r="F56" s="48"/>
      <c r="G56" s="252"/>
      <c r="H56" s="252"/>
      <c r="I56" s="252"/>
      <c r="J56" s="117"/>
      <c r="K56" s="261"/>
      <c r="L56" s="262"/>
      <c r="M56" s="265"/>
      <c r="N56" s="265"/>
      <c r="O56" s="265"/>
      <c r="P56" s="267"/>
      <c r="Q56" s="85"/>
      <c r="R56" s="48"/>
      <c r="S56" s="252"/>
      <c r="T56" s="252"/>
      <c r="U56" s="252"/>
      <c r="V56" s="253"/>
    </row>
    <row r="57" spans="3:22" ht="24.95" customHeight="1">
      <c r="C57" s="837"/>
      <c r="D57" s="861"/>
      <c r="E57" s="872"/>
      <c r="F57" s="878"/>
      <c r="G57" s="254"/>
      <c r="H57" s="254"/>
      <c r="I57" s="254"/>
      <c r="J57" s="255"/>
      <c r="K57" s="882"/>
      <c r="L57" s="884"/>
      <c r="M57" s="259"/>
      <c r="N57" s="259"/>
      <c r="O57" s="259"/>
      <c r="P57" s="260"/>
      <c r="Q57" s="872"/>
      <c r="R57" s="878"/>
      <c r="S57" s="254"/>
      <c r="T57" s="254"/>
      <c r="U57" s="254"/>
      <c r="V57" s="256"/>
    </row>
    <row r="58" spans="3:22" ht="14.25" customHeight="1">
      <c r="C58" s="837"/>
      <c r="D58" s="861"/>
      <c r="E58" s="874"/>
      <c r="F58" s="257"/>
      <c r="G58" s="252"/>
      <c r="H58" s="252"/>
      <c r="I58" s="252"/>
      <c r="J58" s="117"/>
      <c r="K58" s="874"/>
      <c r="L58" s="258"/>
      <c r="M58" s="259"/>
      <c r="N58" s="259"/>
      <c r="O58" s="259"/>
      <c r="P58" s="260"/>
      <c r="Q58" s="874"/>
      <c r="R58" s="258"/>
      <c r="S58" s="252"/>
      <c r="T58" s="252"/>
      <c r="U58" s="252"/>
      <c r="V58" s="253"/>
    </row>
    <row r="59" spans="3:22" ht="14.25">
      <c r="C59" s="837"/>
      <c r="D59" s="861"/>
      <c r="E59" s="874"/>
      <c r="F59" s="257"/>
      <c r="G59" s="252"/>
      <c r="H59" s="252"/>
      <c r="I59" s="252"/>
      <c r="J59" s="117"/>
      <c r="K59" s="874"/>
      <c r="L59" s="258"/>
      <c r="M59" s="259"/>
      <c r="N59" s="259"/>
      <c r="O59" s="259"/>
      <c r="P59" s="260"/>
      <c r="Q59" s="874"/>
      <c r="R59" s="258"/>
      <c r="S59" s="252"/>
      <c r="T59" s="252"/>
      <c r="U59" s="252"/>
      <c r="V59" s="253"/>
    </row>
    <row r="60" spans="3:22" ht="14.25">
      <c r="C60" s="837"/>
      <c r="D60" s="861"/>
      <c r="E60" s="874"/>
      <c r="F60" s="257"/>
      <c r="G60" s="252"/>
      <c r="H60" s="252"/>
      <c r="I60" s="252"/>
      <c r="J60" s="117"/>
      <c r="K60" s="874"/>
      <c r="L60" s="258"/>
      <c r="M60" s="259"/>
      <c r="N60" s="259"/>
      <c r="O60" s="259"/>
      <c r="P60" s="260"/>
      <c r="Q60" s="874"/>
      <c r="R60" s="258"/>
      <c r="S60" s="252"/>
      <c r="T60" s="252"/>
      <c r="U60" s="252"/>
      <c r="V60" s="253"/>
    </row>
    <row r="61" spans="3:22" ht="14.25">
      <c r="C61" s="837"/>
      <c r="D61" s="861"/>
      <c r="E61" s="874"/>
      <c r="F61" s="257"/>
      <c r="G61" s="252"/>
      <c r="H61" s="252"/>
      <c r="I61" s="252"/>
      <c r="J61" s="117"/>
      <c r="K61" s="874"/>
      <c r="L61" s="258"/>
      <c r="M61" s="259"/>
      <c r="N61" s="259"/>
      <c r="O61" s="259"/>
      <c r="P61" s="260"/>
      <c r="Q61" s="874"/>
      <c r="R61" s="258"/>
      <c r="S61" s="252"/>
      <c r="T61" s="252"/>
      <c r="U61" s="252"/>
      <c r="V61" s="253"/>
    </row>
    <row r="62" spans="3:22" ht="14.25">
      <c r="C62" s="837"/>
      <c r="D62" s="861"/>
      <c r="E62" s="874"/>
      <c r="F62" s="257"/>
      <c r="G62" s="252"/>
      <c r="H62" s="252"/>
      <c r="I62" s="252"/>
      <c r="J62" s="117"/>
      <c r="K62" s="874"/>
      <c r="L62" s="258"/>
      <c r="M62" s="259"/>
      <c r="N62" s="259"/>
      <c r="O62" s="259"/>
      <c r="P62" s="260"/>
      <c r="Q62" s="874"/>
      <c r="R62" s="258"/>
      <c r="S62" s="252"/>
      <c r="T62" s="252"/>
      <c r="U62" s="252"/>
      <c r="V62" s="253"/>
    </row>
    <row r="63" spans="3:22" ht="14.25">
      <c r="C63" s="837"/>
      <c r="D63" s="861"/>
      <c r="E63" s="874"/>
      <c r="F63" s="257"/>
      <c r="G63" s="252"/>
      <c r="H63" s="252"/>
      <c r="I63" s="252"/>
      <c r="J63" s="117"/>
      <c r="K63" s="874"/>
      <c r="L63" s="258"/>
      <c r="M63" s="259"/>
      <c r="N63" s="259"/>
      <c r="O63" s="259"/>
      <c r="P63" s="260"/>
      <c r="Q63" s="874"/>
      <c r="R63" s="258"/>
      <c r="S63" s="252"/>
      <c r="T63" s="252"/>
      <c r="U63" s="252"/>
      <c r="V63" s="253"/>
    </row>
    <row r="64" spans="3:22" ht="14.25">
      <c r="C64" s="837"/>
      <c r="D64" s="861"/>
      <c r="E64" s="874"/>
      <c r="F64" s="257"/>
      <c r="G64" s="252"/>
      <c r="H64" s="252"/>
      <c r="I64" s="252"/>
      <c r="J64" s="117"/>
      <c r="K64" s="874"/>
      <c r="L64" s="258"/>
      <c r="M64" s="259"/>
      <c r="N64" s="259"/>
      <c r="O64" s="259"/>
      <c r="P64" s="260"/>
      <c r="Q64" s="874"/>
      <c r="R64" s="258"/>
      <c r="S64" s="252"/>
      <c r="T64" s="252"/>
      <c r="U64" s="252"/>
      <c r="V64" s="253"/>
    </row>
    <row r="65" spans="3:22" ht="14.25">
      <c r="C65" s="837"/>
      <c r="D65" s="861"/>
      <c r="E65" s="874"/>
      <c r="F65" s="257"/>
      <c r="G65" s="252"/>
      <c r="H65" s="252"/>
      <c r="I65" s="252"/>
      <c r="J65" s="117"/>
      <c r="K65" s="874"/>
      <c r="L65" s="258"/>
      <c r="M65" s="259"/>
      <c r="N65" s="259"/>
      <c r="O65" s="259"/>
      <c r="P65" s="260"/>
      <c r="Q65" s="874"/>
      <c r="R65" s="258"/>
      <c r="S65" s="252"/>
      <c r="T65" s="252"/>
      <c r="U65" s="252"/>
      <c r="V65" s="253"/>
    </row>
    <row r="66" spans="3:22" ht="14.25">
      <c r="C66" s="837"/>
      <c r="D66" s="861"/>
      <c r="E66" s="874"/>
      <c r="F66" s="257"/>
      <c r="G66" s="252"/>
      <c r="H66" s="252"/>
      <c r="I66" s="252"/>
      <c r="J66" s="117"/>
      <c r="K66" s="874"/>
      <c r="L66" s="258"/>
      <c r="M66" s="259"/>
      <c r="N66" s="259"/>
      <c r="O66" s="259"/>
      <c r="P66" s="260"/>
      <c r="Q66" s="874"/>
      <c r="R66" s="258"/>
      <c r="S66" s="252"/>
      <c r="T66" s="252"/>
      <c r="U66" s="252"/>
      <c r="V66" s="253"/>
    </row>
    <row r="67" spans="3:22" ht="14.25">
      <c r="C67" s="837"/>
      <c r="D67" s="861"/>
      <c r="E67" s="874"/>
      <c r="F67" s="257"/>
      <c r="G67" s="252"/>
      <c r="H67" s="252"/>
      <c r="I67" s="252"/>
      <c r="J67" s="117"/>
      <c r="K67" s="874"/>
      <c r="L67" s="258"/>
      <c r="M67" s="259"/>
      <c r="N67" s="259"/>
      <c r="O67" s="259"/>
      <c r="P67" s="260"/>
      <c r="Q67" s="874"/>
      <c r="R67" s="258"/>
      <c r="S67" s="252"/>
      <c r="T67" s="252"/>
      <c r="U67" s="252"/>
      <c r="V67" s="253"/>
    </row>
    <row r="68" spans="3:22" ht="14.25">
      <c r="C68" s="837"/>
      <c r="D68" s="861"/>
      <c r="E68" s="874"/>
      <c r="F68" s="257"/>
      <c r="G68" s="252"/>
      <c r="H68" s="252"/>
      <c r="I68" s="252"/>
      <c r="J68" s="117"/>
      <c r="K68" s="874"/>
      <c r="L68" s="258"/>
      <c r="M68" s="259"/>
      <c r="N68" s="259"/>
      <c r="O68" s="259"/>
      <c r="P68" s="260"/>
      <c r="Q68" s="874"/>
      <c r="R68" s="258"/>
      <c r="S68" s="252"/>
      <c r="T68" s="252"/>
      <c r="U68" s="252"/>
      <c r="V68" s="253"/>
    </row>
    <row r="69" spans="3:22" ht="14.25">
      <c r="C69" s="837"/>
      <c r="D69" s="861"/>
      <c r="E69" s="874"/>
      <c r="F69" s="257"/>
      <c r="G69" s="252"/>
      <c r="H69" s="252"/>
      <c r="I69" s="252"/>
      <c r="J69" s="117"/>
      <c r="K69" s="874"/>
      <c r="L69" s="258"/>
      <c r="M69" s="259"/>
      <c r="N69" s="259"/>
      <c r="O69" s="259"/>
      <c r="P69" s="260"/>
      <c r="Q69" s="874"/>
      <c r="R69" s="258"/>
      <c r="S69" s="252"/>
      <c r="T69" s="252"/>
      <c r="U69" s="252"/>
      <c r="V69" s="253"/>
    </row>
    <row r="70" spans="3:22" ht="14.25">
      <c r="C70" s="839"/>
      <c r="D70" s="862"/>
      <c r="E70" s="885"/>
      <c r="F70" s="268"/>
      <c r="G70" s="265"/>
      <c r="H70" s="265"/>
      <c r="I70" s="265"/>
      <c r="J70" s="267"/>
      <c r="K70" s="885"/>
      <c r="L70" s="269"/>
      <c r="M70" s="263"/>
      <c r="N70" s="263"/>
      <c r="O70" s="263"/>
      <c r="P70" s="264"/>
      <c r="Q70" s="885"/>
      <c r="R70" s="269"/>
      <c r="S70" s="265"/>
      <c r="T70" s="265"/>
      <c r="U70" s="265"/>
      <c r="V70" s="266"/>
    </row>
    <row r="71" spans="3:22" ht="7.9" customHeight="1">
      <c r="F71" s="246"/>
      <c r="G71" s="119"/>
      <c r="H71" s="119"/>
      <c r="I71" s="119"/>
      <c r="J71" s="119"/>
      <c r="L71" s="246"/>
      <c r="M71" s="119"/>
      <c r="N71" s="119"/>
      <c r="O71" s="119"/>
      <c r="P71" s="119"/>
      <c r="R71" s="246"/>
      <c r="S71" s="119"/>
      <c r="T71" s="119"/>
      <c r="U71" s="119"/>
      <c r="V71" s="119"/>
    </row>
    <row r="72" spans="3:22" ht="22.9" customHeight="1">
      <c r="C72" s="247" t="s">
        <v>379</v>
      </c>
      <c r="D72" s="247"/>
    </row>
  </sheetData>
  <mergeCells count="60">
    <mergeCell ref="E57:F57"/>
    <mergeCell ref="K57:L57"/>
    <mergeCell ref="Q57:R57"/>
    <mergeCell ref="E58:E70"/>
    <mergeCell ref="K58:K70"/>
    <mergeCell ref="Q58:Q70"/>
    <mergeCell ref="Q50:R53"/>
    <mergeCell ref="S50:S53"/>
    <mergeCell ref="V50:V53"/>
    <mergeCell ref="H51:H53"/>
    <mergeCell ref="N51:N53"/>
    <mergeCell ref="T51:T53"/>
    <mergeCell ref="Q36:R36"/>
    <mergeCell ref="E37:E49"/>
    <mergeCell ref="K37:K49"/>
    <mergeCell ref="Q37:Q49"/>
    <mergeCell ref="C50:D70"/>
    <mergeCell ref="E50:F53"/>
    <mergeCell ref="G50:G53"/>
    <mergeCell ref="J50:J53"/>
    <mergeCell ref="K50:L53"/>
    <mergeCell ref="M50:M53"/>
    <mergeCell ref="C29:D49"/>
    <mergeCell ref="E29:F32"/>
    <mergeCell ref="G29:G32"/>
    <mergeCell ref="E36:F36"/>
    <mergeCell ref="K36:L36"/>
    <mergeCell ref="P50:P53"/>
    <mergeCell ref="P29:P32"/>
    <mergeCell ref="Q29:R32"/>
    <mergeCell ref="S29:S32"/>
    <mergeCell ref="V29:V32"/>
    <mergeCell ref="H30:H32"/>
    <mergeCell ref="N30:N32"/>
    <mergeCell ref="T30:T32"/>
    <mergeCell ref="J29:J32"/>
    <mergeCell ref="K29:L32"/>
    <mergeCell ref="M29:M32"/>
    <mergeCell ref="E15:F15"/>
    <mergeCell ref="K15:L15"/>
    <mergeCell ref="Q15:R15"/>
    <mergeCell ref="E16:E28"/>
    <mergeCell ref="K16:K28"/>
    <mergeCell ref="Q16:Q28"/>
    <mergeCell ref="E3:J7"/>
    <mergeCell ref="K3:P7"/>
    <mergeCell ref="Q3:V7"/>
    <mergeCell ref="C8:D28"/>
    <mergeCell ref="E8:F11"/>
    <mergeCell ref="G8:G11"/>
    <mergeCell ref="J8:J11"/>
    <mergeCell ref="K8:L11"/>
    <mergeCell ref="M8:M11"/>
    <mergeCell ref="P8:P11"/>
    <mergeCell ref="Q8:R11"/>
    <mergeCell ref="S8:S11"/>
    <mergeCell ref="V8:V11"/>
    <mergeCell ref="H9:H11"/>
    <mergeCell ref="N9:N11"/>
    <mergeCell ref="T9:T11"/>
  </mergeCells>
  <phoneticPr fontId="3"/>
  <pageMargins left="0.59055118110236227" right="0.59055118110236227" top="0.78740157480314965" bottom="0.78740157480314965" header="0.51181102362204722" footer="0.51181102362204722"/>
  <pageSetup paperSize="9" scale="49" orientation="landscape" r:id="rId1"/>
  <headerFooter alignWithMargins="0"/>
  <rowBreaks count="1" manualBreakCount="1">
    <brk id="71" min="1"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81"/>
  <sheetViews>
    <sheetView showGridLines="0" view="pageBreakPreview" zoomScale="70" zoomScaleNormal="75" zoomScaleSheetLayoutView="70" workbookViewId="0">
      <selection activeCell="H43" sqref="H43"/>
    </sheetView>
  </sheetViews>
  <sheetFormatPr defaultRowHeight="12"/>
  <cols>
    <col min="1" max="1" width="2.625" style="119" customWidth="1"/>
    <col min="2" max="2" width="6.75" style="119" bestFit="1" customWidth="1"/>
    <col min="3" max="3" width="3.875" style="119" customWidth="1"/>
    <col min="4" max="4" width="18.75" style="119" customWidth="1"/>
    <col min="5" max="33" width="10.875" style="119" customWidth="1"/>
    <col min="34" max="59" width="9.5" style="119" customWidth="1"/>
    <col min="60" max="60" width="14.5" style="119" bestFit="1" customWidth="1"/>
    <col min="61" max="61" width="9.75" style="119" bestFit="1" customWidth="1"/>
    <col min="62" max="72" width="9.125" style="119" bestFit="1" customWidth="1"/>
    <col min="73" max="73" width="10" style="119" bestFit="1" customWidth="1"/>
    <col min="74" max="86" width="9.125" style="119" bestFit="1" customWidth="1"/>
    <col min="87" max="87" width="9" style="119"/>
    <col min="88" max="88" width="11" style="119" bestFit="1" customWidth="1"/>
    <col min="89" max="256" width="9" style="119"/>
    <col min="257" max="257" width="2.625" style="119" customWidth="1"/>
    <col min="258" max="258" width="6.75" style="119" bestFit="1" customWidth="1"/>
    <col min="259" max="259" width="3.875" style="119" customWidth="1"/>
    <col min="260" max="260" width="18.75" style="119" customWidth="1"/>
    <col min="261" max="289" width="10.875" style="119" customWidth="1"/>
    <col min="290" max="315" width="9.5" style="119" customWidth="1"/>
    <col min="316" max="316" width="14.5" style="119" bestFit="1" customWidth="1"/>
    <col min="317" max="317" width="9.75" style="119" bestFit="1" customWidth="1"/>
    <col min="318" max="328" width="9.125" style="119" bestFit="1" customWidth="1"/>
    <col min="329" max="329" width="10" style="119" bestFit="1" customWidth="1"/>
    <col min="330" max="342" width="9.125" style="119" bestFit="1" customWidth="1"/>
    <col min="343" max="343" width="9" style="119"/>
    <col min="344" max="344" width="11" style="119" bestFit="1" customWidth="1"/>
    <col min="345" max="512" width="9" style="119"/>
    <col min="513" max="513" width="2.625" style="119" customWidth="1"/>
    <col min="514" max="514" width="6.75" style="119" bestFit="1" customWidth="1"/>
    <col min="515" max="515" width="3.875" style="119" customWidth="1"/>
    <col min="516" max="516" width="18.75" style="119" customWidth="1"/>
    <col min="517" max="545" width="10.875" style="119" customWidth="1"/>
    <col min="546" max="571" width="9.5" style="119" customWidth="1"/>
    <col min="572" max="572" width="14.5" style="119" bestFit="1" customWidth="1"/>
    <col min="573" max="573" width="9.75" style="119" bestFit="1" customWidth="1"/>
    <col min="574" max="584" width="9.125" style="119" bestFit="1" customWidth="1"/>
    <col min="585" max="585" width="10" style="119" bestFit="1" customWidth="1"/>
    <col min="586" max="598" width="9.125" style="119" bestFit="1" customWidth="1"/>
    <col min="599" max="599" width="9" style="119"/>
    <col min="600" max="600" width="11" style="119" bestFit="1" customWidth="1"/>
    <col min="601" max="768" width="9" style="119"/>
    <col min="769" max="769" width="2.625" style="119" customWidth="1"/>
    <col min="770" max="770" width="6.75" style="119" bestFit="1" customWidth="1"/>
    <col min="771" max="771" width="3.875" style="119" customWidth="1"/>
    <col min="772" max="772" width="18.75" style="119" customWidth="1"/>
    <col min="773" max="801" width="10.875" style="119" customWidth="1"/>
    <col min="802" max="827" width="9.5" style="119" customWidth="1"/>
    <col min="828" max="828" width="14.5" style="119" bestFit="1" customWidth="1"/>
    <col min="829" max="829" width="9.75" style="119" bestFit="1" customWidth="1"/>
    <col min="830" max="840" width="9.125" style="119" bestFit="1" customWidth="1"/>
    <col min="841" max="841" width="10" style="119" bestFit="1" customWidth="1"/>
    <col min="842" max="854" width="9.125" style="119" bestFit="1" customWidth="1"/>
    <col min="855" max="855" width="9" style="119"/>
    <col min="856" max="856" width="11" style="119" bestFit="1" customWidth="1"/>
    <col min="857" max="1024" width="9" style="119"/>
    <col min="1025" max="1025" width="2.625" style="119" customWidth="1"/>
    <col min="1026" max="1026" width="6.75" style="119" bestFit="1" customWidth="1"/>
    <col min="1027" max="1027" width="3.875" style="119" customWidth="1"/>
    <col min="1028" max="1028" width="18.75" style="119" customWidth="1"/>
    <col min="1029" max="1057" width="10.875" style="119" customWidth="1"/>
    <col min="1058" max="1083" width="9.5" style="119" customWidth="1"/>
    <col min="1084" max="1084" width="14.5" style="119" bestFit="1" customWidth="1"/>
    <col min="1085" max="1085" width="9.75" style="119" bestFit="1" customWidth="1"/>
    <col min="1086" max="1096" width="9.125" style="119" bestFit="1" customWidth="1"/>
    <col min="1097" max="1097" width="10" style="119" bestFit="1" customWidth="1"/>
    <col min="1098" max="1110" width="9.125" style="119" bestFit="1" customWidth="1"/>
    <col min="1111" max="1111" width="9" style="119"/>
    <col min="1112" max="1112" width="11" style="119" bestFit="1" customWidth="1"/>
    <col min="1113" max="1280" width="9" style="119"/>
    <col min="1281" max="1281" width="2.625" style="119" customWidth="1"/>
    <col min="1282" max="1282" width="6.75" style="119" bestFit="1" customWidth="1"/>
    <col min="1283" max="1283" width="3.875" style="119" customWidth="1"/>
    <col min="1284" max="1284" width="18.75" style="119" customWidth="1"/>
    <col min="1285" max="1313" width="10.875" style="119" customWidth="1"/>
    <col min="1314" max="1339" width="9.5" style="119" customWidth="1"/>
    <col min="1340" max="1340" width="14.5" style="119" bestFit="1" customWidth="1"/>
    <col min="1341" max="1341" width="9.75" style="119" bestFit="1" customWidth="1"/>
    <col min="1342" max="1352" width="9.125" style="119" bestFit="1" customWidth="1"/>
    <col min="1353" max="1353" width="10" style="119" bestFit="1" customWidth="1"/>
    <col min="1354" max="1366" width="9.125" style="119" bestFit="1" customWidth="1"/>
    <col min="1367" max="1367" width="9" style="119"/>
    <col min="1368" max="1368" width="11" style="119" bestFit="1" customWidth="1"/>
    <col min="1369" max="1536" width="9" style="119"/>
    <col min="1537" max="1537" width="2.625" style="119" customWidth="1"/>
    <col min="1538" max="1538" width="6.75" style="119" bestFit="1" customWidth="1"/>
    <col min="1539" max="1539" width="3.875" style="119" customWidth="1"/>
    <col min="1540" max="1540" width="18.75" style="119" customWidth="1"/>
    <col min="1541" max="1569" width="10.875" style="119" customWidth="1"/>
    <col min="1570" max="1595" width="9.5" style="119" customWidth="1"/>
    <col min="1596" max="1596" width="14.5" style="119" bestFit="1" customWidth="1"/>
    <col min="1597" max="1597" width="9.75" style="119" bestFit="1" customWidth="1"/>
    <col min="1598" max="1608" width="9.125" style="119" bestFit="1" customWidth="1"/>
    <col min="1609" max="1609" width="10" style="119" bestFit="1" customWidth="1"/>
    <col min="1610" max="1622" width="9.125" style="119" bestFit="1" customWidth="1"/>
    <col min="1623" max="1623" width="9" style="119"/>
    <col min="1624" max="1624" width="11" style="119" bestFit="1" customWidth="1"/>
    <col min="1625" max="1792" width="9" style="119"/>
    <col min="1793" max="1793" width="2.625" style="119" customWidth="1"/>
    <col min="1794" max="1794" width="6.75" style="119" bestFit="1" customWidth="1"/>
    <col min="1795" max="1795" width="3.875" style="119" customWidth="1"/>
    <col min="1796" max="1796" width="18.75" style="119" customWidth="1"/>
    <col min="1797" max="1825" width="10.875" style="119" customWidth="1"/>
    <col min="1826" max="1851" width="9.5" style="119" customWidth="1"/>
    <col min="1852" max="1852" width="14.5" style="119" bestFit="1" customWidth="1"/>
    <col min="1853" max="1853" width="9.75" style="119" bestFit="1" customWidth="1"/>
    <col min="1854" max="1864" width="9.125" style="119" bestFit="1" customWidth="1"/>
    <col min="1865" max="1865" width="10" style="119" bestFit="1" customWidth="1"/>
    <col min="1866" max="1878" width="9.125" style="119" bestFit="1" customWidth="1"/>
    <col min="1879" max="1879" width="9" style="119"/>
    <col min="1880" max="1880" width="11" style="119" bestFit="1" customWidth="1"/>
    <col min="1881" max="2048" width="9" style="119"/>
    <col min="2049" max="2049" width="2.625" style="119" customWidth="1"/>
    <col min="2050" max="2050" width="6.75" style="119" bestFit="1" customWidth="1"/>
    <col min="2051" max="2051" width="3.875" style="119" customWidth="1"/>
    <col min="2052" max="2052" width="18.75" style="119" customWidth="1"/>
    <col min="2053" max="2081" width="10.875" style="119" customWidth="1"/>
    <col min="2082" max="2107" width="9.5" style="119" customWidth="1"/>
    <col min="2108" max="2108" width="14.5" style="119" bestFit="1" customWidth="1"/>
    <col min="2109" max="2109" width="9.75" style="119" bestFit="1" customWidth="1"/>
    <col min="2110" max="2120" width="9.125" style="119" bestFit="1" customWidth="1"/>
    <col min="2121" max="2121" width="10" style="119" bestFit="1" customWidth="1"/>
    <col min="2122" max="2134" width="9.125" style="119" bestFit="1" customWidth="1"/>
    <col min="2135" max="2135" width="9" style="119"/>
    <col min="2136" max="2136" width="11" style="119" bestFit="1" customWidth="1"/>
    <col min="2137" max="2304" width="9" style="119"/>
    <col min="2305" max="2305" width="2.625" style="119" customWidth="1"/>
    <col min="2306" max="2306" width="6.75" style="119" bestFit="1" customWidth="1"/>
    <col min="2307" max="2307" width="3.875" style="119" customWidth="1"/>
    <col min="2308" max="2308" width="18.75" style="119" customWidth="1"/>
    <col min="2309" max="2337" width="10.875" style="119" customWidth="1"/>
    <col min="2338" max="2363" width="9.5" style="119" customWidth="1"/>
    <col min="2364" max="2364" width="14.5" style="119" bestFit="1" customWidth="1"/>
    <col min="2365" max="2365" width="9.75" style="119" bestFit="1" customWidth="1"/>
    <col min="2366" max="2376" width="9.125" style="119" bestFit="1" customWidth="1"/>
    <col min="2377" max="2377" width="10" style="119" bestFit="1" customWidth="1"/>
    <col min="2378" max="2390" width="9.125" style="119" bestFit="1" customWidth="1"/>
    <col min="2391" max="2391" width="9" style="119"/>
    <col min="2392" max="2392" width="11" style="119" bestFit="1" customWidth="1"/>
    <col min="2393" max="2560" width="9" style="119"/>
    <col min="2561" max="2561" width="2.625" style="119" customWidth="1"/>
    <col min="2562" max="2562" width="6.75" style="119" bestFit="1" customWidth="1"/>
    <col min="2563" max="2563" width="3.875" style="119" customWidth="1"/>
    <col min="2564" max="2564" width="18.75" style="119" customWidth="1"/>
    <col min="2565" max="2593" width="10.875" style="119" customWidth="1"/>
    <col min="2594" max="2619" width="9.5" style="119" customWidth="1"/>
    <col min="2620" max="2620" width="14.5" style="119" bestFit="1" customWidth="1"/>
    <col min="2621" max="2621" width="9.75" style="119" bestFit="1" customWidth="1"/>
    <col min="2622" max="2632" width="9.125" style="119" bestFit="1" customWidth="1"/>
    <col min="2633" max="2633" width="10" style="119" bestFit="1" customWidth="1"/>
    <col min="2634" max="2646" width="9.125" style="119" bestFit="1" customWidth="1"/>
    <col min="2647" max="2647" width="9" style="119"/>
    <col min="2648" max="2648" width="11" style="119" bestFit="1" customWidth="1"/>
    <col min="2649" max="2816" width="9" style="119"/>
    <col min="2817" max="2817" width="2.625" style="119" customWidth="1"/>
    <col min="2818" max="2818" width="6.75" style="119" bestFit="1" customWidth="1"/>
    <col min="2819" max="2819" width="3.875" style="119" customWidth="1"/>
    <col min="2820" max="2820" width="18.75" style="119" customWidth="1"/>
    <col min="2821" max="2849" width="10.875" style="119" customWidth="1"/>
    <col min="2850" max="2875" width="9.5" style="119" customWidth="1"/>
    <col min="2876" max="2876" width="14.5" style="119" bestFit="1" customWidth="1"/>
    <col min="2877" max="2877" width="9.75" style="119" bestFit="1" customWidth="1"/>
    <col min="2878" max="2888" width="9.125" style="119" bestFit="1" customWidth="1"/>
    <col min="2889" max="2889" width="10" style="119" bestFit="1" customWidth="1"/>
    <col min="2890" max="2902" width="9.125" style="119" bestFit="1" customWidth="1"/>
    <col min="2903" max="2903" width="9" style="119"/>
    <col min="2904" max="2904" width="11" style="119" bestFit="1" customWidth="1"/>
    <col min="2905" max="3072" width="9" style="119"/>
    <col min="3073" max="3073" width="2.625" style="119" customWidth="1"/>
    <col min="3074" max="3074" width="6.75" style="119" bestFit="1" customWidth="1"/>
    <col min="3075" max="3075" width="3.875" style="119" customWidth="1"/>
    <col min="3076" max="3076" width="18.75" style="119" customWidth="1"/>
    <col min="3077" max="3105" width="10.875" style="119" customWidth="1"/>
    <col min="3106" max="3131" width="9.5" style="119" customWidth="1"/>
    <col min="3132" max="3132" width="14.5" style="119" bestFit="1" customWidth="1"/>
    <col min="3133" max="3133" width="9.75" style="119" bestFit="1" customWidth="1"/>
    <col min="3134" max="3144" width="9.125" style="119" bestFit="1" customWidth="1"/>
    <col min="3145" max="3145" width="10" style="119" bestFit="1" customWidth="1"/>
    <col min="3146" max="3158" width="9.125" style="119" bestFit="1" customWidth="1"/>
    <col min="3159" max="3159" width="9" style="119"/>
    <col min="3160" max="3160" width="11" style="119" bestFit="1" customWidth="1"/>
    <col min="3161" max="3328" width="9" style="119"/>
    <col min="3329" max="3329" width="2.625" style="119" customWidth="1"/>
    <col min="3330" max="3330" width="6.75" style="119" bestFit="1" customWidth="1"/>
    <col min="3331" max="3331" width="3.875" style="119" customWidth="1"/>
    <col min="3332" max="3332" width="18.75" style="119" customWidth="1"/>
    <col min="3333" max="3361" width="10.875" style="119" customWidth="1"/>
    <col min="3362" max="3387" width="9.5" style="119" customWidth="1"/>
    <col min="3388" max="3388" width="14.5" style="119" bestFit="1" customWidth="1"/>
    <col min="3389" max="3389" width="9.75" style="119" bestFit="1" customWidth="1"/>
    <col min="3390" max="3400" width="9.125" style="119" bestFit="1" customWidth="1"/>
    <col min="3401" max="3401" width="10" style="119" bestFit="1" customWidth="1"/>
    <col min="3402" max="3414" width="9.125" style="119" bestFit="1" customWidth="1"/>
    <col min="3415" max="3415" width="9" style="119"/>
    <col min="3416" max="3416" width="11" style="119" bestFit="1" customWidth="1"/>
    <col min="3417" max="3584" width="9" style="119"/>
    <col min="3585" max="3585" width="2.625" style="119" customWidth="1"/>
    <col min="3586" max="3586" width="6.75" style="119" bestFit="1" customWidth="1"/>
    <col min="3587" max="3587" width="3.875" style="119" customWidth="1"/>
    <col min="3588" max="3588" width="18.75" style="119" customWidth="1"/>
    <col min="3589" max="3617" width="10.875" style="119" customWidth="1"/>
    <col min="3618" max="3643" width="9.5" style="119" customWidth="1"/>
    <col min="3644" max="3644" width="14.5" style="119" bestFit="1" customWidth="1"/>
    <col min="3645" max="3645" width="9.75" style="119" bestFit="1" customWidth="1"/>
    <col min="3646" max="3656" width="9.125" style="119" bestFit="1" customWidth="1"/>
    <col min="3657" max="3657" width="10" style="119" bestFit="1" customWidth="1"/>
    <col min="3658" max="3670" width="9.125" style="119" bestFit="1" customWidth="1"/>
    <col min="3671" max="3671" width="9" style="119"/>
    <col min="3672" max="3672" width="11" style="119" bestFit="1" customWidth="1"/>
    <col min="3673" max="3840" width="9" style="119"/>
    <col min="3841" max="3841" width="2.625" style="119" customWidth="1"/>
    <col min="3842" max="3842" width="6.75" style="119" bestFit="1" customWidth="1"/>
    <col min="3843" max="3843" width="3.875" style="119" customWidth="1"/>
    <col min="3844" max="3844" width="18.75" style="119" customWidth="1"/>
    <col min="3845" max="3873" width="10.875" style="119" customWidth="1"/>
    <col min="3874" max="3899" width="9.5" style="119" customWidth="1"/>
    <col min="3900" max="3900" width="14.5" style="119" bestFit="1" customWidth="1"/>
    <col min="3901" max="3901" width="9.75" style="119" bestFit="1" customWidth="1"/>
    <col min="3902" max="3912" width="9.125" style="119" bestFit="1" customWidth="1"/>
    <col min="3913" max="3913" width="10" style="119" bestFit="1" customWidth="1"/>
    <col min="3914" max="3926" width="9.125" style="119" bestFit="1" customWidth="1"/>
    <col min="3927" max="3927" width="9" style="119"/>
    <col min="3928" max="3928" width="11" style="119" bestFit="1" customWidth="1"/>
    <col min="3929" max="4096" width="9" style="119"/>
    <col min="4097" max="4097" width="2.625" style="119" customWidth="1"/>
    <col min="4098" max="4098" width="6.75" style="119" bestFit="1" customWidth="1"/>
    <col min="4099" max="4099" width="3.875" style="119" customWidth="1"/>
    <col min="4100" max="4100" width="18.75" style="119" customWidth="1"/>
    <col min="4101" max="4129" width="10.875" style="119" customWidth="1"/>
    <col min="4130" max="4155" width="9.5" style="119" customWidth="1"/>
    <col min="4156" max="4156" width="14.5" style="119" bestFit="1" customWidth="1"/>
    <col min="4157" max="4157" width="9.75" style="119" bestFit="1" customWidth="1"/>
    <col min="4158" max="4168" width="9.125" style="119" bestFit="1" customWidth="1"/>
    <col min="4169" max="4169" width="10" style="119" bestFit="1" customWidth="1"/>
    <col min="4170" max="4182" width="9.125" style="119" bestFit="1" customWidth="1"/>
    <col min="4183" max="4183" width="9" style="119"/>
    <col min="4184" max="4184" width="11" style="119" bestFit="1" customWidth="1"/>
    <col min="4185" max="4352" width="9" style="119"/>
    <col min="4353" max="4353" width="2.625" style="119" customWidth="1"/>
    <col min="4354" max="4354" width="6.75" style="119" bestFit="1" customWidth="1"/>
    <col min="4355" max="4355" width="3.875" style="119" customWidth="1"/>
    <col min="4356" max="4356" width="18.75" style="119" customWidth="1"/>
    <col min="4357" max="4385" width="10.875" style="119" customWidth="1"/>
    <col min="4386" max="4411" width="9.5" style="119" customWidth="1"/>
    <col min="4412" max="4412" width="14.5" style="119" bestFit="1" customWidth="1"/>
    <col min="4413" max="4413" width="9.75" style="119" bestFit="1" customWidth="1"/>
    <col min="4414" max="4424" width="9.125" style="119" bestFit="1" customWidth="1"/>
    <col min="4425" max="4425" width="10" style="119" bestFit="1" customWidth="1"/>
    <col min="4426" max="4438" width="9.125" style="119" bestFit="1" customWidth="1"/>
    <col min="4439" max="4439" width="9" style="119"/>
    <col min="4440" max="4440" width="11" style="119" bestFit="1" customWidth="1"/>
    <col min="4441" max="4608" width="9" style="119"/>
    <col min="4609" max="4609" width="2.625" style="119" customWidth="1"/>
    <col min="4610" max="4610" width="6.75" style="119" bestFit="1" customWidth="1"/>
    <col min="4611" max="4611" width="3.875" style="119" customWidth="1"/>
    <col min="4612" max="4612" width="18.75" style="119" customWidth="1"/>
    <col min="4613" max="4641" width="10.875" style="119" customWidth="1"/>
    <col min="4642" max="4667" width="9.5" style="119" customWidth="1"/>
    <col min="4668" max="4668" width="14.5" style="119" bestFit="1" customWidth="1"/>
    <col min="4669" max="4669" width="9.75" style="119" bestFit="1" customWidth="1"/>
    <col min="4670" max="4680" width="9.125" style="119" bestFit="1" customWidth="1"/>
    <col min="4681" max="4681" width="10" style="119" bestFit="1" customWidth="1"/>
    <col min="4682" max="4694" width="9.125" style="119" bestFit="1" customWidth="1"/>
    <col min="4695" max="4695" width="9" style="119"/>
    <col min="4696" max="4696" width="11" style="119" bestFit="1" customWidth="1"/>
    <col min="4697" max="4864" width="9" style="119"/>
    <col min="4865" max="4865" width="2.625" style="119" customWidth="1"/>
    <col min="4866" max="4866" width="6.75" style="119" bestFit="1" customWidth="1"/>
    <col min="4867" max="4867" width="3.875" style="119" customWidth="1"/>
    <col min="4868" max="4868" width="18.75" style="119" customWidth="1"/>
    <col min="4869" max="4897" width="10.875" style="119" customWidth="1"/>
    <col min="4898" max="4923" width="9.5" style="119" customWidth="1"/>
    <col min="4924" max="4924" width="14.5" style="119" bestFit="1" customWidth="1"/>
    <col min="4925" max="4925" width="9.75" style="119" bestFit="1" customWidth="1"/>
    <col min="4926" max="4936" width="9.125" style="119" bestFit="1" customWidth="1"/>
    <col min="4937" max="4937" width="10" style="119" bestFit="1" customWidth="1"/>
    <col min="4938" max="4950" width="9.125" style="119" bestFit="1" customWidth="1"/>
    <col min="4951" max="4951" width="9" style="119"/>
    <col min="4952" max="4952" width="11" style="119" bestFit="1" customWidth="1"/>
    <col min="4953" max="5120" width="9" style="119"/>
    <col min="5121" max="5121" width="2.625" style="119" customWidth="1"/>
    <col min="5122" max="5122" width="6.75" style="119" bestFit="1" customWidth="1"/>
    <col min="5123" max="5123" width="3.875" style="119" customWidth="1"/>
    <col min="5124" max="5124" width="18.75" style="119" customWidth="1"/>
    <col min="5125" max="5153" width="10.875" style="119" customWidth="1"/>
    <col min="5154" max="5179" width="9.5" style="119" customWidth="1"/>
    <col min="5180" max="5180" width="14.5" style="119" bestFit="1" customWidth="1"/>
    <col min="5181" max="5181" width="9.75" style="119" bestFit="1" customWidth="1"/>
    <col min="5182" max="5192" width="9.125" style="119" bestFit="1" customWidth="1"/>
    <col min="5193" max="5193" width="10" style="119" bestFit="1" customWidth="1"/>
    <col min="5194" max="5206" width="9.125" style="119" bestFit="1" customWidth="1"/>
    <col min="5207" max="5207" width="9" style="119"/>
    <col min="5208" max="5208" width="11" style="119" bestFit="1" customWidth="1"/>
    <col min="5209" max="5376" width="9" style="119"/>
    <col min="5377" max="5377" width="2.625" style="119" customWidth="1"/>
    <col min="5378" max="5378" width="6.75" style="119" bestFit="1" customWidth="1"/>
    <col min="5379" max="5379" width="3.875" style="119" customWidth="1"/>
    <col min="5380" max="5380" width="18.75" style="119" customWidth="1"/>
    <col min="5381" max="5409" width="10.875" style="119" customWidth="1"/>
    <col min="5410" max="5435" width="9.5" style="119" customWidth="1"/>
    <col min="5436" max="5436" width="14.5" style="119" bestFit="1" customWidth="1"/>
    <col min="5437" max="5437" width="9.75" style="119" bestFit="1" customWidth="1"/>
    <col min="5438" max="5448" width="9.125" style="119" bestFit="1" customWidth="1"/>
    <col min="5449" max="5449" width="10" style="119" bestFit="1" customWidth="1"/>
    <col min="5450" max="5462" width="9.125" style="119" bestFit="1" customWidth="1"/>
    <col min="5463" max="5463" width="9" style="119"/>
    <col min="5464" max="5464" width="11" style="119" bestFit="1" customWidth="1"/>
    <col min="5465" max="5632" width="9" style="119"/>
    <col min="5633" max="5633" width="2.625" style="119" customWidth="1"/>
    <col min="5634" max="5634" width="6.75" style="119" bestFit="1" customWidth="1"/>
    <col min="5635" max="5635" width="3.875" style="119" customWidth="1"/>
    <col min="5636" max="5636" width="18.75" style="119" customWidth="1"/>
    <col min="5637" max="5665" width="10.875" style="119" customWidth="1"/>
    <col min="5666" max="5691" width="9.5" style="119" customWidth="1"/>
    <col min="5692" max="5692" width="14.5" style="119" bestFit="1" customWidth="1"/>
    <col min="5693" max="5693" width="9.75" style="119" bestFit="1" customWidth="1"/>
    <col min="5694" max="5704" width="9.125" style="119" bestFit="1" customWidth="1"/>
    <col min="5705" max="5705" width="10" style="119" bestFit="1" customWidth="1"/>
    <col min="5706" max="5718" width="9.125" style="119" bestFit="1" customWidth="1"/>
    <col min="5719" max="5719" width="9" style="119"/>
    <col min="5720" max="5720" width="11" style="119" bestFit="1" customWidth="1"/>
    <col min="5721" max="5888" width="9" style="119"/>
    <col min="5889" max="5889" width="2.625" style="119" customWidth="1"/>
    <col min="5890" max="5890" width="6.75" style="119" bestFit="1" customWidth="1"/>
    <col min="5891" max="5891" width="3.875" style="119" customWidth="1"/>
    <col min="5892" max="5892" width="18.75" style="119" customWidth="1"/>
    <col min="5893" max="5921" width="10.875" style="119" customWidth="1"/>
    <col min="5922" max="5947" width="9.5" style="119" customWidth="1"/>
    <col min="5948" max="5948" width="14.5" style="119" bestFit="1" customWidth="1"/>
    <col min="5949" max="5949" width="9.75" style="119" bestFit="1" customWidth="1"/>
    <col min="5950" max="5960" width="9.125" style="119" bestFit="1" customWidth="1"/>
    <col min="5961" max="5961" width="10" style="119" bestFit="1" customWidth="1"/>
    <col min="5962" max="5974" width="9.125" style="119" bestFit="1" customWidth="1"/>
    <col min="5975" max="5975" width="9" style="119"/>
    <col min="5976" max="5976" width="11" style="119" bestFit="1" customWidth="1"/>
    <col min="5977" max="6144" width="9" style="119"/>
    <col min="6145" max="6145" width="2.625" style="119" customWidth="1"/>
    <col min="6146" max="6146" width="6.75" style="119" bestFit="1" customWidth="1"/>
    <col min="6147" max="6147" width="3.875" style="119" customWidth="1"/>
    <col min="6148" max="6148" width="18.75" style="119" customWidth="1"/>
    <col min="6149" max="6177" width="10.875" style="119" customWidth="1"/>
    <col min="6178" max="6203" width="9.5" style="119" customWidth="1"/>
    <col min="6204" max="6204" width="14.5" style="119" bestFit="1" customWidth="1"/>
    <col min="6205" max="6205" width="9.75" style="119" bestFit="1" customWidth="1"/>
    <col min="6206" max="6216" width="9.125" style="119" bestFit="1" customWidth="1"/>
    <col min="6217" max="6217" width="10" style="119" bestFit="1" customWidth="1"/>
    <col min="6218" max="6230" width="9.125" style="119" bestFit="1" customWidth="1"/>
    <col min="6231" max="6231" width="9" style="119"/>
    <col min="6232" max="6232" width="11" style="119" bestFit="1" customWidth="1"/>
    <col min="6233" max="6400" width="9" style="119"/>
    <col min="6401" max="6401" width="2.625" style="119" customWidth="1"/>
    <col min="6402" max="6402" width="6.75" style="119" bestFit="1" customWidth="1"/>
    <col min="6403" max="6403" width="3.875" style="119" customWidth="1"/>
    <col min="6404" max="6404" width="18.75" style="119" customWidth="1"/>
    <col min="6405" max="6433" width="10.875" style="119" customWidth="1"/>
    <col min="6434" max="6459" width="9.5" style="119" customWidth="1"/>
    <col min="6460" max="6460" width="14.5" style="119" bestFit="1" customWidth="1"/>
    <col min="6461" max="6461" width="9.75" style="119" bestFit="1" customWidth="1"/>
    <col min="6462" max="6472" width="9.125" style="119" bestFit="1" customWidth="1"/>
    <col min="6473" max="6473" width="10" style="119" bestFit="1" customWidth="1"/>
    <col min="6474" max="6486" width="9.125" style="119" bestFit="1" customWidth="1"/>
    <col min="6487" max="6487" width="9" style="119"/>
    <col min="6488" max="6488" width="11" style="119" bestFit="1" customWidth="1"/>
    <col min="6489" max="6656" width="9" style="119"/>
    <col min="6657" max="6657" width="2.625" style="119" customWidth="1"/>
    <col min="6658" max="6658" width="6.75" style="119" bestFit="1" customWidth="1"/>
    <col min="6659" max="6659" width="3.875" style="119" customWidth="1"/>
    <col min="6660" max="6660" width="18.75" style="119" customWidth="1"/>
    <col min="6661" max="6689" width="10.875" style="119" customWidth="1"/>
    <col min="6690" max="6715" width="9.5" style="119" customWidth="1"/>
    <col min="6716" max="6716" width="14.5" style="119" bestFit="1" customWidth="1"/>
    <col min="6717" max="6717" width="9.75" style="119" bestFit="1" customWidth="1"/>
    <col min="6718" max="6728" width="9.125" style="119" bestFit="1" customWidth="1"/>
    <col min="6729" max="6729" width="10" style="119" bestFit="1" customWidth="1"/>
    <col min="6730" max="6742" width="9.125" style="119" bestFit="1" customWidth="1"/>
    <col min="6743" max="6743" width="9" style="119"/>
    <col min="6744" max="6744" width="11" style="119" bestFit="1" customWidth="1"/>
    <col min="6745" max="6912" width="9" style="119"/>
    <col min="6913" max="6913" width="2.625" style="119" customWidth="1"/>
    <col min="6914" max="6914" width="6.75" style="119" bestFit="1" customWidth="1"/>
    <col min="6915" max="6915" width="3.875" style="119" customWidth="1"/>
    <col min="6916" max="6916" width="18.75" style="119" customWidth="1"/>
    <col min="6917" max="6945" width="10.875" style="119" customWidth="1"/>
    <col min="6946" max="6971" width="9.5" style="119" customWidth="1"/>
    <col min="6972" max="6972" width="14.5" style="119" bestFit="1" customWidth="1"/>
    <col min="6973" max="6973" width="9.75" style="119" bestFit="1" customWidth="1"/>
    <col min="6974" max="6984" width="9.125" style="119" bestFit="1" customWidth="1"/>
    <col min="6985" max="6985" width="10" style="119" bestFit="1" customWidth="1"/>
    <col min="6986" max="6998" width="9.125" style="119" bestFit="1" customWidth="1"/>
    <col min="6999" max="6999" width="9" style="119"/>
    <col min="7000" max="7000" width="11" style="119" bestFit="1" customWidth="1"/>
    <col min="7001" max="7168" width="9" style="119"/>
    <col min="7169" max="7169" width="2.625" style="119" customWidth="1"/>
    <col min="7170" max="7170" width="6.75" style="119" bestFit="1" customWidth="1"/>
    <col min="7171" max="7171" width="3.875" style="119" customWidth="1"/>
    <col min="7172" max="7172" width="18.75" style="119" customWidth="1"/>
    <col min="7173" max="7201" width="10.875" style="119" customWidth="1"/>
    <col min="7202" max="7227" width="9.5" style="119" customWidth="1"/>
    <col min="7228" max="7228" width="14.5" style="119" bestFit="1" customWidth="1"/>
    <col min="7229" max="7229" width="9.75" style="119" bestFit="1" customWidth="1"/>
    <col min="7230" max="7240" width="9.125" style="119" bestFit="1" customWidth="1"/>
    <col min="7241" max="7241" width="10" style="119" bestFit="1" customWidth="1"/>
    <col min="7242" max="7254" width="9.125" style="119" bestFit="1" customWidth="1"/>
    <col min="7255" max="7255" width="9" style="119"/>
    <col min="7256" max="7256" width="11" style="119" bestFit="1" customWidth="1"/>
    <col min="7257" max="7424" width="9" style="119"/>
    <col min="7425" max="7425" width="2.625" style="119" customWidth="1"/>
    <col min="7426" max="7426" width="6.75" style="119" bestFit="1" customWidth="1"/>
    <col min="7427" max="7427" width="3.875" style="119" customWidth="1"/>
    <col min="7428" max="7428" width="18.75" style="119" customWidth="1"/>
    <col min="7429" max="7457" width="10.875" style="119" customWidth="1"/>
    <col min="7458" max="7483" width="9.5" style="119" customWidth="1"/>
    <col min="7484" max="7484" width="14.5" style="119" bestFit="1" customWidth="1"/>
    <col min="7485" max="7485" width="9.75" style="119" bestFit="1" customWidth="1"/>
    <col min="7486" max="7496" width="9.125" style="119" bestFit="1" customWidth="1"/>
    <col min="7497" max="7497" width="10" style="119" bestFit="1" customWidth="1"/>
    <col min="7498" max="7510" width="9.125" style="119" bestFit="1" customWidth="1"/>
    <col min="7511" max="7511" width="9" style="119"/>
    <col min="7512" max="7512" width="11" style="119" bestFit="1" customWidth="1"/>
    <col min="7513" max="7680" width="9" style="119"/>
    <col min="7681" max="7681" width="2.625" style="119" customWidth="1"/>
    <col min="7682" max="7682" width="6.75" style="119" bestFit="1" customWidth="1"/>
    <col min="7683" max="7683" width="3.875" style="119" customWidth="1"/>
    <col min="7684" max="7684" width="18.75" style="119" customWidth="1"/>
    <col min="7685" max="7713" width="10.875" style="119" customWidth="1"/>
    <col min="7714" max="7739" width="9.5" style="119" customWidth="1"/>
    <col min="7740" max="7740" width="14.5" style="119" bestFit="1" customWidth="1"/>
    <col min="7741" max="7741" width="9.75" style="119" bestFit="1" customWidth="1"/>
    <col min="7742" max="7752" width="9.125" style="119" bestFit="1" customWidth="1"/>
    <col min="7753" max="7753" width="10" style="119" bestFit="1" customWidth="1"/>
    <col min="7754" max="7766" width="9.125" style="119" bestFit="1" customWidth="1"/>
    <col min="7767" max="7767" width="9" style="119"/>
    <col min="7768" max="7768" width="11" style="119" bestFit="1" customWidth="1"/>
    <col min="7769" max="7936" width="9" style="119"/>
    <col min="7937" max="7937" width="2.625" style="119" customWidth="1"/>
    <col min="7938" max="7938" width="6.75" style="119" bestFit="1" customWidth="1"/>
    <col min="7939" max="7939" width="3.875" style="119" customWidth="1"/>
    <col min="7940" max="7940" width="18.75" style="119" customWidth="1"/>
    <col min="7941" max="7969" width="10.875" style="119" customWidth="1"/>
    <col min="7970" max="7995" width="9.5" style="119" customWidth="1"/>
    <col min="7996" max="7996" width="14.5" style="119" bestFit="1" customWidth="1"/>
    <col min="7997" max="7997" width="9.75" style="119" bestFit="1" customWidth="1"/>
    <col min="7998" max="8008" width="9.125" style="119" bestFit="1" customWidth="1"/>
    <col min="8009" max="8009" width="10" style="119" bestFit="1" customWidth="1"/>
    <col min="8010" max="8022" width="9.125" style="119" bestFit="1" customWidth="1"/>
    <col min="8023" max="8023" width="9" style="119"/>
    <col min="8024" max="8024" width="11" style="119" bestFit="1" customWidth="1"/>
    <col min="8025" max="8192" width="9" style="119"/>
    <col min="8193" max="8193" width="2.625" style="119" customWidth="1"/>
    <col min="8194" max="8194" width="6.75" style="119" bestFit="1" customWidth="1"/>
    <col min="8195" max="8195" width="3.875" style="119" customWidth="1"/>
    <col min="8196" max="8196" width="18.75" style="119" customWidth="1"/>
    <col min="8197" max="8225" width="10.875" style="119" customWidth="1"/>
    <col min="8226" max="8251" width="9.5" style="119" customWidth="1"/>
    <col min="8252" max="8252" width="14.5" style="119" bestFit="1" customWidth="1"/>
    <col min="8253" max="8253" width="9.75" style="119" bestFit="1" customWidth="1"/>
    <col min="8254" max="8264" width="9.125" style="119" bestFit="1" customWidth="1"/>
    <col min="8265" max="8265" width="10" style="119" bestFit="1" customWidth="1"/>
    <col min="8266" max="8278" width="9.125" style="119" bestFit="1" customWidth="1"/>
    <col min="8279" max="8279" width="9" style="119"/>
    <col min="8280" max="8280" width="11" style="119" bestFit="1" customWidth="1"/>
    <col min="8281" max="8448" width="9" style="119"/>
    <col min="8449" max="8449" width="2.625" style="119" customWidth="1"/>
    <col min="8450" max="8450" width="6.75" style="119" bestFit="1" customWidth="1"/>
    <col min="8451" max="8451" width="3.875" style="119" customWidth="1"/>
    <col min="8452" max="8452" width="18.75" style="119" customWidth="1"/>
    <col min="8453" max="8481" width="10.875" style="119" customWidth="1"/>
    <col min="8482" max="8507" width="9.5" style="119" customWidth="1"/>
    <col min="8508" max="8508" width="14.5" style="119" bestFit="1" customWidth="1"/>
    <col min="8509" max="8509" width="9.75" style="119" bestFit="1" customWidth="1"/>
    <col min="8510" max="8520" width="9.125" style="119" bestFit="1" customWidth="1"/>
    <col min="8521" max="8521" width="10" style="119" bestFit="1" customWidth="1"/>
    <col min="8522" max="8534" width="9.125" style="119" bestFit="1" customWidth="1"/>
    <col min="8535" max="8535" width="9" style="119"/>
    <col min="8536" max="8536" width="11" style="119" bestFit="1" customWidth="1"/>
    <col min="8537" max="8704" width="9" style="119"/>
    <col min="8705" max="8705" width="2.625" style="119" customWidth="1"/>
    <col min="8706" max="8706" width="6.75" style="119" bestFit="1" customWidth="1"/>
    <col min="8707" max="8707" width="3.875" style="119" customWidth="1"/>
    <col min="8708" max="8708" width="18.75" style="119" customWidth="1"/>
    <col min="8709" max="8737" width="10.875" style="119" customWidth="1"/>
    <col min="8738" max="8763" width="9.5" style="119" customWidth="1"/>
    <col min="8764" max="8764" width="14.5" style="119" bestFit="1" customWidth="1"/>
    <col min="8765" max="8765" width="9.75" style="119" bestFit="1" customWidth="1"/>
    <col min="8766" max="8776" width="9.125" style="119" bestFit="1" customWidth="1"/>
    <col min="8777" max="8777" width="10" style="119" bestFit="1" customWidth="1"/>
    <col min="8778" max="8790" width="9.125" style="119" bestFit="1" customWidth="1"/>
    <col min="8791" max="8791" width="9" style="119"/>
    <col min="8792" max="8792" width="11" style="119" bestFit="1" customWidth="1"/>
    <col min="8793" max="8960" width="9" style="119"/>
    <col min="8961" max="8961" width="2.625" style="119" customWidth="1"/>
    <col min="8962" max="8962" width="6.75" style="119" bestFit="1" customWidth="1"/>
    <col min="8963" max="8963" width="3.875" style="119" customWidth="1"/>
    <col min="8964" max="8964" width="18.75" style="119" customWidth="1"/>
    <col min="8965" max="8993" width="10.875" style="119" customWidth="1"/>
    <col min="8994" max="9019" width="9.5" style="119" customWidth="1"/>
    <col min="9020" max="9020" width="14.5" style="119" bestFit="1" customWidth="1"/>
    <col min="9021" max="9021" width="9.75" style="119" bestFit="1" customWidth="1"/>
    <col min="9022" max="9032" width="9.125" style="119" bestFit="1" customWidth="1"/>
    <col min="9033" max="9033" width="10" style="119" bestFit="1" customWidth="1"/>
    <col min="9034" max="9046" width="9.125" style="119" bestFit="1" customWidth="1"/>
    <col min="9047" max="9047" width="9" style="119"/>
    <col min="9048" max="9048" width="11" style="119" bestFit="1" customWidth="1"/>
    <col min="9049" max="9216" width="9" style="119"/>
    <col min="9217" max="9217" width="2.625" style="119" customWidth="1"/>
    <col min="9218" max="9218" width="6.75" style="119" bestFit="1" customWidth="1"/>
    <col min="9219" max="9219" width="3.875" style="119" customWidth="1"/>
    <col min="9220" max="9220" width="18.75" style="119" customWidth="1"/>
    <col min="9221" max="9249" width="10.875" style="119" customWidth="1"/>
    <col min="9250" max="9275" width="9.5" style="119" customWidth="1"/>
    <col min="9276" max="9276" width="14.5" style="119" bestFit="1" customWidth="1"/>
    <col min="9277" max="9277" width="9.75" style="119" bestFit="1" customWidth="1"/>
    <col min="9278" max="9288" width="9.125" style="119" bestFit="1" customWidth="1"/>
    <col min="9289" max="9289" width="10" style="119" bestFit="1" customWidth="1"/>
    <col min="9290" max="9302" width="9.125" style="119" bestFit="1" customWidth="1"/>
    <col min="9303" max="9303" width="9" style="119"/>
    <col min="9304" max="9304" width="11" style="119" bestFit="1" customWidth="1"/>
    <col min="9305" max="9472" width="9" style="119"/>
    <col min="9473" max="9473" width="2.625" style="119" customWidth="1"/>
    <col min="9474" max="9474" width="6.75" style="119" bestFit="1" customWidth="1"/>
    <col min="9475" max="9475" width="3.875" style="119" customWidth="1"/>
    <col min="9476" max="9476" width="18.75" style="119" customWidth="1"/>
    <col min="9477" max="9505" width="10.875" style="119" customWidth="1"/>
    <col min="9506" max="9531" width="9.5" style="119" customWidth="1"/>
    <col min="9532" max="9532" width="14.5" style="119" bestFit="1" customWidth="1"/>
    <col min="9533" max="9533" width="9.75" style="119" bestFit="1" customWidth="1"/>
    <col min="9534" max="9544" width="9.125" style="119" bestFit="1" customWidth="1"/>
    <col min="9545" max="9545" width="10" style="119" bestFit="1" customWidth="1"/>
    <col min="9546" max="9558" width="9.125" style="119" bestFit="1" customWidth="1"/>
    <col min="9559" max="9559" width="9" style="119"/>
    <col min="9560" max="9560" width="11" style="119" bestFit="1" customWidth="1"/>
    <col min="9561" max="9728" width="9" style="119"/>
    <col min="9729" max="9729" width="2.625" style="119" customWidth="1"/>
    <col min="9730" max="9730" width="6.75" style="119" bestFit="1" customWidth="1"/>
    <col min="9731" max="9731" width="3.875" style="119" customWidth="1"/>
    <col min="9732" max="9732" width="18.75" style="119" customWidth="1"/>
    <col min="9733" max="9761" width="10.875" style="119" customWidth="1"/>
    <col min="9762" max="9787" width="9.5" style="119" customWidth="1"/>
    <col min="9788" max="9788" width="14.5" style="119" bestFit="1" customWidth="1"/>
    <col min="9789" max="9789" width="9.75" style="119" bestFit="1" customWidth="1"/>
    <col min="9790" max="9800" width="9.125" style="119" bestFit="1" customWidth="1"/>
    <col min="9801" max="9801" width="10" style="119" bestFit="1" customWidth="1"/>
    <col min="9802" max="9814" width="9.125" style="119" bestFit="1" customWidth="1"/>
    <col min="9815" max="9815" width="9" style="119"/>
    <col min="9816" max="9816" width="11" style="119" bestFit="1" customWidth="1"/>
    <col min="9817" max="9984" width="9" style="119"/>
    <col min="9985" max="9985" width="2.625" style="119" customWidth="1"/>
    <col min="9986" max="9986" width="6.75" style="119" bestFit="1" customWidth="1"/>
    <col min="9987" max="9987" width="3.875" style="119" customWidth="1"/>
    <col min="9988" max="9988" width="18.75" style="119" customWidth="1"/>
    <col min="9989" max="10017" width="10.875" style="119" customWidth="1"/>
    <col min="10018" max="10043" width="9.5" style="119" customWidth="1"/>
    <col min="10044" max="10044" width="14.5" style="119" bestFit="1" customWidth="1"/>
    <col min="10045" max="10045" width="9.75" style="119" bestFit="1" customWidth="1"/>
    <col min="10046" max="10056" width="9.125" style="119" bestFit="1" customWidth="1"/>
    <col min="10057" max="10057" width="10" style="119" bestFit="1" customWidth="1"/>
    <col min="10058" max="10070" width="9.125" style="119" bestFit="1" customWidth="1"/>
    <col min="10071" max="10071" width="9" style="119"/>
    <col min="10072" max="10072" width="11" style="119" bestFit="1" customWidth="1"/>
    <col min="10073" max="10240" width="9" style="119"/>
    <col min="10241" max="10241" width="2.625" style="119" customWidth="1"/>
    <col min="10242" max="10242" width="6.75" style="119" bestFit="1" customWidth="1"/>
    <col min="10243" max="10243" width="3.875" style="119" customWidth="1"/>
    <col min="10244" max="10244" width="18.75" style="119" customWidth="1"/>
    <col min="10245" max="10273" width="10.875" style="119" customWidth="1"/>
    <col min="10274" max="10299" width="9.5" style="119" customWidth="1"/>
    <col min="10300" max="10300" width="14.5" style="119" bestFit="1" customWidth="1"/>
    <col min="10301" max="10301" width="9.75" style="119" bestFit="1" customWidth="1"/>
    <col min="10302" max="10312" width="9.125" style="119" bestFit="1" customWidth="1"/>
    <col min="10313" max="10313" width="10" style="119" bestFit="1" customWidth="1"/>
    <col min="10314" max="10326" width="9.125" style="119" bestFit="1" customWidth="1"/>
    <col min="10327" max="10327" width="9" style="119"/>
    <col min="10328" max="10328" width="11" style="119" bestFit="1" customWidth="1"/>
    <col min="10329" max="10496" width="9" style="119"/>
    <col min="10497" max="10497" width="2.625" style="119" customWidth="1"/>
    <col min="10498" max="10498" width="6.75" style="119" bestFit="1" customWidth="1"/>
    <col min="10499" max="10499" width="3.875" style="119" customWidth="1"/>
    <col min="10500" max="10500" width="18.75" style="119" customWidth="1"/>
    <col min="10501" max="10529" width="10.875" style="119" customWidth="1"/>
    <col min="10530" max="10555" width="9.5" style="119" customWidth="1"/>
    <col min="10556" max="10556" width="14.5" style="119" bestFit="1" customWidth="1"/>
    <col min="10557" max="10557" width="9.75" style="119" bestFit="1" customWidth="1"/>
    <col min="10558" max="10568" width="9.125" style="119" bestFit="1" customWidth="1"/>
    <col min="10569" max="10569" width="10" style="119" bestFit="1" customWidth="1"/>
    <col min="10570" max="10582" width="9.125" style="119" bestFit="1" customWidth="1"/>
    <col min="10583" max="10583" width="9" style="119"/>
    <col min="10584" max="10584" width="11" style="119" bestFit="1" customWidth="1"/>
    <col min="10585" max="10752" width="9" style="119"/>
    <col min="10753" max="10753" width="2.625" style="119" customWidth="1"/>
    <col min="10754" max="10754" width="6.75" style="119" bestFit="1" customWidth="1"/>
    <col min="10755" max="10755" width="3.875" style="119" customWidth="1"/>
    <col min="10756" max="10756" width="18.75" style="119" customWidth="1"/>
    <col min="10757" max="10785" width="10.875" style="119" customWidth="1"/>
    <col min="10786" max="10811" width="9.5" style="119" customWidth="1"/>
    <col min="10812" max="10812" width="14.5" style="119" bestFit="1" customWidth="1"/>
    <col min="10813" max="10813" width="9.75" style="119" bestFit="1" customWidth="1"/>
    <col min="10814" max="10824" width="9.125" style="119" bestFit="1" customWidth="1"/>
    <col min="10825" max="10825" width="10" style="119" bestFit="1" customWidth="1"/>
    <col min="10826" max="10838" width="9.125" style="119" bestFit="1" customWidth="1"/>
    <col min="10839" max="10839" width="9" style="119"/>
    <col min="10840" max="10840" width="11" style="119" bestFit="1" customWidth="1"/>
    <col min="10841" max="11008" width="9" style="119"/>
    <col min="11009" max="11009" width="2.625" style="119" customWidth="1"/>
    <col min="11010" max="11010" width="6.75" style="119" bestFit="1" customWidth="1"/>
    <col min="11011" max="11011" width="3.875" style="119" customWidth="1"/>
    <col min="11012" max="11012" width="18.75" style="119" customWidth="1"/>
    <col min="11013" max="11041" width="10.875" style="119" customWidth="1"/>
    <col min="11042" max="11067" width="9.5" style="119" customWidth="1"/>
    <col min="11068" max="11068" width="14.5" style="119" bestFit="1" customWidth="1"/>
    <col min="11069" max="11069" width="9.75" style="119" bestFit="1" customWidth="1"/>
    <col min="11070" max="11080" width="9.125" style="119" bestFit="1" customWidth="1"/>
    <col min="11081" max="11081" width="10" style="119" bestFit="1" customWidth="1"/>
    <col min="11082" max="11094" width="9.125" style="119" bestFit="1" customWidth="1"/>
    <col min="11095" max="11095" width="9" style="119"/>
    <col min="11096" max="11096" width="11" style="119" bestFit="1" customWidth="1"/>
    <col min="11097" max="11264" width="9" style="119"/>
    <col min="11265" max="11265" width="2.625" style="119" customWidth="1"/>
    <col min="11266" max="11266" width="6.75" style="119" bestFit="1" customWidth="1"/>
    <col min="11267" max="11267" width="3.875" style="119" customWidth="1"/>
    <col min="11268" max="11268" width="18.75" style="119" customWidth="1"/>
    <col min="11269" max="11297" width="10.875" style="119" customWidth="1"/>
    <col min="11298" max="11323" width="9.5" style="119" customWidth="1"/>
    <col min="11324" max="11324" width="14.5" style="119" bestFit="1" customWidth="1"/>
    <col min="11325" max="11325" width="9.75" style="119" bestFit="1" customWidth="1"/>
    <col min="11326" max="11336" width="9.125" style="119" bestFit="1" customWidth="1"/>
    <col min="11337" max="11337" width="10" style="119" bestFit="1" customWidth="1"/>
    <col min="11338" max="11350" width="9.125" style="119" bestFit="1" customWidth="1"/>
    <col min="11351" max="11351" width="9" style="119"/>
    <col min="11352" max="11352" width="11" style="119" bestFit="1" customWidth="1"/>
    <col min="11353" max="11520" width="9" style="119"/>
    <col min="11521" max="11521" width="2.625" style="119" customWidth="1"/>
    <col min="11522" max="11522" width="6.75" style="119" bestFit="1" customWidth="1"/>
    <col min="11523" max="11523" width="3.875" style="119" customWidth="1"/>
    <col min="11524" max="11524" width="18.75" style="119" customWidth="1"/>
    <col min="11525" max="11553" width="10.875" style="119" customWidth="1"/>
    <col min="11554" max="11579" width="9.5" style="119" customWidth="1"/>
    <col min="11580" max="11580" width="14.5" style="119" bestFit="1" customWidth="1"/>
    <col min="11581" max="11581" width="9.75" style="119" bestFit="1" customWidth="1"/>
    <col min="11582" max="11592" width="9.125" style="119" bestFit="1" customWidth="1"/>
    <col min="11593" max="11593" width="10" style="119" bestFit="1" customWidth="1"/>
    <col min="11594" max="11606" width="9.125" style="119" bestFit="1" customWidth="1"/>
    <col min="11607" max="11607" width="9" style="119"/>
    <col min="11608" max="11608" width="11" style="119" bestFit="1" customWidth="1"/>
    <col min="11609" max="11776" width="9" style="119"/>
    <col min="11777" max="11777" width="2.625" style="119" customWidth="1"/>
    <col min="11778" max="11778" width="6.75" style="119" bestFit="1" customWidth="1"/>
    <col min="11779" max="11779" width="3.875" style="119" customWidth="1"/>
    <col min="11780" max="11780" width="18.75" style="119" customWidth="1"/>
    <col min="11781" max="11809" width="10.875" style="119" customWidth="1"/>
    <col min="11810" max="11835" width="9.5" style="119" customWidth="1"/>
    <col min="11836" max="11836" width="14.5" style="119" bestFit="1" customWidth="1"/>
    <col min="11837" max="11837" width="9.75" style="119" bestFit="1" customWidth="1"/>
    <col min="11838" max="11848" width="9.125" style="119" bestFit="1" customWidth="1"/>
    <col min="11849" max="11849" width="10" style="119" bestFit="1" customWidth="1"/>
    <col min="11850" max="11862" width="9.125" style="119" bestFit="1" customWidth="1"/>
    <col min="11863" max="11863" width="9" style="119"/>
    <col min="11864" max="11864" width="11" style="119" bestFit="1" customWidth="1"/>
    <col min="11865" max="12032" width="9" style="119"/>
    <col min="12033" max="12033" width="2.625" style="119" customWidth="1"/>
    <col min="12034" max="12034" width="6.75" style="119" bestFit="1" customWidth="1"/>
    <col min="12035" max="12035" width="3.875" style="119" customWidth="1"/>
    <col min="12036" max="12036" width="18.75" style="119" customWidth="1"/>
    <col min="12037" max="12065" width="10.875" style="119" customWidth="1"/>
    <col min="12066" max="12091" width="9.5" style="119" customWidth="1"/>
    <col min="12092" max="12092" width="14.5" style="119" bestFit="1" customWidth="1"/>
    <col min="12093" max="12093" width="9.75" style="119" bestFit="1" customWidth="1"/>
    <col min="12094" max="12104" width="9.125" style="119" bestFit="1" customWidth="1"/>
    <col min="12105" max="12105" width="10" style="119" bestFit="1" customWidth="1"/>
    <col min="12106" max="12118" width="9.125" style="119" bestFit="1" customWidth="1"/>
    <col min="12119" max="12119" width="9" style="119"/>
    <col min="12120" max="12120" width="11" style="119" bestFit="1" customWidth="1"/>
    <col min="12121" max="12288" width="9" style="119"/>
    <col min="12289" max="12289" width="2.625" style="119" customWidth="1"/>
    <col min="12290" max="12290" width="6.75" style="119" bestFit="1" customWidth="1"/>
    <col min="12291" max="12291" width="3.875" style="119" customWidth="1"/>
    <col min="12292" max="12292" width="18.75" style="119" customWidth="1"/>
    <col min="12293" max="12321" width="10.875" style="119" customWidth="1"/>
    <col min="12322" max="12347" width="9.5" style="119" customWidth="1"/>
    <col min="12348" max="12348" width="14.5" style="119" bestFit="1" customWidth="1"/>
    <col min="12349" max="12349" width="9.75" style="119" bestFit="1" customWidth="1"/>
    <col min="12350" max="12360" width="9.125" style="119" bestFit="1" customWidth="1"/>
    <col min="12361" max="12361" width="10" style="119" bestFit="1" customWidth="1"/>
    <col min="12362" max="12374" width="9.125" style="119" bestFit="1" customWidth="1"/>
    <col min="12375" max="12375" width="9" style="119"/>
    <col min="12376" max="12376" width="11" style="119" bestFit="1" customWidth="1"/>
    <col min="12377" max="12544" width="9" style="119"/>
    <col min="12545" max="12545" width="2.625" style="119" customWidth="1"/>
    <col min="12546" max="12546" width="6.75" style="119" bestFit="1" customWidth="1"/>
    <col min="12547" max="12547" width="3.875" style="119" customWidth="1"/>
    <col min="12548" max="12548" width="18.75" style="119" customWidth="1"/>
    <col min="12549" max="12577" width="10.875" style="119" customWidth="1"/>
    <col min="12578" max="12603" width="9.5" style="119" customWidth="1"/>
    <col min="12604" max="12604" width="14.5" style="119" bestFit="1" customWidth="1"/>
    <col min="12605" max="12605" width="9.75" style="119" bestFit="1" customWidth="1"/>
    <col min="12606" max="12616" width="9.125" style="119" bestFit="1" customWidth="1"/>
    <col min="12617" max="12617" width="10" style="119" bestFit="1" customWidth="1"/>
    <col min="12618" max="12630" width="9.125" style="119" bestFit="1" customWidth="1"/>
    <col min="12631" max="12631" width="9" style="119"/>
    <col min="12632" max="12632" width="11" style="119" bestFit="1" customWidth="1"/>
    <col min="12633" max="12800" width="9" style="119"/>
    <col min="12801" max="12801" width="2.625" style="119" customWidth="1"/>
    <col min="12802" max="12802" width="6.75" style="119" bestFit="1" customWidth="1"/>
    <col min="12803" max="12803" width="3.875" style="119" customWidth="1"/>
    <col min="12804" max="12804" width="18.75" style="119" customWidth="1"/>
    <col min="12805" max="12833" width="10.875" style="119" customWidth="1"/>
    <col min="12834" max="12859" width="9.5" style="119" customWidth="1"/>
    <col min="12860" max="12860" width="14.5" style="119" bestFit="1" customWidth="1"/>
    <col min="12861" max="12861" width="9.75" style="119" bestFit="1" customWidth="1"/>
    <col min="12862" max="12872" width="9.125" style="119" bestFit="1" customWidth="1"/>
    <col min="12873" max="12873" width="10" style="119" bestFit="1" customWidth="1"/>
    <col min="12874" max="12886" width="9.125" style="119" bestFit="1" customWidth="1"/>
    <col min="12887" max="12887" width="9" style="119"/>
    <col min="12888" max="12888" width="11" style="119" bestFit="1" customWidth="1"/>
    <col min="12889" max="13056" width="9" style="119"/>
    <col min="13057" max="13057" width="2.625" style="119" customWidth="1"/>
    <col min="13058" max="13058" width="6.75" style="119" bestFit="1" customWidth="1"/>
    <col min="13059" max="13059" width="3.875" style="119" customWidth="1"/>
    <col min="13060" max="13060" width="18.75" style="119" customWidth="1"/>
    <col min="13061" max="13089" width="10.875" style="119" customWidth="1"/>
    <col min="13090" max="13115" width="9.5" style="119" customWidth="1"/>
    <col min="13116" max="13116" width="14.5" style="119" bestFit="1" customWidth="1"/>
    <col min="13117" max="13117" width="9.75" style="119" bestFit="1" customWidth="1"/>
    <col min="13118" max="13128" width="9.125" style="119" bestFit="1" customWidth="1"/>
    <col min="13129" max="13129" width="10" style="119" bestFit="1" customWidth="1"/>
    <col min="13130" max="13142" width="9.125" style="119" bestFit="1" customWidth="1"/>
    <col min="13143" max="13143" width="9" style="119"/>
    <col min="13144" max="13144" width="11" style="119" bestFit="1" customWidth="1"/>
    <col min="13145" max="13312" width="9" style="119"/>
    <col min="13313" max="13313" width="2.625" style="119" customWidth="1"/>
    <col min="13314" max="13314" width="6.75" style="119" bestFit="1" customWidth="1"/>
    <col min="13315" max="13315" width="3.875" style="119" customWidth="1"/>
    <col min="13316" max="13316" width="18.75" style="119" customWidth="1"/>
    <col min="13317" max="13345" width="10.875" style="119" customWidth="1"/>
    <col min="13346" max="13371" width="9.5" style="119" customWidth="1"/>
    <col min="13372" max="13372" width="14.5" style="119" bestFit="1" customWidth="1"/>
    <col min="13373" max="13373" width="9.75" style="119" bestFit="1" customWidth="1"/>
    <col min="13374" max="13384" width="9.125" style="119" bestFit="1" customWidth="1"/>
    <col min="13385" max="13385" width="10" style="119" bestFit="1" customWidth="1"/>
    <col min="13386" max="13398" width="9.125" style="119" bestFit="1" customWidth="1"/>
    <col min="13399" max="13399" width="9" style="119"/>
    <col min="13400" max="13400" width="11" style="119" bestFit="1" customWidth="1"/>
    <col min="13401" max="13568" width="9" style="119"/>
    <col min="13569" max="13569" width="2.625" style="119" customWidth="1"/>
    <col min="13570" max="13570" width="6.75" style="119" bestFit="1" customWidth="1"/>
    <col min="13571" max="13571" width="3.875" style="119" customWidth="1"/>
    <col min="13572" max="13572" width="18.75" style="119" customWidth="1"/>
    <col min="13573" max="13601" width="10.875" style="119" customWidth="1"/>
    <col min="13602" max="13627" width="9.5" style="119" customWidth="1"/>
    <col min="13628" max="13628" width="14.5" style="119" bestFit="1" customWidth="1"/>
    <col min="13629" max="13629" width="9.75" style="119" bestFit="1" customWidth="1"/>
    <col min="13630" max="13640" width="9.125" style="119" bestFit="1" customWidth="1"/>
    <col min="13641" max="13641" width="10" style="119" bestFit="1" customWidth="1"/>
    <col min="13642" max="13654" width="9.125" style="119" bestFit="1" customWidth="1"/>
    <col min="13655" max="13655" width="9" style="119"/>
    <col min="13656" max="13656" width="11" style="119" bestFit="1" customWidth="1"/>
    <col min="13657" max="13824" width="9" style="119"/>
    <col min="13825" max="13825" width="2.625" style="119" customWidth="1"/>
    <col min="13826" max="13826" width="6.75" style="119" bestFit="1" customWidth="1"/>
    <col min="13827" max="13827" width="3.875" style="119" customWidth="1"/>
    <col min="13828" max="13828" width="18.75" style="119" customWidth="1"/>
    <col min="13829" max="13857" width="10.875" style="119" customWidth="1"/>
    <col min="13858" max="13883" width="9.5" style="119" customWidth="1"/>
    <col min="13884" max="13884" width="14.5" style="119" bestFit="1" customWidth="1"/>
    <col min="13885" max="13885" width="9.75" style="119" bestFit="1" customWidth="1"/>
    <col min="13886" max="13896" width="9.125" style="119" bestFit="1" customWidth="1"/>
    <col min="13897" max="13897" width="10" style="119" bestFit="1" customWidth="1"/>
    <col min="13898" max="13910" width="9.125" style="119" bestFit="1" customWidth="1"/>
    <col min="13911" max="13911" width="9" style="119"/>
    <col min="13912" max="13912" width="11" style="119" bestFit="1" customWidth="1"/>
    <col min="13913" max="14080" width="9" style="119"/>
    <col min="14081" max="14081" width="2.625" style="119" customWidth="1"/>
    <col min="14082" max="14082" width="6.75" style="119" bestFit="1" customWidth="1"/>
    <col min="14083" max="14083" width="3.875" style="119" customWidth="1"/>
    <col min="14084" max="14084" width="18.75" style="119" customWidth="1"/>
    <col min="14085" max="14113" width="10.875" style="119" customWidth="1"/>
    <col min="14114" max="14139" width="9.5" style="119" customWidth="1"/>
    <col min="14140" max="14140" width="14.5" style="119" bestFit="1" customWidth="1"/>
    <col min="14141" max="14141" width="9.75" style="119" bestFit="1" customWidth="1"/>
    <col min="14142" max="14152" width="9.125" style="119" bestFit="1" customWidth="1"/>
    <col min="14153" max="14153" width="10" style="119" bestFit="1" customWidth="1"/>
    <col min="14154" max="14166" width="9.125" style="119" bestFit="1" customWidth="1"/>
    <col min="14167" max="14167" width="9" style="119"/>
    <col min="14168" max="14168" width="11" style="119" bestFit="1" customWidth="1"/>
    <col min="14169" max="14336" width="9" style="119"/>
    <col min="14337" max="14337" width="2.625" style="119" customWidth="1"/>
    <col min="14338" max="14338" width="6.75" style="119" bestFit="1" customWidth="1"/>
    <col min="14339" max="14339" width="3.875" style="119" customWidth="1"/>
    <col min="14340" max="14340" width="18.75" style="119" customWidth="1"/>
    <col min="14341" max="14369" width="10.875" style="119" customWidth="1"/>
    <col min="14370" max="14395" width="9.5" style="119" customWidth="1"/>
    <col min="14396" max="14396" width="14.5" style="119" bestFit="1" customWidth="1"/>
    <col min="14397" max="14397" width="9.75" style="119" bestFit="1" customWidth="1"/>
    <col min="14398" max="14408" width="9.125" style="119" bestFit="1" customWidth="1"/>
    <col min="14409" max="14409" width="10" style="119" bestFit="1" customWidth="1"/>
    <col min="14410" max="14422" width="9.125" style="119" bestFit="1" customWidth="1"/>
    <col min="14423" max="14423" width="9" style="119"/>
    <col min="14424" max="14424" width="11" style="119" bestFit="1" customWidth="1"/>
    <col min="14425" max="14592" width="9" style="119"/>
    <col min="14593" max="14593" width="2.625" style="119" customWidth="1"/>
    <col min="14594" max="14594" width="6.75" style="119" bestFit="1" customWidth="1"/>
    <col min="14595" max="14595" width="3.875" style="119" customWidth="1"/>
    <col min="14596" max="14596" width="18.75" style="119" customWidth="1"/>
    <col min="14597" max="14625" width="10.875" style="119" customWidth="1"/>
    <col min="14626" max="14651" width="9.5" style="119" customWidth="1"/>
    <col min="14652" max="14652" width="14.5" style="119" bestFit="1" customWidth="1"/>
    <col min="14653" max="14653" width="9.75" style="119" bestFit="1" customWidth="1"/>
    <col min="14654" max="14664" width="9.125" style="119" bestFit="1" customWidth="1"/>
    <col min="14665" max="14665" width="10" style="119" bestFit="1" customWidth="1"/>
    <col min="14666" max="14678" width="9.125" style="119" bestFit="1" customWidth="1"/>
    <col min="14679" max="14679" width="9" style="119"/>
    <col min="14680" max="14680" width="11" style="119" bestFit="1" customWidth="1"/>
    <col min="14681" max="14848" width="9" style="119"/>
    <col min="14849" max="14849" width="2.625" style="119" customWidth="1"/>
    <col min="14850" max="14850" width="6.75" style="119" bestFit="1" customWidth="1"/>
    <col min="14851" max="14851" width="3.875" style="119" customWidth="1"/>
    <col min="14852" max="14852" width="18.75" style="119" customWidth="1"/>
    <col min="14853" max="14881" width="10.875" style="119" customWidth="1"/>
    <col min="14882" max="14907" width="9.5" style="119" customWidth="1"/>
    <col min="14908" max="14908" width="14.5" style="119" bestFit="1" customWidth="1"/>
    <col min="14909" max="14909" width="9.75" style="119" bestFit="1" customWidth="1"/>
    <col min="14910" max="14920" width="9.125" style="119" bestFit="1" customWidth="1"/>
    <col min="14921" max="14921" width="10" style="119" bestFit="1" customWidth="1"/>
    <col min="14922" max="14934" width="9.125" style="119" bestFit="1" customWidth="1"/>
    <col min="14935" max="14935" width="9" style="119"/>
    <col min="14936" max="14936" width="11" style="119" bestFit="1" customWidth="1"/>
    <col min="14937" max="15104" width="9" style="119"/>
    <col min="15105" max="15105" width="2.625" style="119" customWidth="1"/>
    <col min="15106" max="15106" width="6.75" style="119" bestFit="1" customWidth="1"/>
    <col min="15107" max="15107" width="3.875" style="119" customWidth="1"/>
    <col min="15108" max="15108" width="18.75" style="119" customWidth="1"/>
    <col min="15109" max="15137" width="10.875" style="119" customWidth="1"/>
    <col min="15138" max="15163" width="9.5" style="119" customWidth="1"/>
    <col min="15164" max="15164" width="14.5" style="119" bestFit="1" customWidth="1"/>
    <col min="15165" max="15165" width="9.75" style="119" bestFit="1" customWidth="1"/>
    <col min="15166" max="15176" width="9.125" style="119" bestFit="1" customWidth="1"/>
    <col min="15177" max="15177" width="10" style="119" bestFit="1" customWidth="1"/>
    <col min="15178" max="15190" width="9.125" style="119" bestFit="1" customWidth="1"/>
    <col min="15191" max="15191" width="9" style="119"/>
    <col min="15192" max="15192" width="11" style="119" bestFit="1" customWidth="1"/>
    <col min="15193" max="15360" width="9" style="119"/>
    <col min="15361" max="15361" width="2.625" style="119" customWidth="1"/>
    <col min="15362" max="15362" width="6.75" style="119" bestFit="1" customWidth="1"/>
    <col min="15363" max="15363" width="3.875" style="119" customWidth="1"/>
    <col min="15364" max="15364" width="18.75" style="119" customWidth="1"/>
    <col min="15365" max="15393" width="10.875" style="119" customWidth="1"/>
    <col min="15394" max="15419" width="9.5" style="119" customWidth="1"/>
    <col min="15420" max="15420" width="14.5" style="119" bestFit="1" customWidth="1"/>
    <col min="15421" max="15421" width="9.75" style="119" bestFit="1" customWidth="1"/>
    <col min="15422" max="15432" width="9.125" style="119" bestFit="1" customWidth="1"/>
    <col min="15433" max="15433" width="10" style="119" bestFit="1" customWidth="1"/>
    <col min="15434" max="15446" width="9.125" style="119" bestFit="1" customWidth="1"/>
    <col min="15447" max="15447" width="9" style="119"/>
    <col min="15448" max="15448" width="11" style="119" bestFit="1" customWidth="1"/>
    <col min="15449" max="15616" width="9" style="119"/>
    <col min="15617" max="15617" width="2.625" style="119" customWidth="1"/>
    <col min="15618" max="15618" width="6.75" style="119" bestFit="1" customWidth="1"/>
    <col min="15619" max="15619" width="3.875" style="119" customWidth="1"/>
    <col min="15620" max="15620" width="18.75" style="119" customWidth="1"/>
    <col min="15621" max="15649" width="10.875" style="119" customWidth="1"/>
    <col min="15650" max="15675" width="9.5" style="119" customWidth="1"/>
    <col min="15676" max="15676" width="14.5" style="119" bestFit="1" customWidth="1"/>
    <col min="15677" max="15677" width="9.75" style="119" bestFit="1" customWidth="1"/>
    <col min="15678" max="15688" width="9.125" style="119" bestFit="1" customWidth="1"/>
    <col min="15689" max="15689" width="10" style="119" bestFit="1" customWidth="1"/>
    <col min="15690" max="15702" width="9.125" style="119" bestFit="1" customWidth="1"/>
    <col min="15703" max="15703" width="9" style="119"/>
    <col min="15704" max="15704" width="11" style="119" bestFit="1" customWidth="1"/>
    <col min="15705" max="15872" width="9" style="119"/>
    <col min="15873" max="15873" width="2.625" style="119" customWidth="1"/>
    <col min="15874" max="15874" width="6.75" style="119" bestFit="1" customWidth="1"/>
    <col min="15875" max="15875" width="3.875" style="119" customWidth="1"/>
    <col min="15876" max="15876" width="18.75" style="119" customWidth="1"/>
    <col min="15877" max="15905" width="10.875" style="119" customWidth="1"/>
    <col min="15906" max="15931" width="9.5" style="119" customWidth="1"/>
    <col min="15932" max="15932" width="14.5" style="119" bestFit="1" customWidth="1"/>
    <col min="15933" max="15933" width="9.75" style="119" bestFit="1" customWidth="1"/>
    <col min="15934" max="15944" width="9.125" style="119" bestFit="1" customWidth="1"/>
    <col min="15945" max="15945" width="10" style="119" bestFit="1" customWidth="1"/>
    <col min="15946" max="15958" width="9.125" style="119" bestFit="1" customWidth="1"/>
    <col min="15959" max="15959" width="9" style="119"/>
    <col min="15960" max="15960" width="11" style="119" bestFit="1" customWidth="1"/>
    <col min="15961" max="16128" width="9" style="119"/>
    <col min="16129" max="16129" width="2.625" style="119" customWidth="1"/>
    <col min="16130" max="16130" width="6.75" style="119" bestFit="1" customWidth="1"/>
    <col min="16131" max="16131" width="3.875" style="119" customWidth="1"/>
    <col min="16132" max="16132" width="18.75" style="119" customWidth="1"/>
    <col min="16133" max="16161" width="10.875" style="119" customWidth="1"/>
    <col min="16162" max="16187" width="9.5" style="119" customWidth="1"/>
    <col min="16188" max="16188" width="14.5" style="119" bestFit="1" customWidth="1"/>
    <col min="16189" max="16189" width="9.75" style="119" bestFit="1" customWidth="1"/>
    <col min="16190" max="16200" width="9.125" style="119" bestFit="1" customWidth="1"/>
    <col min="16201" max="16201" width="10" style="119" bestFit="1" customWidth="1"/>
    <col min="16202" max="16214" width="9.125" style="119" bestFit="1" customWidth="1"/>
    <col min="16215" max="16215" width="9" style="119"/>
    <col min="16216" max="16216" width="11" style="119" bestFit="1" customWidth="1"/>
    <col min="16217" max="16384" width="9" style="119"/>
  </cols>
  <sheetData>
    <row r="1" spans="2:6" ht="14.25">
      <c r="B1" s="189" t="s">
        <v>382</v>
      </c>
    </row>
    <row r="2" spans="2:6" ht="14.25">
      <c r="B2" s="272"/>
    </row>
    <row r="3" spans="2:6" ht="14.25">
      <c r="B3" s="189" t="s">
        <v>383</v>
      </c>
      <c r="D3" s="273"/>
    </row>
    <row r="4" spans="2:6" ht="35.65" customHeight="1">
      <c r="B4" s="274"/>
      <c r="C4" s="275" t="s">
        <v>605</v>
      </c>
      <c r="D4" s="276" t="s">
        <v>58</v>
      </c>
      <c r="F4" s="277" t="s">
        <v>385</v>
      </c>
    </row>
    <row r="5" spans="2:6">
      <c r="B5" s="278" t="s">
        <v>87</v>
      </c>
      <c r="C5" s="279">
        <v>1</v>
      </c>
      <c r="D5" s="280" t="s">
        <v>386</v>
      </c>
      <c r="E5" s="281"/>
      <c r="F5" s="282">
        <f t="array" ref="F5:F17">+'入力 (県内外)'!$W$6:$W$18</f>
        <v>0</v>
      </c>
    </row>
    <row r="6" spans="2:6">
      <c r="B6" s="283"/>
      <c r="C6" s="284">
        <v>2</v>
      </c>
      <c r="D6" s="285" t="s">
        <v>60</v>
      </c>
      <c r="E6" s="281"/>
      <c r="F6" s="282">
        <v>0</v>
      </c>
    </row>
    <row r="7" spans="2:6">
      <c r="B7" s="283"/>
      <c r="C7" s="284">
        <v>3</v>
      </c>
      <c r="D7" s="285" t="s">
        <v>61</v>
      </c>
      <c r="E7" s="281"/>
      <c r="F7" s="282">
        <v>0</v>
      </c>
    </row>
    <row r="8" spans="2:6">
      <c r="B8" s="283"/>
      <c r="C8" s="284">
        <v>4</v>
      </c>
      <c r="D8" s="285" t="s">
        <v>62</v>
      </c>
      <c r="E8" s="281"/>
      <c r="F8" s="282">
        <v>0</v>
      </c>
    </row>
    <row r="9" spans="2:6">
      <c r="B9" s="283"/>
      <c r="C9" s="284">
        <v>5</v>
      </c>
      <c r="D9" s="285" t="s">
        <v>63</v>
      </c>
      <c r="E9" s="281"/>
      <c r="F9" s="282">
        <v>0</v>
      </c>
    </row>
    <row r="10" spans="2:6">
      <c r="B10" s="283"/>
      <c r="C10" s="284">
        <v>6</v>
      </c>
      <c r="D10" s="285" t="s">
        <v>64</v>
      </c>
      <c r="E10" s="281"/>
      <c r="F10" s="282">
        <v>0</v>
      </c>
    </row>
    <row r="11" spans="2:6">
      <c r="B11" s="283"/>
      <c r="C11" s="284">
        <v>7</v>
      </c>
      <c r="D11" s="285" t="s">
        <v>100</v>
      </c>
      <c r="E11" s="281"/>
      <c r="F11" s="282">
        <v>0</v>
      </c>
    </row>
    <row r="12" spans="2:6">
      <c r="B12" s="283"/>
      <c r="C12" s="284">
        <v>8</v>
      </c>
      <c r="D12" s="285" t="s">
        <v>65</v>
      </c>
      <c r="E12" s="281"/>
      <c r="F12" s="282">
        <v>0</v>
      </c>
    </row>
    <row r="13" spans="2:6">
      <c r="B13" s="283"/>
      <c r="C13" s="284">
        <v>9</v>
      </c>
      <c r="D13" s="285" t="s">
        <v>66</v>
      </c>
      <c r="E13" s="281"/>
      <c r="F13" s="282">
        <v>0</v>
      </c>
    </row>
    <row r="14" spans="2:6">
      <c r="B14" s="286"/>
      <c r="C14" s="284">
        <v>10</v>
      </c>
      <c r="D14" s="285" t="s">
        <v>387</v>
      </c>
      <c r="E14" s="281"/>
      <c r="F14" s="282">
        <v>0</v>
      </c>
    </row>
    <row r="15" spans="2:6">
      <c r="B15" s="286"/>
      <c r="C15" s="284">
        <v>11</v>
      </c>
      <c r="D15" s="285" t="s">
        <v>68</v>
      </c>
      <c r="E15" s="281"/>
      <c r="F15" s="282">
        <v>0</v>
      </c>
    </row>
    <row r="16" spans="2:6">
      <c r="B16" s="286"/>
      <c r="C16" s="284">
        <v>12</v>
      </c>
      <c r="D16" s="285" t="s">
        <v>69</v>
      </c>
      <c r="E16" s="281"/>
      <c r="F16" s="282">
        <v>0</v>
      </c>
    </row>
    <row r="17" spans="2:6">
      <c r="B17" s="287"/>
      <c r="C17" s="284">
        <v>13</v>
      </c>
      <c r="D17" s="288" t="s">
        <v>70</v>
      </c>
      <c r="E17" s="281"/>
      <c r="F17" s="282">
        <v>0</v>
      </c>
    </row>
    <row r="18" spans="2:6">
      <c r="B18" s="289" t="s">
        <v>73</v>
      </c>
      <c r="C18" s="279">
        <v>1</v>
      </c>
      <c r="D18" s="280" t="s">
        <v>386</v>
      </c>
      <c r="E18" s="281"/>
      <c r="F18" s="290">
        <f t="array" ref="F18:F30">+'入力 (県内外)'!$X$6:$X$18</f>
        <v>0</v>
      </c>
    </row>
    <row r="19" spans="2:6">
      <c r="B19" s="291"/>
      <c r="C19" s="284">
        <v>2</v>
      </c>
      <c r="D19" s="285" t="s">
        <v>60</v>
      </c>
      <c r="E19" s="281"/>
      <c r="F19" s="282">
        <v>0</v>
      </c>
    </row>
    <row r="20" spans="2:6">
      <c r="B20" s="291"/>
      <c r="C20" s="284">
        <v>3</v>
      </c>
      <c r="D20" s="285" t="s">
        <v>61</v>
      </c>
      <c r="E20" s="281"/>
      <c r="F20" s="282">
        <v>0</v>
      </c>
    </row>
    <row r="21" spans="2:6">
      <c r="B21" s="291"/>
      <c r="C21" s="284">
        <v>4</v>
      </c>
      <c r="D21" s="285" t="s">
        <v>62</v>
      </c>
      <c r="E21" s="281"/>
      <c r="F21" s="282">
        <v>0</v>
      </c>
    </row>
    <row r="22" spans="2:6">
      <c r="B22" s="291"/>
      <c r="C22" s="284">
        <v>5</v>
      </c>
      <c r="D22" s="285" t="s">
        <v>63</v>
      </c>
      <c r="E22" s="281"/>
      <c r="F22" s="282">
        <v>0</v>
      </c>
    </row>
    <row r="23" spans="2:6">
      <c r="B23" s="291"/>
      <c r="C23" s="284">
        <v>6</v>
      </c>
      <c r="D23" s="285" t="s">
        <v>64</v>
      </c>
      <c r="E23" s="281"/>
      <c r="F23" s="282">
        <v>0</v>
      </c>
    </row>
    <row r="24" spans="2:6">
      <c r="B24" s="291"/>
      <c r="C24" s="284">
        <v>7</v>
      </c>
      <c r="D24" s="285" t="s">
        <v>100</v>
      </c>
      <c r="E24" s="281"/>
      <c r="F24" s="282">
        <v>0</v>
      </c>
    </row>
    <row r="25" spans="2:6">
      <c r="B25" s="291"/>
      <c r="C25" s="284">
        <v>8</v>
      </c>
      <c r="D25" s="285" t="s">
        <v>65</v>
      </c>
      <c r="E25" s="281"/>
      <c r="F25" s="282">
        <v>0</v>
      </c>
    </row>
    <row r="26" spans="2:6">
      <c r="B26" s="291"/>
      <c r="C26" s="284">
        <v>9</v>
      </c>
      <c r="D26" s="285" t="s">
        <v>66</v>
      </c>
      <c r="E26" s="281"/>
      <c r="F26" s="282">
        <v>0</v>
      </c>
    </row>
    <row r="27" spans="2:6">
      <c r="B27" s="292"/>
      <c r="C27" s="284">
        <v>10</v>
      </c>
      <c r="D27" s="285" t="s">
        <v>387</v>
      </c>
      <c r="E27" s="281"/>
      <c r="F27" s="282">
        <v>0</v>
      </c>
    </row>
    <row r="28" spans="2:6">
      <c r="B28" s="292"/>
      <c r="C28" s="284">
        <v>11</v>
      </c>
      <c r="D28" s="285" t="s">
        <v>68</v>
      </c>
      <c r="E28" s="281"/>
      <c r="F28" s="282">
        <v>0</v>
      </c>
    </row>
    <row r="29" spans="2:6">
      <c r="B29" s="292"/>
      <c r="C29" s="284">
        <v>12</v>
      </c>
      <c r="D29" s="285" t="s">
        <v>69</v>
      </c>
      <c r="E29" s="281"/>
      <c r="F29" s="282">
        <v>0</v>
      </c>
    </row>
    <row r="30" spans="2:6">
      <c r="B30" s="293"/>
      <c r="C30" s="284">
        <v>13</v>
      </c>
      <c r="D30" s="288" t="s">
        <v>70</v>
      </c>
      <c r="E30" s="281"/>
      <c r="F30" s="294">
        <v>0</v>
      </c>
    </row>
    <row r="31" spans="2:6">
      <c r="B31" s="279" t="s">
        <v>388</v>
      </c>
      <c r="C31" s="295"/>
      <c r="D31" s="280"/>
      <c r="E31" s="137"/>
      <c r="F31" s="296">
        <f>SUM(F5:F17)</f>
        <v>0</v>
      </c>
    </row>
    <row r="32" spans="2:6">
      <c r="B32" s="284" t="s">
        <v>389</v>
      </c>
      <c r="C32" s="96"/>
      <c r="D32" s="285"/>
      <c r="E32" s="137"/>
      <c r="F32" s="297">
        <f>SUM(F18:F30)</f>
        <v>0</v>
      </c>
    </row>
    <row r="33" spans="2:10">
      <c r="B33" s="298" t="s">
        <v>71</v>
      </c>
      <c r="C33" s="299"/>
      <c r="D33" s="288"/>
      <c r="E33" s="137"/>
      <c r="F33" s="300">
        <f>SUM(F5:F30)</f>
        <v>0</v>
      </c>
    </row>
    <row r="34" spans="2:10" ht="14.25">
      <c r="B34" s="272"/>
    </row>
    <row r="35" spans="2:10" ht="17.25">
      <c r="B35" s="301" t="s">
        <v>390</v>
      </c>
    </row>
    <row r="36" spans="2:10" ht="14.25">
      <c r="B36" s="272"/>
    </row>
    <row r="37" spans="2:10" ht="14.25">
      <c r="B37" s="189" t="s">
        <v>391</v>
      </c>
      <c r="D37" s="273"/>
    </row>
    <row r="38" spans="2:10" ht="64.900000000000006" customHeight="1" thickBot="1">
      <c r="B38" s="274"/>
      <c r="C38" s="275" t="s">
        <v>605</v>
      </c>
      <c r="D38" s="276" t="s">
        <v>58</v>
      </c>
      <c r="F38" s="277" t="s">
        <v>392</v>
      </c>
      <c r="H38" s="277" t="s">
        <v>393</v>
      </c>
      <c r="J38" s="302" t="s">
        <v>394</v>
      </c>
    </row>
    <row r="39" spans="2:10">
      <c r="B39" s="278" t="s">
        <v>87</v>
      </c>
      <c r="C39" s="279">
        <v>1</v>
      </c>
      <c r="D39" s="280" t="s">
        <v>386</v>
      </c>
      <c r="E39" s="281"/>
      <c r="F39" s="290">
        <f>F5</f>
        <v>0</v>
      </c>
      <c r="G39" s="281"/>
      <c r="H39" s="303">
        <f t="array" ref="H39:H51">+係数!$I$3:$I$15</f>
        <v>0.49340991990373362</v>
      </c>
      <c r="I39" s="281"/>
      <c r="J39" s="304">
        <f t="shared" ref="J39:J51" si="0">F39*H39</f>
        <v>0</v>
      </c>
    </row>
    <row r="40" spans="2:10">
      <c r="B40" s="283"/>
      <c r="C40" s="284">
        <v>2</v>
      </c>
      <c r="D40" s="285" t="s">
        <v>60</v>
      </c>
      <c r="E40" s="281"/>
      <c r="F40" s="282">
        <f t="shared" ref="F40:F51" si="1">F6</f>
        <v>0</v>
      </c>
      <c r="G40" s="281"/>
      <c r="H40" s="305">
        <v>8.8134595005980865E-3</v>
      </c>
      <c r="I40" s="281"/>
      <c r="J40" s="306">
        <f t="shared" si="0"/>
        <v>0</v>
      </c>
    </row>
    <row r="41" spans="2:10">
      <c r="B41" s="283"/>
      <c r="C41" s="284">
        <v>3</v>
      </c>
      <c r="D41" s="285" t="s">
        <v>61</v>
      </c>
      <c r="E41" s="281"/>
      <c r="F41" s="282">
        <f t="shared" si="1"/>
        <v>0</v>
      </c>
      <c r="G41" s="281"/>
      <c r="H41" s="305">
        <v>0.25012935024604266</v>
      </c>
      <c r="I41" s="281"/>
      <c r="J41" s="306">
        <f t="shared" si="0"/>
        <v>0</v>
      </c>
    </row>
    <row r="42" spans="2:10">
      <c r="B42" s="283"/>
      <c r="C42" s="284">
        <v>4</v>
      </c>
      <c r="D42" s="285" t="s">
        <v>62</v>
      </c>
      <c r="E42" s="281"/>
      <c r="F42" s="282">
        <f t="shared" si="1"/>
        <v>0</v>
      </c>
      <c r="G42" s="281"/>
      <c r="H42" s="305">
        <v>1</v>
      </c>
      <c r="I42" s="281"/>
      <c r="J42" s="306">
        <f t="shared" si="0"/>
        <v>0</v>
      </c>
    </row>
    <row r="43" spans="2:10">
      <c r="B43" s="283"/>
      <c r="C43" s="284">
        <v>5</v>
      </c>
      <c r="D43" s="285" t="s">
        <v>63</v>
      </c>
      <c r="E43" s="281"/>
      <c r="F43" s="282">
        <f t="shared" si="1"/>
        <v>0</v>
      </c>
      <c r="G43" s="281"/>
      <c r="H43" s="305">
        <v>0.86978074812855211</v>
      </c>
      <c r="I43" s="281"/>
      <c r="J43" s="306">
        <f t="shared" si="0"/>
        <v>0</v>
      </c>
    </row>
    <row r="44" spans="2:10">
      <c r="B44" s="283"/>
      <c r="C44" s="284">
        <v>6</v>
      </c>
      <c r="D44" s="285" t="s">
        <v>64</v>
      </c>
      <c r="E44" s="281"/>
      <c r="F44" s="282">
        <f t="shared" si="1"/>
        <v>0</v>
      </c>
      <c r="G44" s="281"/>
      <c r="H44" s="305">
        <v>0.26891012551389837</v>
      </c>
      <c r="I44" s="281"/>
      <c r="J44" s="306">
        <f t="shared" si="0"/>
        <v>0</v>
      </c>
    </row>
    <row r="45" spans="2:10">
      <c r="B45" s="283"/>
      <c r="C45" s="284">
        <v>7</v>
      </c>
      <c r="D45" s="285" t="s">
        <v>100</v>
      </c>
      <c r="E45" s="281"/>
      <c r="F45" s="282">
        <f t="shared" si="1"/>
        <v>0</v>
      </c>
      <c r="G45" s="281"/>
      <c r="H45" s="305">
        <v>0.90270203192629672</v>
      </c>
      <c r="I45" s="281"/>
      <c r="J45" s="306">
        <f t="shared" si="0"/>
        <v>0</v>
      </c>
    </row>
    <row r="46" spans="2:10">
      <c r="B46" s="283"/>
      <c r="C46" s="284">
        <v>8</v>
      </c>
      <c r="D46" s="285" t="s">
        <v>65</v>
      </c>
      <c r="E46" s="281"/>
      <c r="F46" s="282">
        <f t="shared" si="1"/>
        <v>0</v>
      </c>
      <c r="G46" s="281"/>
      <c r="H46" s="305">
        <v>0.95332395045344853</v>
      </c>
      <c r="I46" s="281"/>
      <c r="J46" s="306">
        <f t="shared" si="0"/>
        <v>0</v>
      </c>
    </row>
    <row r="47" spans="2:10">
      <c r="B47" s="283"/>
      <c r="C47" s="284">
        <v>9</v>
      </c>
      <c r="D47" s="285" t="s">
        <v>66</v>
      </c>
      <c r="E47" s="281"/>
      <c r="F47" s="282">
        <f t="shared" si="1"/>
        <v>0</v>
      </c>
      <c r="G47" s="281"/>
      <c r="H47" s="305">
        <v>0.67365145005178062</v>
      </c>
      <c r="I47" s="281"/>
      <c r="J47" s="306">
        <f t="shared" si="0"/>
        <v>0</v>
      </c>
    </row>
    <row r="48" spans="2:10">
      <c r="B48" s="286"/>
      <c r="C48" s="284">
        <v>10</v>
      </c>
      <c r="D48" s="285" t="s">
        <v>387</v>
      </c>
      <c r="E48" s="281"/>
      <c r="F48" s="282">
        <f t="shared" si="1"/>
        <v>0</v>
      </c>
      <c r="G48" s="281"/>
      <c r="H48" s="305">
        <v>0.57225374469537804</v>
      </c>
      <c r="I48" s="281"/>
      <c r="J48" s="306">
        <f t="shared" si="0"/>
        <v>0</v>
      </c>
    </row>
    <row r="49" spans="2:10">
      <c r="B49" s="286"/>
      <c r="C49" s="284">
        <v>11</v>
      </c>
      <c r="D49" s="285" t="s">
        <v>68</v>
      </c>
      <c r="E49" s="281"/>
      <c r="F49" s="282">
        <f t="shared" si="1"/>
        <v>0</v>
      </c>
      <c r="G49" s="281"/>
      <c r="H49" s="305">
        <v>1</v>
      </c>
      <c r="I49" s="281"/>
      <c r="J49" s="306">
        <f t="shared" si="0"/>
        <v>0</v>
      </c>
    </row>
    <row r="50" spans="2:10">
      <c r="B50" s="286"/>
      <c r="C50" s="284">
        <v>12</v>
      </c>
      <c r="D50" s="285" t="s">
        <v>69</v>
      </c>
      <c r="E50" s="281"/>
      <c r="F50" s="282">
        <f t="shared" si="1"/>
        <v>0</v>
      </c>
      <c r="G50" s="281"/>
      <c r="H50" s="305">
        <v>0.74861700281471566</v>
      </c>
      <c r="I50" s="281"/>
      <c r="J50" s="306">
        <f t="shared" si="0"/>
        <v>0</v>
      </c>
    </row>
    <row r="51" spans="2:10" ht="12.75" thickBot="1">
      <c r="B51" s="287"/>
      <c r="C51" s="298">
        <v>13</v>
      </c>
      <c r="D51" s="288" t="s">
        <v>70</v>
      </c>
      <c r="E51" s="281"/>
      <c r="F51" s="294">
        <f t="shared" si="1"/>
        <v>0</v>
      </c>
      <c r="G51" s="281"/>
      <c r="H51" s="307">
        <v>0.99298276913013106</v>
      </c>
      <c r="I51" s="281"/>
      <c r="J51" s="308">
        <f t="shared" si="0"/>
        <v>0</v>
      </c>
    </row>
    <row r="52" spans="2:10">
      <c r="B52" s="309" t="s">
        <v>71</v>
      </c>
      <c r="C52" s="143"/>
      <c r="D52" s="310"/>
      <c r="F52" s="311">
        <f>SUM(F39:F51)</f>
        <v>0</v>
      </c>
      <c r="H52" s="312"/>
      <c r="I52" s="137"/>
      <c r="J52" s="313">
        <f>SUM(J39:J51)</f>
        <v>0</v>
      </c>
    </row>
    <row r="53" spans="2:10" ht="14.25">
      <c r="B53" s="272"/>
      <c r="H53" s="312"/>
      <c r="I53" s="137"/>
      <c r="J53" s="312"/>
    </row>
    <row r="54" spans="2:10" ht="14.25">
      <c r="B54" s="189" t="s">
        <v>395</v>
      </c>
      <c r="D54" s="273"/>
    </row>
    <row r="55" spans="2:10" ht="49.9" customHeight="1" thickBot="1">
      <c r="B55" s="274"/>
      <c r="C55" s="275" t="s">
        <v>605</v>
      </c>
      <c r="D55" s="276" t="s">
        <v>58</v>
      </c>
      <c r="F55" s="277" t="s">
        <v>396</v>
      </c>
      <c r="H55" s="277" t="s">
        <v>397</v>
      </c>
      <c r="J55" s="302" t="s">
        <v>398</v>
      </c>
    </row>
    <row r="56" spans="2:10">
      <c r="B56" s="278" t="s">
        <v>87</v>
      </c>
      <c r="C56" s="279">
        <v>1</v>
      </c>
      <c r="D56" s="280" t="s">
        <v>386</v>
      </c>
      <c r="E56" s="281"/>
      <c r="F56" s="290">
        <f>F5</f>
        <v>0</v>
      </c>
      <c r="G56" s="281"/>
      <c r="H56" s="303">
        <f t="array" ref="H56:H68">+係数!$F$3:$F$15</f>
        <v>0.28093389237769367</v>
      </c>
      <c r="I56" s="281"/>
      <c r="J56" s="304">
        <f t="shared" ref="J56:J68" si="2">F56*H56</f>
        <v>0</v>
      </c>
    </row>
    <row r="57" spans="2:10">
      <c r="B57" s="283"/>
      <c r="C57" s="284">
        <v>2</v>
      </c>
      <c r="D57" s="285" t="s">
        <v>60</v>
      </c>
      <c r="E57" s="281"/>
      <c r="F57" s="282">
        <f t="shared" ref="F57:F68" si="3">F6</f>
        <v>0</v>
      </c>
      <c r="G57" s="281"/>
      <c r="H57" s="305">
        <v>0.14628061640298873</v>
      </c>
      <c r="I57" s="281"/>
      <c r="J57" s="306">
        <f t="shared" si="2"/>
        <v>0</v>
      </c>
    </row>
    <row r="58" spans="2:10">
      <c r="B58" s="283"/>
      <c r="C58" s="284">
        <v>3</v>
      </c>
      <c r="D58" s="285" t="s">
        <v>61</v>
      </c>
      <c r="E58" s="281"/>
      <c r="F58" s="282">
        <f t="shared" si="3"/>
        <v>0</v>
      </c>
      <c r="G58" s="281"/>
      <c r="H58" s="305">
        <v>0.60290215878543763</v>
      </c>
      <c r="I58" s="281"/>
      <c r="J58" s="306">
        <f t="shared" si="2"/>
        <v>0</v>
      </c>
    </row>
    <row r="59" spans="2:10">
      <c r="B59" s="283"/>
      <c r="C59" s="284">
        <v>4</v>
      </c>
      <c r="D59" s="285" t="s">
        <v>62</v>
      </c>
      <c r="E59" s="281"/>
      <c r="F59" s="282">
        <f t="shared" si="3"/>
        <v>0</v>
      </c>
      <c r="G59" s="281"/>
      <c r="H59" s="305">
        <v>0</v>
      </c>
      <c r="I59" s="281"/>
      <c r="J59" s="306">
        <f t="shared" si="2"/>
        <v>0</v>
      </c>
    </row>
    <row r="60" spans="2:10">
      <c r="B60" s="283"/>
      <c r="C60" s="284">
        <v>5</v>
      </c>
      <c r="D60" s="285" t="s">
        <v>63</v>
      </c>
      <c r="E60" s="281"/>
      <c r="F60" s="282">
        <f t="shared" si="3"/>
        <v>0</v>
      </c>
      <c r="G60" s="281"/>
      <c r="H60" s="305">
        <v>0.13018123864002759</v>
      </c>
      <c r="I60" s="281"/>
      <c r="J60" s="306">
        <f t="shared" si="2"/>
        <v>0</v>
      </c>
    </row>
    <row r="61" spans="2:10">
      <c r="B61" s="283"/>
      <c r="C61" s="284">
        <v>6</v>
      </c>
      <c r="D61" s="285" t="s">
        <v>64</v>
      </c>
      <c r="E61" s="281"/>
      <c r="F61" s="282">
        <f t="shared" si="3"/>
        <v>0</v>
      </c>
      <c r="G61" s="281"/>
      <c r="H61" s="305">
        <v>0.72253377051220791</v>
      </c>
      <c r="I61" s="281"/>
      <c r="J61" s="306">
        <f t="shared" si="2"/>
        <v>0</v>
      </c>
    </row>
    <row r="62" spans="2:10">
      <c r="B62" s="283"/>
      <c r="C62" s="284">
        <v>7</v>
      </c>
      <c r="D62" s="285" t="s">
        <v>100</v>
      </c>
      <c r="E62" s="281"/>
      <c r="F62" s="282">
        <f t="shared" si="3"/>
        <v>0</v>
      </c>
      <c r="G62" s="281"/>
      <c r="H62" s="305">
        <v>7.5724931481057703E-2</v>
      </c>
      <c r="I62" s="281"/>
      <c r="J62" s="306">
        <f t="shared" si="2"/>
        <v>0</v>
      </c>
    </row>
    <row r="63" spans="2:10">
      <c r="B63" s="283"/>
      <c r="C63" s="284">
        <v>8</v>
      </c>
      <c r="D63" s="285" t="s">
        <v>65</v>
      </c>
      <c r="E63" s="281"/>
      <c r="F63" s="282">
        <f t="shared" si="3"/>
        <v>0</v>
      </c>
      <c r="G63" s="281"/>
      <c r="H63" s="305">
        <v>4.6656473259822667E-2</v>
      </c>
      <c r="I63" s="281"/>
      <c r="J63" s="306">
        <f t="shared" si="2"/>
        <v>0</v>
      </c>
    </row>
    <row r="64" spans="2:10">
      <c r="B64" s="283"/>
      <c r="C64" s="284">
        <v>9</v>
      </c>
      <c r="D64" s="285" t="s">
        <v>66</v>
      </c>
      <c r="E64" s="281"/>
      <c r="F64" s="282">
        <f t="shared" si="3"/>
        <v>0</v>
      </c>
      <c r="G64" s="281"/>
      <c r="H64" s="305">
        <v>0.27129030061743264</v>
      </c>
      <c r="I64" s="281"/>
      <c r="J64" s="306">
        <f t="shared" si="2"/>
        <v>0</v>
      </c>
    </row>
    <row r="65" spans="2:10">
      <c r="B65" s="286"/>
      <c r="C65" s="284">
        <v>10</v>
      </c>
      <c r="D65" s="285" t="s">
        <v>387</v>
      </c>
      <c r="E65" s="281"/>
      <c r="F65" s="282">
        <f t="shared" si="3"/>
        <v>0</v>
      </c>
      <c r="G65" s="281"/>
      <c r="H65" s="305">
        <v>0.40792572159052709</v>
      </c>
      <c r="I65" s="281"/>
      <c r="J65" s="306">
        <f t="shared" si="2"/>
        <v>0</v>
      </c>
    </row>
    <row r="66" spans="2:10">
      <c r="B66" s="286"/>
      <c r="C66" s="284">
        <v>11</v>
      </c>
      <c r="D66" s="285" t="s">
        <v>68</v>
      </c>
      <c r="E66" s="281"/>
      <c r="F66" s="282">
        <f t="shared" si="3"/>
        <v>0</v>
      </c>
      <c r="G66" s="281"/>
      <c r="H66" s="305">
        <v>0</v>
      </c>
      <c r="I66" s="281"/>
      <c r="J66" s="306">
        <f t="shared" si="2"/>
        <v>0</v>
      </c>
    </row>
    <row r="67" spans="2:10">
      <c r="B67" s="286"/>
      <c r="C67" s="284">
        <v>12</v>
      </c>
      <c r="D67" s="285" t="s">
        <v>69</v>
      </c>
      <c r="E67" s="281"/>
      <c r="F67" s="282">
        <f t="shared" si="3"/>
        <v>0</v>
      </c>
      <c r="G67" s="281"/>
      <c r="H67" s="305">
        <v>0.24174787705330603</v>
      </c>
      <c r="I67" s="281"/>
      <c r="J67" s="306">
        <f t="shared" si="2"/>
        <v>0</v>
      </c>
    </row>
    <row r="68" spans="2:10" ht="12.75" thickBot="1">
      <c r="B68" s="287"/>
      <c r="C68" s="298">
        <v>13</v>
      </c>
      <c r="D68" s="288" t="s">
        <v>70</v>
      </c>
      <c r="E68" s="281"/>
      <c r="F68" s="294">
        <f t="shared" si="3"/>
        <v>0</v>
      </c>
      <c r="G68" s="281"/>
      <c r="H68" s="307">
        <v>4.9061148030864004E-4</v>
      </c>
      <c r="I68" s="281"/>
      <c r="J68" s="308">
        <f t="shared" si="2"/>
        <v>0</v>
      </c>
    </row>
    <row r="69" spans="2:10">
      <c r="B69" s="309" t="s">
        <v>71</v>
      </c>
      <c r="C69" s="143"/>
      <c r="D69" s="310"/>
      <c r="F69" s="311">
        <f>SUM(F56:F68)</f>
        <v>0</v>
      </c>
      <c r="H69" s="312"/>
      <c r="I69" s="137"/>
      <c r="J69" s="313">
        <f>SUM(J56:J68)</f>
        <v>0</v>
      </c>
    </row>
    <row r="70" spans="2:10" ht="14.25">
      <c r="B70" s="272"/>
    </row>
    <row r="71" spans="2:10" ht="14.25">
      <c r="B71" s="189" t="s">
        <v>399</v>
      </c>
      <c r="D71" s="273"/>
    </row>
    <row r="72" spans="2:10" ht="35.65" customHeight="1">
      <c r="B72" s="274"/>
      <c r="C72" s="275" t="s">
        <v>605</v>
      </c>
      <c r="D72" s="276" t="s">
        <v>58</v>
      </c>
      <c r="F72" s="277" t="s">
        <v>392</v>
      </c>
      <c r="H72" s="277" t="s">
        <v>400</v>
      </c>
      <c r="J72" s="277" t="s">
        <v>401</v>
      </c>
    </row>
    <row r="73" spans="2:10">
      <c r="B73" s="278" t="s">
        <v>87</v>
      </c>
      <c r="C73" s="279">
        <v>1</v>
      </c>
      <c r="D73" s="280" t="s">
        <v>386</v>
      </c>
      <c r="E73" s="281"/>
      <c r="F73" s="290">
        <f t="shared" ref="F73:F85" si="4">F5</f>
        <v>0</v>
      </c>
      <c r="G73" s="281"/>
      <c r="H73" s="303">
        <f t="array" ref="H73:H85">+係数!$G$3:$G$15</f>
        <v>0.22565618771857276</v>
      </c>
      <c r="I73" s="281"/>
      <c r="J73" s="290">
        <f>F73*H73</f>
        <v>0</v>
      </c>
    </row>
    <row r="74" spans="2:10">
      <c r="B74" s="283"/>
      <c r="C74" s="284">
        <v>2</v>
      </c>
      <c r="D74" s="285" t="s">
        <v>60</v>
      </c>
      <c r="E74" s="281"/>
      <c r="F74" s="282">
        <f t="shared" si="4"/>
        <v>0</v>
      </c>
      <c r="G74" s="281"/>
      <c r="H74" s="305">
        <v>0.84490592409641319</v>
      </c>
      <c r="I74" s="281"/>
      <c r="J74" s="282">
        <f>F74*H74</f>
        <v>0</v>
      </c>
    </row>
    <row r="75" spans="2:10">
      <c r="B75" s="283"/>
      <c r="C75" s="284">
        <v>3</v>
      </c>
      <c r="D75" s="285" t="s">
        <v>61</v>
      </c>
      <c r="E75" s="281"/>
      <c r="F75" s="282">
        <f t="shared" si="4"/>
        <v>0</v>
      </c>
      <c r="G75" s="281"/>
      <c r="H75" s="305">
        <v>0.14696849096851974</v>
      </c>
      <c r="I75" s="281"/>
      <c r="J75" s="282">
        <f>F75*H75</f>
        <v>0</v>
      </c>
    </row>
    <row r="76" spans="2:10">
      <c r="B76" s="283"/>
      <c r="C76" s="284">
        <v>4</v>
      </c>
      <c r="D76" s="285" t="s">
        <v>62</v>
      </c>
      <c r="E76" s="281"/>
      <c r="F76" s="282">
        <f t="shared" si="4"/>
        <v>0</v>
      </c>
      <c r="G76" s="281"/>
      <c r="H76" s="305">
        <v>0</v>
      </c>
      <c r="I76" s="281"/>
      <c r="J76" s="282">
        <f t="shared" ref="J76:J85" si="5">F76*H76</f>
        <v>0</v>
      </c>
    </row>
    <row r="77" spans="2:10">
      <c r="B77" s="283"/>
      <c r="C77" s="284">
        <v>5</v>
      </c>
      <c r="D77" s="285" t="s">
        <v>63</v>
      </c>
      <c r="E77" s="281"/>
      <c r="F77" s="282">
        <f t="shared" si="4"/>
        <v>0</v>
      </c>
      <c r="G77" s="281"/>
      <c r="H77" s="305">
        <v>3.801323142032926E-5</v>
      </c>
      <c r="I77" s="281"/>
      <c r="J77" s="282">
        <f t="shared" si="5"/>
        <v>0</v>
      </c>
    </row>
    <row r="78" spans="2:10">
      <c r="B78" s="283"/>
      <c r="C78" s="284">
        <v>6</v>
      </c>
      <c r="D78" s="285" t="s">
        <v>64</v>
      </c>
      <c r="E78" s="281"/>
      <c r="F78" s="282">
        <f t="shared" si="4"/>
        <v>0</v>
      </c>
      <c r="G78" s="281"/>
      <c r="H78" s="305">
        <v>8.5561039738937406E-3</v>
      </c>
      <c r="I78" s="281"/>
      <c r="J78" s="282">
        <f t="shared" si="5"/>
        <v>0</v>
      </c>
    </row>
    <row r="79" spans="2:10">
      <c r="B79" s="283"/>
      <c r="C79" s="284">
        <v>7</v>
      </c>
      <c r="D79" s="285" t="s">
        <v>100</v>
      </c>
      <c r="E79" s="281"/>
      <c r="F79" s="282">
        <f t="shared" si="4"/>
        <v>0</v>
      </c>
      <c r="G79" s="281"/>
      <c r="H79" s="305">
        <v>2.1573036592645575E-2</v>
      </c>
      <c r="I79" s="281"/>
      <c r="J79" s="282">
        <f t="shared" si="5"/>
        <v>0</v>
      </c>
    </row>
    <row r="80" spans="2:10">
      <c r="B80" s="283"/>
      <c r="C80" s="284">
        <v>8</v>
      </c>
      <c r="D80" s="285" t="s">
        <v>65</v>
      </c>
      <c r="E80" s="281"/>
      <c r="F80" s="282">
        <f t="shared" si="4"/>
        <v>0</v>
      </c>
      <c r="G80" s="281"/>
      <c r="H80" s="305">
        <v>1.9576286728720065E-5</v>
      </c>
      <c r="I80" s="281"/>
      <c r="J80" s="282">
        <f t="shared" si="5"/>
        <v>0</v>
      </c>
    </row>
    <row r="81" spans="2:18">
      <c r="B81" s="283"/>
      <c r="C81" s="284">
        <v>9</v>
      </c>
      <c r="D81" s="285" t="s">
        <v>66</v>
      </c>
      <c r="E81" s="281"/>
      <c r="F81" s="282">
        <f t="shared" si="4"/>
        <v>0</v>
      </c>
      <c r="G81" s="281"/>
      <c r="H81" s="305">
        <v>5.5058249330786783E-2</v>
      </c>
      <c r="I81" s="281"/>
      <c r="J81" s="282">
        <f t="shared" si="5"/>
        <v>0</v>
      </c>
    </row>
    <row r="82" spans="2:18">
      <c r="B82" s="286"/>
      <c r="C82" s="284">
        <v>10</v>
      </c>
      <c r="D82" s="285" t="s">
        <v>387</v>
      </c>
      <c r="E82" s="281"/>
      <c r="F82" s="282">
        <f t="shared" si="4"/>
        <v>0</v>
      </c>
      <c r="G82" s="281"/>
      <c r="H82" s="305">
        <v>1.982053371409492E-2</v>
      </c>
      <c r="I82" s="281"/>
      <c r="J82" s="282">
        <f t="shared" si="5"/>
        <v>0</v>
      </c>
    </row>
    <row r="83" spans="2:18">
      <c r="B83" s="286"/>
      <c r="C83" s="284">
        <v>11</v>
      </c>
      <c r="D83" s="285" t="s">
        <v>68</v>
      </c>
      <c r="E83" s="281"/>
      <c r="F83" s="282">
        <f t="shared" si="4"/>
        <v>0</v>
      </c>
      <c r="G83" s="281"/>
      <c r="H83" s="305">
        <v>0</v>
      </c>
      <c r="I83" s="281"/>
      <c r="J83" s="282">
        <f t="shared" si="5"/>
        <v>0</v>
      </c>
    </row>
    <row r="84" spans="2:18">
      <c r="B84" s="286"/>
      <c r="C84" s="284">
        <v>12</v>
      </c>
      <c r="D84" s="285" t="s">
        <v>69</v>
      </c>
      <c r="E84" s="281"/>
      <c r="F84" s="282">
        <f t="shared" si="4"/>
        <v>0</v>
      </c>
      <c r="G84" s="281"/>
      <c r="H84" s="305">
        <v>9.6351201319782951E-3</v>
      </c>
      <c r="I84" s="281"/>
      <c r="J84" s="282">
        <f t="shared" si="5"/>
        <v>0</v>
      </c>
    </row>
    <row r="85" spans="2:18">
      <c r="B85" s="287"/>
      <c r="C85" s="298">
        <v>13</v>
      </c>
      <c r="D85" s="288" t="s">
        <v>70</v>
      </c>
      <c r="E85" s="281"/>
      <c r="F85" s="294">
        <f t="shared" si="4"/>
        <v>0</v>
      </c>
      <c r="G85" s="281"/>
      <c r="H85" s="307">
        <v>6.5266193895603935E-3</v>
      </c>
      <c r="I85" s="281"/>
      <c r="J85" s="294">
        <f t="shared" si="5"/>
        <v>0</v>
      </c>
    </row>
    <row r="86" spans="2:18">
      <c r="B86" s="309" t="s">
        <v>71</v>
      </c>
      <c r="C86" s="143"/>
      <c r="D86" s="310"/>
      <c r="F86" s="311">
        <f>SUM(F73:F85)</f>
        <v>0</v>
      </c>
      <c r="H86" s="312"/>
      <c r="I86" s="137"/>
      <c r="J86" s="311">
        <f>SUM(J73:J85)</f>
        <v>0</v>
      </c>
    </row>
    <row r="87" spans="2:18" ht="14.25">
      <c r="B87" s="272"/>
    </row>
    <row r="88" spans="2:18" ht="14.25">
      <c r="B88" s="272"/>
    </row>
    <row r="89" spans="2:18" ht="15" thickBot="1">
      <c r="B89" s="189" t="s">
        <v>402</v>
      </c>
      <c r="D89" s="273"/>
    </row>
    <row r="90" spans="2:18" ht="36">
      <c r="B90" s="274"/>
      <c r="C90" s="275" t="s">
        <v>605</v>
      </c>
      <c r="D90" s="276" t="s">
        <v>58</v>
      </c>
      <c r="F90" s="314" t="s">
        <v>403</v>
      </c>
      <c r="H90" s="277" t="s">
        <v>404</v>
      </c>
      <c r="I90" s="315"/>
      <c r="J90" s="277" t="s">
        <v>41</v>
      </c>
      <c r="K90" s="315"/>
      <c r="L90" s="277" t="s">
        <v>242</v>
      </c>
      <c r="M90" s="315"/>
      <c r="N90" s="277" t="s">
        <v>21</v>
      </c>
      <c r="P90" s="277" t="s">
        <v>405</v>
      </c>
      <c r="R90" s="277" t="s">
        <v>406</v>
      </c>
    </row>
    <row r="91" spans="2:18">
      <c r="B91" s="278" t="s">
        <v>87</v>
      </c>
      <c r="C91" s="279">
        <v>1</v>
      </c>
      <c r="D91" s="280" t="s">
        <v>386</v>
      </c>
      <c r="E91" s="281"/>
      <c r="F91" s="306">
        <f>J39</f>
        <v>0</v>
      </c>
      <c r="G91" s="316"/>
      <c r="H91" s="317">
        <f t="array" ref="H91:H103">+係数!$K$3:$K$15</f>
        <v>0.56475715043386543</v>
      </c>
      <c r="I91" s="281"/>
      <c r="J91" s="318">
        <f t="shared" ref="J91:J116" si="6">F91*H91</f>
        <v>0</v>
      </c>
      <c r="K91" s="319"/>
      <c r="L91" s="317">
        <f t="array" ref="L91:L103">+係数!$L$3:$L$15</f>
        <v>0.13868369684675583</v>
      </c>
      <c r="M91" s="281"/>
      <c r="N91" s="318">
        <f t="shared" ref="N91:N116" si="7">F91*L91</f>
        <v>0</v>
      </c>
      <c r="O91" s="319"/>
      <c r="P91" s="317">
        <f t="array" ref="P91:P103">+係数!$M$3:$M$15</f>
        <v>4.3201000000000003E-2</v>
      </c>
      <c r="Q91" s="281"/>
      <c r="R91" s="320">
        <f t="shared" ref="R91:R116" si="8">F91*P91*100</f>
        <v>0</v>
      </c>
    </row>
    <row r="92" spans="2:18">
      <c r="B92" s="283"/>
      <c r="C92" s="284">
        <v>2</v>
      </c>
      <c r="D92" s="285" t="s">
        <v>60</v>
      </c>
      <c r="E92" s="281"/>
      <c r="F92" s="306">
        <f t="shared" ref="F92:F103" si="9">J40</f>
        <v>0</v>
      </c>
      <c r="G92" s="316"/>
      <c r="H92" s="321">
        <v>0.36745279196045094</v>
      </c>
      <c r="I92" s="281"/>
      <c r="J92" s="322">
        <f t="shared" si="6"/>
        <v>0</v>
      </c>
      <c r="K92" s="319"/>
      <c r="L92" s="321">
        <v>0.19734176189318439</v>
      </c>
      <c r="M92" s="281"/>
      <c r="N92" s="322">
        <f t="shared" si="7"/>
        <v>0</v>
      </c>
      <c r="O92" s="319"/>
      <c r="P92" s="321">
        <v>7.3668999999999998E-2</v>
      </c>
      <c r="Q92" s="281"/>
      <c r="R92" s="323">
        <f t="shared" si="8"/>
        <v>0</v>
      </c>
    </row>
    <row r="93" spans="2:18">
      <c r="B93" s="283"/>
      <c r="C93" s="284">
        <v>3</v>
      </c>
      <c r="D93" s="285" t="s">
        <v>61</v>
      </c>
      <c r="E93" s="281"/>
      <c r="F93" s="306">
        <f t="shared" si="9"/>
        <v>0</v>
      </c>
      <c r="G93" s="316"/>
      <c r="H93" s="321">
        <v>0.25890362661093613</v>
      </c>
      <c r="I93" s="281"/>
      <c r="J93" s="322">
        <f t="shared" si="6"/>
        <v>0</v>
      </c>
      <c r="K93" s="319"/>
      <c r="L93" s="321">
        <v>0.13358693812120079</v>
      </c>
      <c r="M93" s="281"/>
      <c r="N93" s="322">
        <f t="shared" si="7"/>
        <v>0</v>
      </c>
      <c r="O93" s="319"/>
      <c r="P93" s="321">
        <v>2.0478E-2</v>
      </c>
      <c r="Q93" s="281"/>
      <c r="R93" s="323">
        <f t="shared" si="8"/>
        <v>0</v>
      </c>
    </row>
    <row r="94" spans="2:18">
      <c r="B94" s="283"/>
      <c r="C94" s="284">
        <v>4</v>
      </c>
      <c r="D94" s="285" t="s">
        <v>62</v>
      </c>
      <c r="E94" s="281"/>
      <c r="F94" s="306">
        <f t="shared" si="9"/>
        <v>0</v>
      </c>
      <c r="G94" s="316"/>
      <c r="H94" s="321">
        <v>0.49728374364167438</v>
      </c>
      <c r="I94" s="281"/>
      <c r="J94" s="322">
        <f t="shared" si="6"/>
        <v>0</v>
      </c>
      <c r="K94" s="319"/>
      <c r="L94" s="321">
        <v>0.37890127540216306</v>
      </c>
      <c r="M94" s="281"/>
      <c r="N94" s="322">
        <f t="shared" si="7"/>
        <v>0</v>
      </c>
      <c r="O94" s="319"/>
      <c r="P94" s="321">
        <v>0.10488</v>
      </c>
      <c r="Q94" s="281"/>
      <c r="R94" s="323">
        <f t="shared" si="8"/>
        <v>0</v>
      </c>
    </row>
    <row r="95" spans="2:18">
      <c r="B95" s="283"/>
      <c r="C95" s="284">
        <v>5</v>
      </c>
      <c r="D95" s="285" t="s">
        <v>63</v>
      </c>
      <c r="E95" s="281"/>
      <c r="F95" s="306">
        <f t="shared" si="9"/>
        <v>0</v>
      </c>
      <c r="G95" s="316"/>
      <c r="H95" s="321">
        <v>0.27339018544996962</v>
      </c>
      <c r="I95" s="281"/>
      <c r="J95" s="322">
        <f t="shared" si="6"/>
        <v>0</v>
      </c>
      <c r="K95" s="319"/>
      <c r="L95" s="321">
        <v>0.15841287113507013</v>
      </c>
      <c r="M95" s="281"/>
      <c r="N95" s="322">
        <f t="shared" si="7"/>
        <v>0</v>
      </c>
      <c r="O95" s="319"/>
      <c r="P95" s="321">
        <v>1.3809999999999999E-2</v>
      </c>
      <c r="Q95" s="281"/>
      <c r="R95" s="323">
        <f t="shared" si="8"/>
        <v>0</v>
      </c>
    </row>
    <row r="96" spans="2:18">
      <c r="B96" s="283"/>
      <c r="C96" s="284">
        <v>6</v>
      </c>
      <c r="D96" s="285" t="s">
        <v>64</v>
      </c>
      <c r="E96" s="281"/>
      <c r="F96" s="306">
        <f t="shared" si="9"/>
        <v>0</v>
      </c>
      <c r="G96" s="316"/>
      <c r="H96" s="321">
        <v>0.75458958813974952</v>
      </c>
      <c r="I96" s="281"/>
      <c r="J96" s="322">
        <f t="shared" si="6"/>
        <v>0</v>
      </c>
      <c r="K96" s="319"/>
      <c r="L96" s="321">
        <v>0.45603746159178171</v>
      </c>
      <c r="M96" s="281"/>
      <c r="N96" s="322">
        <f t="shared" si="7"/>
        <v>0</v>
      </c>
      <c r="O96" s="319"/>
      <c r="P96" s="321">
        <v>0.16450600000000001</v>
      </c>
      <c r="Q96" s="281"/>
      <c r="R96" s="323">
        <f t="shared" si="8"/>
        <v>0</v>
      </c>
    </row>
    <row r="97" spans="2:18">
      <c r="B97" s="283"/>
      <c r="C97" s="284">
        <v>7</v>
      </c>
      <c r="D97" s="285" t="s">
        <v>100</v>
      </c>
      <c r="E97" s="281"/>
      <c r="F97" s="306">
        <f t="shared" si="9"/>
        <v>0</v>
      </c>
      <c r="G97" s="316"/>
      <c r="H97" s="321">
        <v>0.710201138766275</v>
      </c>
      <c r="I97" s="281"/>
      <c r="J97" s="322">
        <f t="shared" si="6"/>
        <v>0</v>
      </c>
      <c r="K97" s="319"/>
      <c r="L97" s="321">
        <v>0.31237712823175945</v>
      </c>
      <c r="M97" s="281"/>
      <c r="N97" s="322">
        <f t="shared" si="7"/>
        <v>0</v>
      </c>
      <c r="O97" s="319"/>
      <c r="P97" s="321">
        <v>4.0304E-2</v>
      </c>
      <c r="Q97" s="281"/>
      <c r="R97" s="323">
        <f t="shared" si="8"/>
        <v>0</v>
      </c>
    </row>
    <row r="98" spans="2:18">
      <c r="B98" s="283"/>
      <c r="C98" s="284">
        <v>8</v>
      </c>
      <c r="D98" s="285" t="s">
        <v>65</v>
      </c>
      <c r="E98" s="281"/>
      <c r="F98" s="306">
        <f t="shared" si="9"/>
        <v>0</v>
      </c>
      <c r="G98" s="316"/>
      <c r="H98" s="321">
        <v>0.89424536443004587</v>
      </c>
      <c r="I98" s="281"/>
      <c r="J98" s="322">
        <f t="shared" si="6"/>
        <v>0</v>
      </c>
      <c r="K98" s="319"/>
      <c r="L98" s="321">
        <v>3.9324338518635996E-2</v>
      </c>
      <c r="M98" s="281"/>
      <c r="N98" s="322">
        <f t="shared" si="7"/>
        <v>0</v>
      </c>
      <c r="O98" s="319"/>
      <c r="P98" s="321">
        <v>4.6090000000000002E-3</v>
      </c>
      <c r="Q98" s="281"/>
      <c r="R98" s="323">
        <f t="shared" si="8"/>
        <v>0</v>
      </c>
    </row>
    <row r="99" spans="2:18">
      <c r="B99" s="283"/>
      <c r="C99" s="284">
        <v>9</v>
      </c>
      <c r="D99" s="285" t="s">
        <v>66</v>
      </c>
      <c r="E99" s="281"/>
      <c r="F99" s="306">
        <f t="shared" si="9"/>
        <v>0</v>
      </c>
      <c r="G99" s="316"/>
      <c r="H99" s="321">
        <v>0.72123903101779596</v>
      </c>
      <c r="I99" s="281"/>
      <c r="J99" s="322">
        <f t="shared" si="6"/>
        <v>0</v>
      </c>
      <c r="K99" s="319"/>
      <c r="L99" s="321">
        <v>0.44791090350097024</v>
      </c>
      <c r="M99" s="281"/>
      <c r="N99" s="322">
        <f t="shared" si="7"/>
        <v>0</v>
      </c>
      <c r="O99" s="319"/>
      <c r="P99" s="321">
        <v>8.7373999999999993E-2</v>
      </c>
      <c r="Q99" s="281"/>
      <c r="R99" s="323">
        <f t="shared" si="8"/>
        <v>0</v>
      </c>
    </row>
    <row r="100" spans="2:18">
      <c r="B100" s="286"/>
      <c r="C100" s="284">
        <v>10</v>
      </c>
      <c r="D100" s="285" t="s">
        <v>387</v>
      </c>
      <c r="E100" s="281"/>
      <c r="F100" s="306">
        <f t="shared" si="9"/>
        <v>0</v>
      </c>
      <c r="G100" s="316"/>
      <c r="H100" s="321">
        <v>0.59629862368930164</v>
      </c>
      <c r="I100" s="281"/>
      <c r="J100" s="322">
        <f t="shared" si="6"/>
        <v>0</v>
      </c>
      <c r="K100" s="319"/>
      <c r="L100" s="321">
        <v>0.16960534259909574</v>
      </c>
      <c r="M100" s="281"/>
      <c r="N100" s="322">
        <f t="shared" si="7"/>
        <v>0</v>
      </c>
      <c r="O100" s="319"/>
      <c r="P100" s="321">
        <v>4.7018999999999998E-2</v>
      </c>
      <c r="Q100" s="281"/>
      <c r="R100" s="323">
        <f t="shared" si="8"/>
        <v>0</v>
      </c>
    </row>
    <row r="101" spans="2:18">
      <c r="B101" s="286"/>
      <c r="C101" s="284">
        <v>11</v>
      </c>
      <c r="D101" s="285" t="s">
        <v>68</v>
      </c>
      <c r="E101" s="281"/>
      <c r="F101" s="306">
        <f t="shared" si="9"/>
        <v>0</v>
      </c>
      <c r="G101" s="316"/>
      <c r="H101" s="321">
        <v>0.71200581883763647</v>
      </c>
      <c r="I101" s="281"/>
      <c r="J101" s="322">
        <f t="shared" si="6"/>
        <v>0</v>
      </c>
      <c r="K101" s="319"/>
      <c r="L101" s="321">
        <v>0.38588081165979388</v>
      </c>
      <c r="M101" s="281"/>
      <c r="N101" s="322">
        <f t="shared" si="7"/>
        <v>0</v>
      </c>
      <c r="O101" s="319"/>
      <c r="P101" s="321">
        <v>5.3838999999999998E-2</v>
      </c>
      <c r="Q101" s="281"/>
      <c r="R101" s="323">
        <f t="shared" si="8"/>
        <v>0</v>
      </c>
    </row>
    <row r="102" spans="2:18">
      <c r="B102" s="286"/>
      <c r="C102" s="284">
        <v>12</v>
      </c>
      <c r="D102" s="285" t="s">
        <v>69</v>
      </c>
      <c r="E102" s="281"/>
      <c r="F102" s="306">
        <f t="shared" si="9"/>
        <v>0</v>
      </c>
      <c r="G102" s="316"/>
      <c r="H102" s="321">
        <v>0.65667345175566649</v>
      </c>
      <c r="I102" s="281"/>
      <c r="J102" s="322">
        <f t="shared" si="6"/>
        <v>0</v>
      </c>
      <c r="K102" s="319"/>
      <c r="L102" s="321">
        <v>0.44886557099560587</v>
      </c>
      <c r="M102" s="281"/>
      <c r="N102" s="322">
        <f t="shared" si="7"/>
        <v>0</v>
      </c>
      <c r="O102" s="319"/>
      <c r="P102" s="321">
        <v>0.113376</v>
      </c>
      <c r="Q102" s="281"/>
      <c r="R102" s="323">
        <f t="shared" si="8"/>
        <v>0</v>
      </c>
    </row>
    <row r="103" spans="2:18">
      <c r="B103" s="287"/>
      <c r="C103" s="284">
        <v>13</v>
      </c>
      <c r="D103" s="288" t="s">
        <v>70</v>
      </c>
      <c r="E103" s="281"/>
      <c r="F103" s="306">
        <f t="shared" si="9"/>
        <v>0</v>
      </c>
      <c r="G103" s="316"/>
      <c r="H103" s="321">
        <v>0.39233412635474552</v>
      </c>
      <c r="I103" s="281"/>
      <c r="J103" s="322">
        <f t="shared" si="6"/>
        <v>0</v>
      </c>
      <c r="K103" s="319"/>
      <c r="L103" s="321">
        <v>3.0652920962199359E-2</v>
      </c>
      <c r="M103" s="281"/>
      <c r="N103" s="322">
        <f t="shared" si="7"/>
        <v>0</v>
      </c>
      <c r="O103" s="319"/>
      <c r="P103" s="321">
        <v>5.3080000000000002E-3</v>
      </c>
      <c r="Q103" s="281"/>
      <c r="R103" s="323">
        <f t="shared" si="8"/>
        <v>0</v>
      </c>
    </row>
    <row r="104" spans="2:18">
      <c r="B104" s="289" t="s">
        <v>73</v>
      </c>
      <c r="C104" s="279">
        <v>1</v>
      </c>
      <c r="D104" s="280" t="s">
        <v>386</v>
      </c>
      <c r="E104" s="281"/>
      <c r="F104" s="324">
        <f>J56</f>
        <v>0</v>
      </c>
      <c r="G104" s="316"/>
      <c r="H104" s="325">
        <f t="array" ref="H104:H116">+係数!$K$17:$K$29</f>
        <v>0.48384777244648292</v>
      </c>
      <c r="I104" s="281"/>
      <c r="J104" s="318">
        <f t="shared" si="6"/>
        <v>0</v>
      </c>
      <c r="K104" s="319"/>
      <c r="L104" s="325">
        <f t="array" ref="L104:L116">+係数!$L$17:$L$29</f>
        <v>0.11194938425662018</v>
      </c>
      <c r="M104" s="281"/>
      <c r="N104" s="318">
        <f t="shared" si="7"/>
        <v>0</v>
      </c>
      <c r="O104" s="319"/>
      <c r="P104" s="325">
        <f t="array" ref="P104:P116">+係数!$M$17:$M$29</f>
        <v>4.9415000000000001E-2</v>
      </c>
      <c r="Q104" s="281"/>
      <c r="R104" s="320">
        <f t="shared" si="8"/>
        <v>0</v>
      </c>
    </row>
    <row r="105" spans="2:18">
      <c r="B105" s="291"/>
      <c r="C105" s="284">
        <v>2</v>
      </c>
      <c r="D105" s="285" t="s">
        <v>60</v>
      </c>
      <c r="E105" s="281"/>
      <c r="F105" s="306">
        <f t="shared" ref="F105:F116" si="10">J57</f>
        <v>0</v>
      </c>
      <c r="G105" s="316"/>
      <c r="H105" s="326">
        <v>0.4488544635727581</v>
      </c>
      <c r="I105" s="281"/>
      <c r="J105" s="322">
        <f t="shared" si="6"/>
        <v>0</v>
      </c>
      <c r="K105" s="319"/>
      <c r="L105" s="326">
        <v>0.18875235574293034</v>
      </c>
      <c r="M105" s="281"/>
      <c r="N105" s="322">
        <f t="shared" si="7"/>
        <v>0</v>
      </c>
      <c r="O105" s="319"/>
      <c r="P105" s="326">
        <v>6.9598999999999994E-2</v>
      </c>
      <c r="Q105" s="281"/>
      <c r="R105" s="323">
        <f t="shared" si="8"/>
        <v>0</v>
      </c>
    </row>
    <row r="106" spans="2:18">
      <c r="B106" s="291"/>
      <c r="C106" s="284">
        <v>3</v>
      </c>
      <c r="D106" s="285" t="s">
        <v>61</v>
      </c>
      <c r="E106" s="281"/>
      <c r="F106" s="306">
        <f t="shared" si="10"/>
        <v>0</v>
      </c>
      <c r="G106" s="316"/>
      <c r="H106" s="326">
        <v>0.28570490697717821</v>
      </c>
      <c r="I106" s="281"/>
      <c r="J106" s="322">
        <f t="shared" si="6"/>
        <v>0</v>
      </c>
      <c r="K106" s="319"/>
      <c r="L106" s="326">
        <v>0.14979925449262535</v>
      </c>
      <c r="M106" s="281"/>
      <c r="N106" s="322">
        <f t="shared" si="7"/>
        <v>0</v>
      </c>
      <c r="O106" s="319"/>
      <c r="P106" s="326">
        <v>5.1965999999999998E-2</v>
      </c>
      <c r="Q106" s="281"/>
      <c r="R106" s="323">
        <f t="shared" si="8"/>
        <v>0</v>
      </c>
    </row>
    <row r="107" spans="2:18">
      <c r="B107" s="291"/>
      <c r="C107" s="284">
        <v>4</v>
      </c>
      <c r="D107" s="285" t="s">
        <v>62</v>
      </c>
      <c r="E107" s="281"/>
      <c r="F107" s="306">
        <f t="shared" si="10"/>
        <v>0</v>
      </c>
      <c r="G107" s="316"/>
      <c r="H107" s="326">
        <v>0.45093348694724272</v>
      </c>
      <c r="I107" s="281"/>
      <c r="J107" s="322">
        <f t="shared" si="6"/>
        <v>0</v>
      </c>
      <c r="K107" s="319"/>
      <c r="L107" s="326">
        <v>0.35019296531848865</v>
      </c>
      <c r="M107" s="281"/>
      <c r="N107" s="322">
        <f t="shared" si="7"/>
        <v>0</v>
      </c>
      <c r="O107" s="319"/>
      <c r="P107" s="326">
        <v>0.16181999999999999</v>
      </c>
      <c r="Q107" s="281"/>
      <c r="R107" s="323">
        <f t="shared" si="8"/>
        <v>0</v>
      </c>
    </row>
    <row r="108" spans="2:18">
      <c r="B108" s="291"/>
      <c r="C108" s="284">
        <v>5</v>
      </c>
      <c r="D108" s="285" t="s">
        <v>63</v>
      </c>
      <c r="E108" s="281"/>
      <c r="F108" s="306">
        <f t="shared" si="10"/>
        <v>0</v>
      </c>
      <c r="G108" s="316"/>
      <c r="H108" s="326">
        <v>0.3300824899999445</v>
      </c>
      <c r="I108" s="281"/>
      <c r="J108" s="322">
        <f t="shared" si="6"/>
        <v>0</v>
      </c>
      <c r="K108" s="319"/>
      <c r="L108" s="326">
        <v>0.14592738313742348</v>
      </c>
      <c r="M108" s="281"/>
      <c r="N108" s="322">
        <f t="shared" si="7"/>
        <v>0</v>
      </c>
      <c r="O108" s="319"/>
      <c r="P108" s="326">
        <v>3.875E-2</v>
      </c>
      <c r="Q108" s="281"/>
      <c r="R108" s="323">
        <f t="shared" si="8"/>
        <v>0</v>
      </c>
    </row>
    <row r="109" spans="2:18">
      <c r="B109" s="291"/>
      <c r="C109" s="284">
        <v>6</v>
      </c>
      <c r="D109" s="285" t="s">
        <v>64</v>
      </c>
      <c r="E109" s="281"/>
      <c r="F109" s="306">
        <f t="shared" si="10"/>
        <v>0</v>
      </c>
      <c r="G109" s="316"/>
      <c r="H109" s="326">
        <v>0.68397298691473174</v>
      </c>
      <c r="I109" s="281"/>
      <c r="J109" s="322">
        <f t="shared" si="6"/>
        <v>0</v>
      </c>
      <c r="K109" s="319"/>
      <c r="L109" s="326">
        <v>0.39474771690408444</v>
      </c>
      <c r="M109" s="281"/>
      <c r="N109" s="322">
        <f t="shared" si="7"/>
        <v>0</v>
      </c>
      <c r="O109" s="319"/>
      <c r="P109" s="326">
        <v>0.154308</v>
      </c>
      <c r="Q109" s="281"/>
      <c r="R109" s="323">
        <f t="shared" si="8"/>
        <v>0</v>
      </c>
    </row>
    <row r="110" spans="2:18">
      <c r="B110" s="291"/>
      <c r="C110" s="284">
        <v>7</v>
      </c>
      <c r="D110" s="285" t="s">
        <v>100</v>
      </c>
      <c r="E110" s="281"/>
      <c r="F110" s="306">
        <f t="shared" si="10"/>
        <v>0</v>
      </c>
      <c r="G110" s="316"/>
      <c r="H110" s="326">
        <v>0.65727360909975463</v>
      </c>
      <c r="I110" s="281"/>
      <c r="J110" s="322">
        <f t="shared" si="6"/>
        <v>0</v>
      </c>
      <c r="K110" s="319"/>
      <c r="L110" s="326">
        <v>0.30639705830566066</v>
      </c>
      <c r="M110" s="281"/>
      <c r="N110" s="322">
        <f t="shared" si="7"/>
        <v>0</v>
      </c>
      <c r="O110" s="319"/>
      <c r="P110" s="326">
        <v>9.0554999999999997E-2</v>
      </c>
      <c r="Q110" s="281"/>
      <c r="R110" s="323">
        <f t="shared" si="8"/>
        <v>0</v>
      </c>
    </row>
    <row r="111" spans="2:18">
      <c r="B111" s="291"/>
      <c r="C111" s="284">
        <v>8</v>
      </c>
      <c r="D111" s="285" t="s">
        <v>65</v>
      </c>
      <c r="E111" s="281"/>
      <c r="F111" s="306">
        <f t="shared" si="10"/>
        <v>0</v>
      </c>
      <c r="G111" s="316"/>
      <c r="H111" s="326">
        <v>0.80482208906729924</v>
      </c>
      <c r="I111" s="281"/>
      <c r="J111" s="322">
        <f t="shared" si="6"/>
        <v>0</v>
      </c>
      <c r="K111" s="319"/>
      <c r="L111" s="326">
        <v>5.5680196330048289E-2</v>
      </c>
      <c r="M111" s="281"/>
      <c r="N111" s="322">
        <f t="shared" si="7"/>
        <v>0</v>
      </c>
      <c r="O111" s="319"/>
      <c r="P111" s="326">
        <v>1.2448000000000001E-2</v>
      </c>
      <c r="Q111" s="281"/>
      <c r="R111" s="323">
        <f t="shared" si="8"/>
        <v>0</v>
      </c>
    </row>
    <row r="112" spans="2:18">
      <c r="B112" s="291"/>
      <c r="C112" s="284">
        <v>9</v>
      </c>
      <c r="D112" s="285" t="s">
        <v>66</v>
      </c>
      <c r="E112" s="281"/>
      <c r="F112" s="306">
        <f t="shared" si="10"/>
        <v>0</v>
      </c>
      <c r="G112" s="316"/>
      <c r="H112" s="326">
        <v>0.61555693564385738</v>
      </c>
      <c r="I112" s="281"/>
      <c r="J112" s="322">
        <f t="shared" si="6"/>
        <v>0</v>
      </c>
      <c r="K112" s="319"/>
      <c r="L112" s="326">
        <v>0.3574717679694544</v>
      </c>
      <c r="M112" s="281"/>
      <c r="N112" s="322">
        <f t="shared" si="7"/>
        <v>0</v>
      </c>
      <c r="O112" s="319"/>
      <c r="P112" s="326">
        <v>0.137713</v>
      </c>
      <c r="Q112" s="281"/>
      <c r="R112" s="323">
        <f t="shared" si="8"/>
        <v>0</v>
      </c>
    </row>
    <row r="113" spans="2:88">
      <c r="B113" s="292"/>
      <c r="C113" s="284">
        <v>10</v>
      </c>
      <c r="D113" s="285" t="s">
        <v>387</v>
      </c>
      <c r="E113" s="281"/>
      <c r="F113" s="306">
        <f t="shared" si="10"/>
        <v>0</v>
      </c>
      <c r="G113" s="316"/>
      <c r="H113" s="326">
        <v>0.52507670835309561</v>
      </c>
      <c r="I113" s="281"/>
      <c r="J113" s="322">
        <f t="shared" si="6"/>
        <v>0</v>
      </c>
      <c r="K113" s="319"/>
      <c r="L113" s="326">
        <v>0.23110713390356399</v>
      </c>
      <c r="M113" s="281"/>
      <c r="N113" s="322">
        <f t="shared" si="7"/>
        <v>0</v>
      </c>
      <c r="O113" s="319"/>
      <c r="P113" s="326">
        <v>6.2087000000000003E-2</v>
      </c>
      <c r="Q113" s="281"/>
      <c r="R113" s="323">
        <f t="shared" si="8"/>
        <v>0</v>
      </c>
    </row>
    <row r="114" spans="2:88">
      <c r="B114" s="292"/>
      <c r="C114" s="284">
        <v>11</v>
      </c>
      <c r="D114" s="285" t="s">
        <v>68</v>
      </c>
      <c r="E114" s="281"/>
      <c r="F114" s="306">
        <f t="shared" si="10"/>
        <v>0</v>
      </c>
      <c r="G114" s="316"/>
      <c r="H114" s="326">
        <v>0.6831162462912227</v>
      </c>
      <c r="I114" s="281"/>
      <c r="J114" s="322">
        <f t="shared" si="6"/>
        <v>0</v>
      </c>
      <c r="K114" s="319"/>
      <c r="L114" s="326">
        <v>0.3677909362623043</v>
      </c>
      <c r="M114" s="281"/>
      <c r="N114" s="322">
        <f t="shared" si="7"/>
        <v>0</v>
      </c>
      <c r="O114" s="319"/>
      <c r="P114" s="326">
        <v>8.1502000000000005E-2</v>
      </c>
      <c r="Q114" s="281"/>
      <c r="R114" s="323">
        <f t="shared" si="8"/>
        <v>0</v>
      </c>
    </row>
    <row r="115" spans="2:88">
      <c r="B115" s="292"/>
      <c r="C115" s="284">
        <v>12</v>
      </c>
      <c r="D115" s="285" t="s">
        <v>69</v>
      </c>
      <c r="E115" s="281"/>
      <c r="F115" s="306">
        <f t="shared" si="10"/>
        <v>0</v>
      </c>
      <c r="G115" s="316"/>
      <c r="H115" s="326">
        <v>0.61401739104328723</v>
      </c>
      <c r="I115" s="281"/>
      <c r="J115" s="322">
        <f t="shared" si="6"/>
        <v>0</v>
      </c>
      <c r="K115" s="319"/>
      <c r="L115" s="326">
        <v>0.41336091494653893</v>
      </c>
      <c r="M115" s="281"/>
      <c r="N115" s="322">
        <f t="shared" si="7"/>
        <v>0</v>
      </c>
      <c r="O115" s="319"/>
      <c r="P115" s="326">
        <v>0.140239</v>
      </c>
      <c r="Q115" s="281"/>
      <c r="R115" s="323">
        <f t="shared" si="8"/>
        <v>0</v>
      </c>
    </row>
    <row r="116" spans="2:88">
      <c r="B116" s="293"/>
      <c r="C116" s="284">
        <v>13</v>
      </c>
      <c r="D116" s="288" t="s">
        <v>70</v>
      </c>
      <c r="E116" s="281"/>
      <c r="F116" s="327">
        <f t="shared" si="10"/>
        <v>0</v>
      </c>
      <c r="G116" s="316"/>
      <c r="H116" s="328">
        <v>0.39905649246292524</v>
      </c>
      <c r="I116" s="281"/>
      <c r="J116" s="329">
        <f t="shared" si="6"/>
        <v>0</v>
      </c>
      <c r="K116" s="319"/>
      <c r="L116" s="328">
        <v>3.5770490469312639E-2</v>
      </c>
      <c r="M116" s="281"/>
      <c r="N116" s="329">
        <f t="shared" si="7"/>
        <v>0</v>
      </c>
      <c r="O116" s="319"/>
      <c r="P116" s="328">
        <v>1.2728E-2</v>
      </c>
      <c r="Q116" s="281"/>
      <c r="R116" s="323">
        <f t="shared" si="8"/>
        <v>0</v>
      </c>
    </row>
    <row r="117" spans="2:88">
      <c r="B117" s="279" t="s">
        <v>388</v>
      </c>
      <c r="C117" s="295"/>
      <c r="D117" s="280"/>
      <c r="E117" s="137"/>
      <c r="F117" s="330">
        <f>SUM(F91:F103)</f>
        <v>0</v>
      </c>
      <c r="J117" s="331">
        <f>SUM(J91:J103)</f>
        <v>0</v>
      </c>
      <c r="N117" s="331">
        <f>SUM(N91:N103)</f>
        <v>0</v>
      </c>
      <c r="P117" s="137"/>
      <c r="Q117" s="145"/>
      <c r="R117" s="320">
        <f>SUM(R91:R103)</f>
        <v>0</v>
      </c>
    </row>
    <row r="118" spans="2:88">
      <c r="B118" s="284" t="s">
        <v>389</v>
      </c>
      <c r="C118" s="96"/>
      <c r="D118" s="285"/>
      <c r="E118" s="137"/>
      <c r="F118" s="332">
        <f>SUM(F104:F116)</f>
        <v>0</v>
      </c>
      <c r="J118" s="333">
        <f>SUM(J104:J116)</f>
        <v>0</v>
      </c>
      <c r="N118" s="333">
        <f>SUM(N104:N116)</f>
        <v>0</v>
      </c>
      <c r="P118" s="137"/>
      <c r="Q118" s="145"/>
      <c r="R118" s="323">
        <f>SUM(R104:R116)</f>
        <v>0</v>
      </c>
    </row>
    <row r="119" spans="2:88" ht="12.75" thickBot="1">
      <c r="B119" s="298" t="s">
        <v>71</v>
      </c>
      <c r="C119" s="299"/>
      <c r="D119" s="288"/>
      <c r="E119" s="137"/>
      <c r="F119" s="334">
        <f>SUM(F91:F116)</f>
        <v>0</v>
      </c>
      <c r="J119" s="335">
        <f>SUM(J91:J116)</f>
        <v>0</v>
      </c>
      <c r="N119" s="335">
        <f>SUM(N91:N116)</f>
        <v>0</v>
      </c>
      <c r="P119" s="137"/>
      <c r="Q119" s="145"/>
      <c r="R119" s="336">
        <f>SUM(R91:R116)</f>
        <v>0</v>
      </c>
    </row>
    <row r="120" spans="2:88">
      <c r="B120" s="337"/>
      <c r="C120" s="96"/>
      <c r="D120" s="337"/>
      <c r="E120" s="137"/>
      <c r="F120" s="715"/>
    </row>
    <row r="121" spans="2:88">
      <c r="B121" s="337"/>
      <c r="C121" s="96"/>
      <c r="D121" s="337"/>
      <c r="E121" s="137"/>
      <c r="F121" s="715"/>
    </row>
    <row r="122" spans="2:88" ht="13.5">
      <c r="B122" s="339" t="s">
        <v>407</v>
      </c>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row>
    <row r="123" spans="2:88" ht="13.5">
      <c r="B123" s="340"/>
      <c r="C123" s="341"/>
      <c r="D123" s="342"/>
      <c r="E123" s="343" t="s">
        <v>87</v>
      </c>
      <c r="F123" s="344"/>
      <c r="G123" s="344"/>
      <c r="H123" s="344"/>
      <c r="I123" s="344"/>
      <c r="J123" s="344"/>
      <c r="K123" s="344"/>
      <c r="L123" s="344"/>
      <c r="M123" s="344"/>
      <c r="N123" s="344"/>
      <c r="O123" s="345"/>
      <c r="P123" s="346"/>
      <c r="Q123" s="347"/>
      <c r="R123" s="348" t="s">
        <v>73</v>
      </c>
      <c r="S123" s="349"/>
      <c r="T123" s="349"/>
      <c r="U123" s="349"/>
      <c r="V123" s="349"/>
      <c r="W123" s="349"/>
      <c r="X123" s="349"/>
      <c r="Y123" s="349"/>
      <c r="Z123" s="349"/>
      <c r="AA123" s="349"/>
      <c r="AB123" s="349"/>
      <c r="AC123" s="349"/>
      <c r="AD123" s="350"/>
    </row>
    <row r="124" spans="2:88" ht="13.5">
      <c r="B124" s="351"/>
      <c r="C124" s="211"/>
      <c r="D124" s="352"/>
      <c r="E124" s="353" t="s">
        <v>408</v>
      </c>
      <c r="F124" s="353" t="s">
        <v>409</v>
      </c>
      <c r="G124" s="353" t="s">
        <v>410</v>
      </c>
      <c r="H124" s="353" t="s">
        <v>411</v>
      </c>
      <c r="I124" s="353" t="s">
        <v>412</v>
      </c>
      <c r="J124" s="353" t="s">
        <v>413</v>
      </c>
      <c r="K124" s="353" t="s">
        <v>414</v>
      </c>
      <c r="L124" s="353" t="s">
        <v>415</v>
      </c>
      <c r="M124" s="353" t="s">
        <v>416</v>
      </c>
      <c r="N124" s="353" t="s">
        <v>417</v>
      </c>
      <c r="O124" s="354" t="s">
        <v>418</v>
      </c>
      <c r="P124" s="355" t="s">
        <v>419</v>
      </c>
      <c r="Q124" s="356" t="s">
        <v>420</v>
      </c>
      <c r="R124" s="357" t="s">
        <v>408</v>
      </c>
      <c r="S124" s="354" t="s">
        <v>409</v>
      </c>
      <c r="T124" s="354" t="s">
        <v>410</v>
      </c>
      <c r="U124" s="354" t="s">
        <v>411</v>
      </c>
      <c r="V124" s="354" t="s">
        <v>412</v>
      </c>
      <c r="W124" s="354" t="s">
        <v>413</v>
      </c>
      <c r="X124" s="354" t="s">
        <v>414</v>
      </c>
      <c r="Y124" s="354" t="s">
        <v>415</v>
      </c>
      <c r="Z124" s="354" t="s">
        <v>416</v>
      </c>
      <c r="AA124" s="354" t="s">
        <v>417</v>
      </c>
      <c r="AB124" s="354" t="s">
        <v>418</v>
      </c>
      <c r="AC124" s="354" t="s">
        <v>419</v>
      </c>
      <c r="AD124" s="356" t="s">
        <v>420</v>
      </c>
    </row>
    <row r="125" spans="2:88" ht="24">
      <c r="B125" s="358"/>
      <c r="C125" s="359"/>
      <c r="D125" s="360"/>
      <c r="E125" s="361" t="s">
        <v>421</v>
      </c>
      <c r="F125" s="361" t="s">
        <v>422</v>
      </c>
      <c r="G125" s="361" t="s">
        <v>423</v>
      </c>
      <c r="H125" s="361" t="s">
        <v>424</v>
      </c>
      <c r="I125" s="361" t="s">
        <v>425</v>
      </c>
      <c r="J125" s="361" t="s">
        <v>426</v>
      </c>
      <c r="K125" s="361" t="s">
        <v>427</v>
      </c>
      <c r="L125" s="361" t="s">
        <v>428</v>
      </c>
      <c r="M125" s="361" t="s">
        <v>429</v>
      </c>
      <c r="N125" s="361" t="s">
        <v>430</v>
      </c>
      <c r="O125" s="362" t="s">
        <v>431</v>
      </c>
      <c r="P125" s="363" t="s">
        <v>69</v>
      </c>
      <c r="Q125" s="364" t="s">
        <v>432</v>
      </c>
      <c r="R125" s="365" t="s">
        <v>421</v>
      </c>
      <c r="S125" s="362" t="s">
        <v>422</v>
      </c>
      <c r="T125" s="362" t="s">
        <v>423</v>
      </c>
      <c r="U125" s="362" t="s">
        <v>424</v>
      </c>
      <c r="V125" s="362" t="s">
        <v>425</v>
      </c>
      <c r="W125" s="362" t="s">
        <v>426</v>
      </c>
      <c r="X125" s="362" t="s">
        <v>427</v>
      </c>
      <c r="Y125" s="362" t="s">
        <v>428</v>
      </c>
      <c r="Z125" s="362" t="s">
        <v>429</v>
      </c>
      <c r="AA125" s="362" t="s">
        <v>430</v>
      </c>
      <c r="AB125" s="362" t="s">
        <v>431</v>
      </c>
      <c r="AC125" s="362" t="s">
        <v>69</v>
      </c>
      <c r="AD125" s="364" t="s">
        <v>432</v>
      </c>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c r="CG125" s="137"/>
      <c r="CH125" s="137"/>
      <c r="CI125" s="137"/>
    </row>
    <row r="126" spans="2:88">
      <c r="B126" s="366" t="s">
        <v>87</v>
      </c>
      <c r="C126" s="367" t="s">
        <v>408</v>
      </c>
      <c r="D126" s="368" t="s">
        <v>421</v>
      </c>
      <c r="E126" s="369">
        <v>6.177233544497196E-2</v>
      </c>
      <c r="F126" s="370">
        <v>0</v>
      </c>
      <c r="G126" s="370">
        <v>9.2714538653028231E-3</v>
      </c>
      <c r="H126" s="370">
        <v>8.6291609384203682E-4</v>
      </c>
      <c r="I126" s="370">
        <v>0</v>
      </c>
      <c r="J126" s="370">
        <v>1.0157578749180307E-4</v>
      </c>
      <c r="K126" s="370">
        <v>0</v>
      </c>
      <c r="L126" s="370">
        <v>4.6220040200014371E-6</v>
      </c>
      <c r="M126" s="370">
        <v>0</v>
      </c>
      <c r="N126" s="370">
        <v>0</v>
      </c>
      <c r="O126" s="370">
        <v>2.58373765935662E-5</v>
      </c>
      <c r="P126" s="370">
        <v>4.3777186275606103E-3</v>
      </c>
      <c r="Q126" s="371">
        <v>0</v>
      </c>
      <c r="R126" s="369">
        <v>3.7417883168401877E-4</v>
      </c>
      <c r="S126" s="370">
        <v>7.7578291251546741E-8</v>
      </c>
      <c r="T126" s="370">
        <v>1.6008956504071726E-4</v>
      </c>
      <c r="U126" s="370">
        <v>4.4963763784704535E-6</v>
      </c>
      <c r="V126" s="370">
        <v>0</v>
      </c>
      <c r="W126" s="370">
        <v>3.9446602697018216E-7</v>
      </c>
      <c r="X126" s="370">
        <v>0</v>
      </c>
      <c r="Y126" s="370">
        <v>1.0250305866644111E-8</v>
      </c>
      <c r="Z126" s="370">
        <v>3.0482584568722014E-7</v>
      </c>
      <c r="AA126" s="370">
        <v>0</v>
      </c>
      <c r="AB126" s="370">
        <v>2.650469224582496E-7</v>
      </c>
      <c r="AC126" s="370">
        <v>4.3948972442453317E-5</v>
      </c>
      <c r="AD126" s="371">
        <v>0</v>
      </c>
      <c r="AF126" s="372"/>
      <c r="AG126" s="137"/>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137"/>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c r="CG126" s="315"/>
      <c r="CH126" s="315"/>
      <c r="CI126" s="137"/>
      <c r="CJ126" s="373"/>
    </row>
    <row r="127" spans="2:88">
      <c r="B127" s="374"/>
      <c r="C127" s="375" t="s">
        <v>409</v>
      </c>
      <c r="D127" s="376" t="s">
        <v>422</v>
      </c>
      <c r="E127" s="377">
        <v>4.1309544297693606E-6</v>
      </c>
      <c r="F127" s="315">
        <v>1.1633660220183111E-3</v>
      </c>
      <c r="G127" s="315">
        <v>5.9377378676707379E-2</v>
      </c>
      <c r="H127" s="315">
        <v>5.2347792481757909E-3</v>
      </c>
      <c r="I127" s="315">
        <v>0.29090820432548942</v>
      </c>
      <c r="J127" s="315">
        <v>0</v>
      </c>
      <c r="K127" s="315">
        <v>0</v>
      </c>
      <c r="L127" s="315">
        <v>0</v>
      </c>
      <c r="M127" s="315">
        <v>0</v>
      </c>
      <c r="N127" s="315">
        <v>0</v>
      </c>
      <c r="O127" s="315">
        <v>3.2136078563450911E-6</v>
      </c>
      <c r="P127" s="315">
        <v>4.2876216205213386E-7</v>
      </c>
      <c r="Q127" s="378">
        <v>6.3908169103035596E-5</v>
      </c>
      <c r="R127" s="377">
        <v>9.3133418828290476E-8</v>
      </c>
      <c r="S127" s="315">
        <v>9.7579609051122983E-6</v>
      </c>
      <c r="T127" s="315">
        <v>6.8090142285340431E-6</v>
      </c>
      <c r="U127" s="315">
        <v>3.719591995874924E-5</v>
      </c>
      <c r="V127" s="315">
        <v>-3.577156944212135E-8</v>
      </c>
      <c r="W127" s="315">
        <v>0</v>
      </c>
      <c r="X127" s="315">
        <v>0</v>
      </c>
      <c r="Y127" s="315">
        <v>0</v>
      </c>
      <c r="Z127" s="315">
        <v>0</v>
      </c>
      <c r="AA127" s="315">
        <v>0</v>
      </c>
      <c r="AB127" s="315">
        <v>4.4070146693518923E-8</v>
      </c>
      <c r="AC127" s="315">
        <v>-9.0280857043255382E-9</v>
      </c>
      <c r="AD127" s="378">
        <v>5.455577897177664E-7</v>
      </c>
      <c r="AF127" s="372"/>
      <c r="AG127" s="137"/>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137"/>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c r="CG127" s="315"/>
      <c r="CH127" s="315"/>
      <c r="CI127" s="137"/>
      <c r="CJ127" s="373"/>
    </row>
    <row r="128" spans="2:88">
      <c r="B128" s="374"/>
      <c r="C128" s="375" t="s">
        <v>410</v>
      </c>
      <c r="D128" s="376" t="s">
        <v>423</v>
      </c>
      <c r="E128" s="377">
        <v>6.6928754927239029E-2</v>
      </c>
      <c r="F128" s="315">
        <v>0.15616800189647939</v>
      </c>
      <c r="G128" s="315">
        <v>0.18476803912932507</v>
      </c>
      <c r="H128" s="315">
        <v>7.9966192251737039E-2</v>
      </c>
      <c r="I128" s="315">
        <v>4.5517225426574819E-2</v>
      </c>
      <c r="J128" s="315">
        <v>1.6775144357685817E-2</v>
      </c>
      <c r="K128" s="315">
        <v>9.7337443169063249E-3</v>
      </c>
      <c r="L128" s="315">
        <v>7.0959829494699855E-4</v>
      </c>
      <c r="M128" s="315">
        <v>4.4200947905916693E-2</v>
      </c>
      <c r="N128" s="315">
        <v>1.2958565969471E-2</v>
      </c>
      <c r="O128" s="315">
        <v>2.5776614023374826E-2</v>
      </c>
      <c r="P128" s="315">
        <v>5.0718218913140059E-2</v>
      </c>
      <c r="Q128" s="378">
        <v>4.5979693178171188E-2</v>
      </c>
      <c r="R128" s="377">
        <v>2.88531521796314E-3</v>
      </c>
      <c r="S128" s="315">
        <v>4.574729185925908E-3</v>
      </c>
      <c r="T128" s="315">
        <v>1.0479777990409037E-2</v>
      </c>
      <c r="U128" s="315">
        <v>6.3264637513746561E-3</v>
      </c>
      <c r="V128" s="315">
        <v>1.809427729447387E-3</v>
      </c>
      <c r="W128" s="315">
        <v>7.6582393609569705E-4</v>
      </c>
      <c r="X128" s="315">
        <v>3.2529216417472045E-4</v>
      </c>
      <c r="Y128" s="315">
        <v>6.3491071869396372E-5</v>
      </c>
      <c r="Z128" s="315">
        <v>2.0063792859087355E-3</v>
      </c>
      <c r="AA128" s="315">
        <v>5.7486851727382704E-4</v>
      </c>
      <c r="AB128" s="315">
        <v>1.2266304911325095E-3</v>
      </c>
      <c r="AC128" s="315">
        <v>2.4622482988814593E-3</v>
      </c>
      <c r="AD128" s="378">
        <v>2.301087208322181E-3</v>
      </c>
      <c r="AF128" s="372"/>
      <c r="AG128" s="137"/>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137"/>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c r="CG128" s="315"/>
      <c r="CH128" s="315"/>
      <c r="CI128" s="137"/>
      <c r="CJ128" s="373"/>
    </row>
    <row r="129" spans="2:88">
      <c r="B129" s="374"/>
      <c r="C129" s="375" t="s">
        <v>411</v>
      </c>
      <c r="D129" s="376" t="s">
        <v>424</v>
      </c>
      <c r="E129" s="377">
        <v>1.7660792493889765E-3</v>
      </c>
      <c r="F129" s="315">
        <v>7.1318583353594265E-3</v>
      </c>
      <c r="G129" s="315">
        <v>1.936891722295241E-3</v>
      </c>
      <c r="H129" s="315">
        <v>5.8032776795095939E-4</v>
      </c>
      <c r="I129" s="315">
        <v>1.4856712903160464E-2</v>
      </c>
      <c r="J129" s="315">
        <v>2.4894215748145518E-3</v>
      </c>
      <c r="K129" s="315">
        <v>2.2001001520827908E-3</v>
      </c>
      <c r="L129" s="315">
        <v>1.8642168806213232E-2</v>
      </c>
      <c r="M129" s="315">
        <v>3.1567557725034764E-3</v>
      </c>
      <c r="N129" s="315">
        <v>2.9417563055237207E-3</v>
      </c>
      <c r="O129" s="315">
        <v>8.7516509037701244E-3</v>
      </c>
      <c r="P129" s="315">
        <v>2.0508078435367604E-3</v>
      </c>
      <c r="Q129" s="378">
        <v>1.1630980703145619E-4</v>
      </c>
      <c r="R129" s="377">
        <v>0</v>
      </c>
      <c r="S129" s="315">
        <v>0</v>
      </c>
      <c r="T129" s="315">
        <v>0</v>
      </c>
      <c r="U129" s="315">
        <v>0</v>
      </c>
      <c r="V129" s="315">
        <v>0</v>
      </c>
      <c r="W129" s="315">
        <v>0</v>
      </c>
      <c r="X129" s="315">
        <v>0</v>
      </c>
      <c r="Y129" s="315">
        <v>0</v>
      </c>
      <c r="Z129" s="315">
        <v>0</v>
      </c>
      <c r="AA129" s="315">
        <v>0</v>
      </c>
      <c r="AB129" s="315">
        <v>0</v>
      </c>
      <c r="AC129" s="315">
        <v>0</v>
      </c>
      <c r="AD129" s="378">
        <v>0</v>
      </c>
      <c r="AF129" s="372"/>
      <c r="AG129" s="137"/>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137"/>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c r="CG129" s="315"/>
      <c r="CH129" s="315"/>
      <c r="CI129" s="137"/>
      <c r="CJ129" s="373"/>
    </row>
    <row r="130" spans="2:88">
      <c r="B130" s="374"/>
      <c r="C130" s="375" t="s">
        <v>412</v>
      </c>
      <c r="D130" s="376" t="s">
        <v>425</v>
      </c>
      <c r="E130" s="377">
        <v>8.7280205631841724E-3</v>
      </c>
      <c r="F130" s="315">
        <v>2.9447616495744563E-2</v>
      </c>
      <c r="G130" s="315">
        <v>1.9002139516795618E-2</v>
      </c>
      <c r="H130" s="315">
        <v>5.9527140860883235E-3</v>
      </c>
      <c r="I130" s="315">
        <v>0.10405911787579189</v>
      </c>
      <c r="J130" s="315">
        <v>2.5960150050278224E-2</v>
      </c>
      <c r="K130" s="315">
        <v>6.6392421914453579E-3</v>
      </c>
      <c r="L130" s="315">
        <v>6.2141420196074233E-4</v>
      </c>
      <c r="M130" s="315">
        <v>1.2362785040056985E-2</v>
      </c>
      <c r="N130" s="315">
        <v>1.3280969463813744E-2</v>
      </c>
      <c r="O130" s="315">
        <v>3.5175271894212788E-2</v>
      </c>
      <c r="P130" s="315">
        <v>2.1721794019995085E-2</v>
      </c>
      <c r="Q130" s="378">
        <v>1.4664220504329483E-2</v>
      </c>
      <c r="R130" s="377">
        <v>1.0819104760380749E-4</v>
      </c>
      <c r="S130" s="315">
        <v>4.0842241464928211E-4</v>
      </c>
      <c r="T130" s="315">
        <v>1.7168508745056451E-4</v>
      </c>
      <c r="U130" s="315">
        <v>5.2643974892930988E-5</v>
      </c>
      <c r="V130" s="315">
        <v>1.0140650268296901E-3</v>
      </c>
      <c r="W130" s="315">
        <v>1.9282536476913676E-4</v>
      </c>
      <c r="X130" s="315">
        <v>5.5033448268753043E-5</v>
      </c>
      <c r="Y130" s="315">
        <v>5.4895514916090827E-5</v>
      </c>
      <c r="Z130" s="315">
        <v>1.511513075704463E-4</v>
      </c>
      <c r="AA130" s="315">
        <v>8.5616783714338585E-5</v>
      </c>
      <c r="AB130" s="315">
        <v>2.4742981090336244E-4</v>
      </c>
      <c r="AC130" s="315">
        <v>1.6027747506279646E-4</v>
      </c>
      <c r="AD130" s="378">
        <v>1.3510464193804332E-4</v>
      </c>
      <c r="AF130" s="372"/>
      <c r="AG130" s="137"/>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137"/>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c r="CG130" s="315"/>
      <c r="CH130" s="315"/>
      <c r="CI130" s="137"/>
      <c r="CJ130" s="373"/>
    </row>
    <row r="131" spans="2:88">
      <c r="B131" s="374"/>
      <c r="C131" s="375" t="s">
        <v>413</v>
      </c>
      <c r="D131" s="376" t="s">
        <v>426</v>
      </c>
      <c r="E131" s="377">
        <v>1.2758916458395064E-2</v>
      </c>
      <c r="F131" s="315">
        <v>1.4571530651437712E-2</v>
      </c>
      <c r="G131" s="315">
        <v>1.5323585285806005E-2</v>
      </c>
      <c r="H131" s="315">
        <v>1.7921758429296664E-2</v>
      </c>
      <c r="I131" s="315">
        <v>4.2563516548468671E-3</v>
      </c>
      <c r="J131" s="315">
        <v>3.8279023890374522E-3</v>
      </c>
      <c r="K131" s="315">
        <v>1.8628802083642008E-3</v>
      </c>
      <c r="L131" s="315">
        <v>2.3115566376297658E-4</v>
      </c>
      <c r="M131" s="315">
        <v>2.7884783793918457E-3</v>
      </c>
      <c r="N131" s="315">
        <v>3.6316182096059252E-3</v>
      </c>
      <c r="O131" s="315">
        <v>3.6562988660207617E-3</v>
      </c>
      <c r="P131" s="315">
        <v>1.1792204676274036E-2</v>
      </c>
      <c r="Q131" s="378">
        <v>4.559159615374367E-3</v>
      </c>
      <c r="R131" s="377">
        <v>2.6825064321335182E-4</v>
      </c>
      <c r="S131" s="315">
        <v>1.8293254071896731E-4</v>
      </c>
      <c r="T131" s="315">
        <v>2.6341168163928984E-4</v>
      </c>
      <c r="U131" s="315">
        <v>3.3623559126088801E-4</v>
      </c>
      <c r="V131" s="315">
        <v>7.5121052735083283E-5</v>
      </c>
      <c r="W131" s="315">
        <v>1.1228001448708905E-4</v>
      </c>
      <c r="X131" s="315">
        <v>3.4953254906212317E-5</v>
      </c>
      <c r="Y131" s="315">
        <v>8.3315103033035846E-6</v>
      </c>
      <c r="Z131" s="315">
        <v>5.4923365655863257E-5</v>
      </c>
      <c r="AA131" s="315">
        <v>7.21717396181871E-5</v>
      </c>
      <c r="AB131" s="315">
        <v>6.4386442135014543E-5</v>
      </c>
      <c r="AC131" s="315">
        <v>2.0155753608857094E-4</v>
      </c>
      <c r="AD131" s="378">
        <v>7.4871403123583257E-5</v>
      </c>
      <c r="AF131" s="372"/>
      <c r="AG131" s="137"/>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137"/>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c r="CG131" s="315"/>
      <c r="CH131" s="315"/>
      <c r="CI131" s="137"/>
      <c r="CJ131" s="373"/>
    </row>
    <row r="132" spans="2:88">
      <c r="B132" s="374"/>
      <c r="C132" s="375" t="s">
        <v>414</v>
      </c>
      <c r="D132" s="376" t="s">
        <v>427</v>
      </c>
      <c r="E132" s="377">
        <v>5.6854052527670071E-3</v>
      </c>
      <c r="F132" s="315">
        <v>5.0637000268968745E-2</v>
      </c>
      <c r="G132" s="315">
        <v>5.2020140682704765E-3</v>
      </c>
      <c r="H132" s="315">
        <v>1.3065518874477319E-2</v>
      </c>
      <c r="I132" s="315">
        <v>1.6709327876855733E-2</v>
      </c>
      <c r="J132" s="315">
        <v>1.1340798386735407E-2</v>
      </c>
      <c r="K132" s="315">
        <v>3.9870697633285615E-2</v>
      </c>
      <c r="L132" s="315">
        <v>6.4892984803026077E-2</v>
      </c>
      <c r="M132" s="315">
        <v>1.3463867262319913E-2</v>
      </c>
      <c r="N132" s="315">
        <v>5.2586159623531819E-3</v>
      </c>
      <c r="O132" s="315">
        <v>3.6635100717332322E-2</v>
      </c>
      <c r="P132" s="315">
        <v>6.5357812529994461E-3</v>
      </c>
      <c r="Q132" s="378">
        <v>4.7691909430319281E-3</v>
      </c>
      <c r="R132" s="377">
        <v>1.2754131572244693E-6</v>
      </c>
      <c r="S132" s="315">
        <v>8.1583179812975807E-6</v>
      </c>
      <c r="T132" s="315">
        <v>1.133322439230908E-6</v>
      </c>
      <c r="U132" s="315">
        <v>2.7206043742557258E-6</v>
      </c>
      <c r="V132" s="315">
        <v>2.9537221499921733E-6</v>
      </c>
      <c r="W132" s="315">
        <v>3.4885623987530615E-6</v>
      </c>
      <c r="X132" s="315">
        <v>1.2154135347937204E-5</v>
      </c>
      <c r="Y132" s="315">
        <v>1.4551571426357768E-5</v>
      </c>
      <c r="Z132" s="315">
        <v>3.3385146769037327E-6</v>
      </c>
      <c r="AA132" s="315">
        <v>9.8225288325016035E-7</v>
      </c>
      <c r="AB132" s="315">
        <v>8.023542335380695E-6</v>
      </c>
      <c r="AC132" s="315">
        <v>1.6567373403445187E-6</v>
      </c>
      <c r="AD132" s="378">
        <v>9.8710730477608173E-7</v>
      </c>
      <c r="AF132" s="372"/>
      <c r="AG132" s="137"/>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137"/>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c r="CG132" s="315"/>
      <c r="CH132" s="315"/>
      <c r="CI132" s="137"/>
      <c r="CJ132" s="373"/>
    </row>
    <row r="133" spans="2:88">
      <c r="B133" s="374"/>
      <c r="C133" s="375" t="s">
        <v>415</v>
      </c>
      <c r="D133" s="376" t="s">
        <v>428</v>
      </c>
      <c r="E133" s="377">
        <v>1.2819300294441181E-3</v>
      </c>
      <c r="F133" s="315">
        <v>4.1286145647446738E-3</v>
      </c>
      <c r="G133" s="315">
        <v>1.0704740584195087E-3</v>
      </c>
      <c r="H133" s="315">
        <v>2.5035081380202985E-3</v>
      </c>
      <c r="I133" s="315">
        <v>3.3322767047226746E-3</v>
      </c>
      <c r="J133" s="315">
        <v>1.1977389863155207E-2</v>
      </c>
      <c r="K133" s="315">
        <v>9.8844070593477537E-3</v>
      </c>
      <c r="L133" s="315">
        <v>3.0778655327983098E-3</v>
      </c>
      <c r="M133" s="315">
        <v>1.1572759493188181E-2</v>
      </c>
      <c r="N133" s="315">
        <v>6.3571797015027709E-3</v>
      </c>
      <c r="O133" s="315">
        <v>8.5197700449236543E-4</v>
      </c>
      <c r="P133" s="315">
        <v>7.0799207475243566E-3</v>
      </c>
      <c r="Q133" s="378">
        <v>2.2966145510918533E-2</v>
      </c>
      <c r="R133" s="377">
        <v>8.447375784857659E-6</v>
      </c>
      <c r="S133" s="315">
        <v>4.0777510529221416E-5</v>
      </c>
      <c r="T133" s="315">
        <v>7.9144544032180043E-6</v>
      </c>
      <c r="U133" s="315">
        <v>1.8407360211171331E-5</v>
      </c>
      <c r="V133" s="315">
        <v>2.3956368171924194E-5</v>
      </c>
      <c r="W133" s="315">
        <v>1.3023596700327908E-4</v>
      </c>
      <c r="X133" s="315">
        <v>7.4741480379117745E-5</v>
      </c>
      <c r="Y133" s="315">
        <v>8.3483593678251213E-5</v>
      </c>
      <c r="Z133" s="315">
        <v>8.6880449733087056E-5</v>
      </c>
      <c r="AA133" s="315">
        <v>9.9997251852786874E-5</v>
      </c>
      <c r="AB133" s="315">
        <v>6.615817162397004E-6</v>
      </c>
      <c r="AC133" s="315">
        <v>5.1199504972907418E-5</v>
      </c>
      <c r="AD133" s="378">
        <v>1.4662434484493211E-4</v>
      </c>
      <c r="AF133" s="372"/>
      <c r="AG133" s="137"/>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137"/>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c r="CG133" s="315"/>
      <c r="CH133" s="315"/>
      <c r="CI133" s="137"/>
      <c r="CJ133" s="373"/>
    </row>
    <row r="134" spans="2:88">
      <c r="B134" s="374"/>
      <c r="C134" s="375" t="s">
        <v>416</v>
      </c>
      <c r="D134" s="376" t="s">
        <v>429</v>
      </c>
      <c r="E134" s="377">
        <v>1.8559893385089638E-2</v>
      </c>
      <c r="F134" s="315">
        <v>2.7230432218431137E-2</v>
      </c>
      <c r="G134" s="315">
        <v>1.5284183770785709E-2</v>
      </c>
      <c r="H134" s="315">
        <v>2.1272714122075712E-2</v>
      </c>
      <c r="I134" s="315">
        <v>2.6356538395003855E-2</v>
      </c>
      <c r="J134" s="315">
        <v>7.9988377504519523E-3</v>
      </c>
      <c r="K134" s="315">
        <v>1.6631675595973044E-2</v>
      </c>
      <c r="L134" s="315">
        <v>2.354328330569739E-4</v>
      </c>
      <c r="M134" s="315">
        <v>5.2358939180171989E-2</v>
      </c>
      <c r="N134" s="315">
        <v>1.1784446244345341E-2</v>
      </c>
      <c r="O134" s="315">
        <v>1.5189756584453672E-2</v>
      </c>
      <c r="P134" s="315">
        <v>1.0214921433428056E-2</v>
      </c>
      <c r="Q134" s="378">
        <v>5.3099153765724424E-2</v>
      </c>
      <c r="R134" s="377">
        <v>1.0253213881981675E-4</v>
      </c>
      <c r="S134" s="315">
        <v>1.0150666139305041E-4</v>
      </c>
      <c r="T134" s="315">
        <v>1.0727449030169344E-4</v>
      </c>
      <c r="U134" s="315">
        <v>8.2780428667900117E-5</v>
      </c>
      <c r="V134" s="315">
        <v>1.6799207226434615E-4</v>
      </c>
      <c r="W134" s="315">
        <v>6.8633150476811694E-5</v>
      </c>
      <c r="X134" s="315">
        <v>1.0547466950667193E-4</v>
      </c>
      <c r="Y134" s="315">
        <v>3.0511210774664373E-6</v>
      </c>
      <c r="Z134" s="315">
        <v>1.1229075358643046E-3</v>
      </c>
      <c r="AA134" s="315">
        <v>3.5868233533279523E-5</v>
      </c>
      <c r="AB134" s="315">
        <v>8.0677119804403431E-5</v>
      </c>
      <c r="AC134" s="315">
        <v>4.066820854804742E-5</v>
      </c>
      <c r="AD134" s="378">
        <v>1.3915597367470249E-4</v>
      </c>
      <c r="AF134" s="372"/>
      <c r="AG134" s="137"/>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137"/>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c r="CG134" s="315"/>
      <c r="CH134" s="315"/>
      <c r="CI134" s="137"/>
      <c r="CJ134" s="373"/>
    </row>
    <row r="135" spans="2:88">
      <c r="B135" s="374"/>
      <c r="C135" s="375" t="s">
        <v>417</v>
      </c>
      <c r="D135" s="376" t="s">
        <v>430</v>
      </c>
      <c r="E135" s="377">
        <v>2.1940918604871841E-3</v>
      </c>
      <c r="F135" s="315">
        <v>3.8512443228732947E-3</v>
      </c>
      <c r="G135" s="315">
        <v>2.5178557488565686E-3</v>
      </c>
      <c r="H135" s="315">
        <v>4.8978011648890332E-3</v>
      </c>
      <c r="I135" s="315">
        <v>4.0229712964709946E-3</v>
      </c>
      <c r="J135" s="315">
        <v>1.4684283495198401E-2</v>
      </c>
      <c r="K135" s="315">
        <v>2.0287181047211954E-2</v>
      </c>
      <c r="L135" s="315">
        <v>3.9157581109960623E-4</v>
      </c>
      <c r="M135" s="315">
        <v>5.5828393365293244E-3</v>
      </c>
      <c r="N135" s="315">
        <v>0.1032404111390966</v>
      </c>
      <c r="O135" s="315">
        <v>1.297746046995271E-2</v>
      </c>
      <c r="P135" s="315">
        <v>1.038518948004908E-2</v>
      </c>
      <c r="Q135" s="378">
        <v>3.0425302907240357E-2</v>
      </c>
      <c r="R135" s="377">
        <v>6.1467838808052701E-6</v>
      </c>
      <c r="S135" s="315">
        <v>3.1210020242807899E-5</v>
      </c>
      <c r="T135" s="315">
        <v>9.1014616491467698E-6</v>
      </c>
      <c r="U135" s="315">
        <v>2.6158261268773004E-5</v>
      </c>
      <c r="V135" s="315">
        <v>1.6663856543414771E-5</v>
      </c>
      <c r="W135" s="315">
        <v>8.1712418157886592E-5</v>
      </c>
      <c r="X135" s="315">
        <v>8.583343585234383E-5</v>
      </c>
      <c r="Y135" s="315">
        <v>7.9133070396265426E-6</v>
      </c>
      <c r="Z135" s="315">
        <v>2.7004752839812338E-5</v>
      </c>
      <c r="AA135" s="315">
        <v>4.0331167463370952E-4</v>
      </c>
      <c r="AB135" s="315">
        <v>4.9713157985658379E-5</v>
      </c>
      <c r="AC135" s="315">
        <v>4.7049166461146729E-5</v>
      </c>
      <c r="AD135" s="378">
        <v>1.4799555580389238E-4</v>
      </c>
      <c r="AF135" s="372"/>
      <c r="AG135" s="137"/>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137"/>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c r="CG135" s="315"/>
      <c r="CH135" s="315"/>
      <c r="CI135" s="137"/>
      <c r="CJ135" s="373"/>
    </row>
    <row r="136" spans="2:88">
      <c r="B136" s="374"/>
      <c r="C136" s="375" t="s">
        <v>418</v>
      </c>
      <c r="D136" s="376" t="s">
        <v>431</v>
      </c>
      <c r="E136" s="377">
        <v>0</v>
      </c>
      <c r="F136" s="315">
        <v>0</v>
      </c>
      <c r="G136" s="315">
        <v>0</v>
      </c>
      <c r="H136" s="315">
        <v>0</v>
      </c>
      <c r="I136" s="315">
        <v>0</v>
      </c>
      <c r="J136" s="315">
        <v>0</v>
      </c>
      <c r="K136" s="315">
        <v>0</v>
      </c>
      <c r="L136" s="315">
        <v>0</v>
      </c>
      <c r="M136" s="315">
        <v>0</v>
      </c>
      <c r="N136" s="315">
        <v>0</v>
      </c>
      <c r="O136" s="315">
        <v>0</v>
      </c>
      <c r="P136" s="315">
        <v>0</v>
      </c>
      <c r="Q136" s="378">
        <v>0.23105471847739836</v>
      </c>
      <c r="R136" s="377">
        <v>0</v>
      </c>
      <c r="S136" s="315">
        <v>0</v>
      </c>
      <c r="T136" s="315">
        <v>0</v>
      </c>
      <c r="U136" s="315">
        <v>0</v>
      </c>
      <c r="V136" s="315">
        <v>0</v>
      </c>
      <c r="W136" s="315">
        <v>0</v>
      </c>
      <c r="X136" s="315">
        <v>0</v>
      </c>
      <c r="Y136" s="315">
        <v>0</v>
      </c>
      <c r="Z136" s="315">
        <v>0</v>
      </c>
      <c r="AA136" s="315">
        <v>0</v>
      </c>
      <c r="AB136" s="315">
        <v>0</v>
      </c>
      <c r="AC136" s="315">
        <v>0</v>
      </c>
      <c r="AD136" s="378">
        <v>0</v>
      </c>
      <c r="AF136" s="372"/>
      <c r="AG136" s="137"/>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137"/>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c r="CG136" s="315"/>
      <c r="CH136" s="315"/>
      <c r="CI136" s="137"/>
      <c r="CJ136" s="373"/>
    </row>
    <row r="137" spans="2:88">
      <c r="B137" s="374"/>
      <c r="C137" s="375" t="s">
        <v>419</v>
      </c>
      <c r="D137" s="376" t="s">
        <v>69</v>
      </c>
      <c r="E137" s="377">
        <v>1.9948308073678304E-2</v>
      </c>
      <c r="F137" s="315">
        <v>0.11631971604658976</v>
      </c>
      <c r="G137" s="315">
        <v>3.0575067285737344E-2</v>
      </c>
      <c r="H137" s="315">
        <v>6.5779796609702471E-2</v>
      </c>
      <c r="I137" s="315">
        <v>5.8726589721728679E-2</v>
      </c>
      <c r="J137" s="315">
        <v>4.5637576659910001E-2</v>
      </c>
      <c r="K137" s="315">
        <v>5.7523208350005565E-2</v>
      </c>
      <c r="L137" s="315">
        <v>4.2308659693541225E-3</v>
      </c>
      <c r="M137" s="315">
        <v>3.0464560550079518E-2</v>
      </c>
      <c r="N137" s="315">
        <v>7.5750239652857099E-2</v>
      </c>
      <c r="O137" s="315">
        <v>5.3945973989557097E-2</v>
      </c>
      <c r="P137" s="315">
        <v>5.3577819550050719E-2</v>
      </c>
      <c r="Q137" s="378">
        <v>5.0432436372683291E-2</v>
      </c>
      <c r="R137" s="377">
        <v>9.3666493479112107E-6</v>
      </c>
      <c r="S137" s="315">
        <v>5.7655049795261037E-5</v>
      </c>
      <c r="T137" s="315">
        <v>6.784271361815573E-5</v>
      </c>
      <c r="U137" s="315">
        <v>4.1269427636478306E-5</v>
      </c>
      <c r="V137" s="315">
        <v>3.6319733948459831E-5</v>
      </c>
      <c r="W137" s="315">
        <v>3.4428124890556592E-5</v>
      </c>
      <c r="X137" s="315">
        <v>3.6131920996780051E-5</v>
      </c>
      <c r="Y137" s="315">
        <v>1.01955153727835E-5</v>
      </c>
      <c r="Z137" s="315">
        <v>2.6116882749701365E-5</v>
      </c>
      <c r="AA137" s="315">
        <v>8.9652696624666021E-5</v>
      </c>
      <c r="AB137" s="315">
        <v>2.6314279675371836E-5</v>
      </c>
      <c r="AC137" s="315">
        <v>3.1882767771386619E-5</v>
      </c>
      <c r="AD137" s="378">
        <v>6.6785202358590556E-5</v>
      </c>
      <c r="AF137" s="372"/>
      <c r="AG137" s="137"/>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137"/>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c r="CG137" s="315"/>
      <c r="CH137" s="315"/>
      <c r="CI137" s="137"/>
      <c r="CJ137" s="373"/>
    </row>
    <row r="138" spans="2:88">
      <c r="B138" s="374"/>
      <c r="C138" s="375" t="s">
        <v>420</v>
      </c>
      <c r="D138" s="376" t="s">
        <v>432</v>
      </c>
      <c r="E138" s="379">
        <v>1.1771728640946852E-2</v>
      </c>
      <c r="F138" s="380">
        <v>5.3462695228381251E-3</v>
      </c>
      <c r="G138" s="380">
        <v>2.6830440162834645E-3</v>
      </c>
      <c r="H138" s="380">
        <v>1.4039678429482439E-2</v>
      </c>
      <c r="I138" s="380">
        <v>3.4377743425358497E-3</v>
      </c>
      <c r="J138" s="380">
        <v>6.2069285887392245E-3</v>
      </c>
      <c r="K138" s="380">
        <v>4.0689994209739217E-3</v>
      </c>
      <c r="L138" s="380">
        <v>8.090126430384349E-4</v>
      </c>
      <c r="M138" s="380">
        <v>6.667409202144454E-3</v>
      </c>
      <c r="N138" s="380">
        <v>6.4656098396091389E-3</v>
      </c>
      <c r="O138" s="380">
        <v>6.5259749057425937E-4</v>
      </c>
      <c r="P138" s="380">
        <v>4.927904988800985E-3</v>
      </c>
      <c r="Q138" s="381">
        <v>0</v>
      </c>
      <c r="R138" s="379">
        <v>7.4980637987546423E-5</v>
      </c>
      <c r="S138" s="380">
        <v>4.275313573112333E-5</v>
      </c>
      <c r="T138" s="380">
        <v>1.6054429903636103E-5</v>
      </c>
      <c r="U138" s="380">
        <v>8.3257839068169701E-5</v>
      </c>
      <c r="V138" s="380">
        <v>2.1636798784244628E-5</v>
      </c>
      <c r="W138" s="380">
        <v>4.011170281177332E-5</v>
      </c>
      <c r="X138" s="380">
        <v>2.1933764401289311E-5</v>
      </c>
      <c r="Y138" s="380">
        <v>2.7307375493837962E-5</v>
      </c>
      <c r="Z138" s="380">
        <v>5.3267846936188482E-5</v>
      </c>
      <c r="AA138" s="380">
        <v>3.6634780617179731E-5</v>
      </c>
      <c r="AB138" s="380">
        <v>4.8112923130267929E-6</v>
      </c>
      <c r="AC138" s="380">
        <v>3.2512716455259523E-5</v>
      </c>
      <c r="AD138" s="381">
        <v>0</v>
      </c>
      <c r="AF138" s="372"/>
      <c r="AG138" s="137"/>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137"/>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c r="CG138" s="315"/>
      <c r="CH138" s="315"/>
      <c r="CI138" s="137"/>
      <c r="CJ138" s="373"/>
    </row>
    <row r="139" spans="2:88">
      <c r="B139" s="382" t="s">
        <v>73</v>
      </c>
      <c r="C139" s="367" t="s">
        <v>408</v>
      </c>
      <c r="D139" s="368" t="s">
        <v>421</v>
      </c>
      <c r="E139" s="369">
        <v>1.5732845236417402E-2</v>
      </c>
      <c r="F139" s="370">
        <v>0</v>
      </c>
      <c r="G139" s="370">
        <v>3.9408043424431754E-3</v>
      </c>
      <c r="H139" s="370">
        <v>2.9041207125241958E-4</v>
      </c>
      <c r="I139" s="370">
        <v>0</v>
      </c>
      <c r="J139" s="370">
        <v>3.4210843861717719E-5</v>
      </c>
      <c r="K139" s="370">
        <v>0</v>
      </c>
      <c r="L139" s="370">
        <v>1.5566963521622766E-6</v>
      </c>
      <c r="M139" s="370">
        <v>0</v>
      </c>
      <c r="N139" s="370">
        <v>0</v>
      </c>
      <c r="O139" s="370">
        <v>1.0317681818120705E-5</v>
      </c>
      <c r="P139" s="370">
        <v>1.8307357631233635E-3</v>
      </c>
      <c r="Q139" s="371">
        <v>0</v>
      </c>
      <c r="R139" s="369">
        <v>0.12131884063980977</v>
      </c>
      <c r="S139" s="370">
        <v>1.0023794747579447E-4</v>
      </c>
      <c r="T139" s="370">
        <v>2.7197128798711064E-2</v>
      </c>
      <c r="U139" s="370">
        <v>1.0788667711621876E-3</v>
      </c>
      <c r="V139" s="370">
        <v>0</v>
      </c>
      <c r="W139" s="370">
        <v>9.2776972941306941E-5</v>
      </c>
      <c r="X139" s="370">
        <v>0</v>
      </c>
      <c r="Y139" s="370">
        <v>2.4108346093430457E-6</v>
      </c>
      <c r="Z139" s="370">
        <v>5.4871739032825859E-5</v>
      </c>
      <c r="AA139" s="370">
        <v>0</v>
      </c>
      <c r="AB139" s="370">
        <v>4.4501875751248327E-5</v>
      </c>
      <c r="AC139" s="370">
        <v>6.1648958912398598E-3</v>
      </c>
      <c r="AD139" s="371">
        <v>0</v>
      </c>
      <c r="AF139" s="372"/>
      <c r="AG139" s="137"/>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137"/>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315"/>
      <c r="CE139" s="315"/>
      <c r="CF139" s="315"/>
      <c r="CG139" s="315"/>
      <c r="CH139" s="315"/>
      <c r="CI139" s="137"/>
      <c r="CJ139" s="373"/>
    </row>
    <row r="140" spans="2:88">
      <c r="B140" s="383"/>
      <c r="C140" s="375" t="s">
        <v>409</v>
      </c>
      <c r="D140" s="376" t="s">
        <v>422</v>
      </c>
      <c r="E140" s="377">
        <v>1.3367831844380082E-6</v>
      </c>
      <c r="F140" s="315">
        <v>3.7646702766155936E-4</v>
      </c>
      <c r="G140" s="315">
        <v>1.0166198606816921E-2</v>
      </c>
      <c r="H140" s="315">
        <v>1.6939825873598824E-3</v>
      </c>
      <c r="I140" s="315">
        <v>4.9336593920135265E-2</v>
      </c>
      <c r="J140" s="315">
        <v>0</v>
      </c>
      <c r="K140" s="315">
        <v>0</v>
      </c>
      <c r="L140" s="315">
        <v>0</v>
      </c>
      <c r="M140" s="315">
        <v>0</v>
      </c>
      <c r="N140" s="315">
        <v>0</v>
      </c>
      <c r="O140" s="315">
        <v>1.0399284273827806E-6</v>
      </c>
      <c r="P140" s="315">
        <v>-4.2876216205212666E-7</v>
      </c>
      <c r="Q140" s="378">
        <v>2.068078146529643E-5</v>
      </c>
      <c r="R140" s="377">
        <v>1.5430269756601943E-5</v>
      </c>
      <c r="S140" s="315">
        <v>1.9270004565706527E-3</v>
      </c>
      <c r="T140" s="315">
        <v>5.774839885012005E-2</v>
      </c>
      <c r="U140" s="315">
        <v>6.1625900351263696E-3</v>
      </c>
      <c r="V140" s="315">
        <v>0.23079874315626911</v>
      </c>
      <c r="W140" s="315">
        <v>0</v>
      </c>
      <c r="X140" s="315">
        <v>0</v>
      </c>
      <c r="Y140" s="315">
        <v>0</v>
      </c>
      <c r="Z140" s="315">
        <v>2.9434386505149637E-6</v>
      </c>
      <c r="AA140" s="315">
        <v>0</v>
      </c>
      <c r="AB140" s="315">
        <v>7.3015063792273647E-6</v>
      </c>
      <c r="AC140" s="315">
        <v>5.3311984444354848E-6</v>
      </c>
      <c r="AD140" s="378">
        <v>9.0387574826186366E-5</v>
      </c>
      <c r="AF140" s="372"/>
      <c r="AG140" s="137"/>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137"/>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315"/>
      <c r="CE140" s="315"/>
      <c r="CF140" s="315"/>
      <c r="CG140" s="315"/>
      <c r="CH140" s="315"/>
      <c r="CI140" s="137"/>
      <c r="CJ140" s="373"/>
    </row>
    <row r="141" spans="2:88">
      <c r="B141" s="383"/>
      <c r="C141" s="375" t="s">
        <v>410</v>
      </c>
      <c r="D141" s="376" t="s">
        <v>423</v>
      </c>
      <c r="E141" s="377">
        <v>0.15781166422952628</v>
      </c>
      <c r="F141" s="315">
        <v>9.8876977437339947E-2</v>
      </c>
      <c r="G141" s="315">
        <v>0.27860359818569153</v>
      </c>
      <c r="H141" s="315">
        <v>0.1722287216736379</v>
      </c>
      <c r="I141" s="315">
        <v>3.0359277775374716E-2</v>
      </c>
      <c r="J141" s="315">
        <v>2.0915344888012961E-2</v>
      </c>
      <c r="K141" s="315">
        <v>2.1192847915743204E-2</v>
      </c>
      <c r="L141" s="315">
        <v>9.4217427121143335E-4</v>
      </c>
      <c r="M141" s="315">
        <v>3.2179235441539999E-2</v>
      </c>
      <c r="N141" s="315">
        <v>3.9731215816898945E-2</v>
      </c>
      <c r="O141" s="315">
        <v>3.4508755725900418E-2</v>
      </c>
      <c r="P141" s="315">
        <v>8.5528849752091171E-2</v>
      </c>
      <c r="Q141" s="378">
        <v>5.0832360747284797E-2</v>
      </c>
      <c r="R141" s="377">
        <v>0.22969660384756846</v>
      </c>
      <c r="S141" s="315">
        <v>0.18445315986777711</v>
      </c>
      <c r="T141" s="315">
        <v>0.43443434497487371</v>
      </c>
      <c r="U141" s="315">
        <v>0.27528436468640904</v>
      </c>
      <c r="V141" s="315">
        <v>8.4720169367328499E-2</v>
      </c>
      <c r="W141" s="315">
        <v>4.5353133985178117E-2</v>
      </c>
      <c r="X141" s="315">
        <v>3.288881626777207E-2</v>
      </c>
      <c r="Y141" s="315">
        <v>3.2581092567145462E-3</v>
      </c>
      <c r="Z141" s="315">
        <v>9.7647221878308918E-2</v>
      </c>
      <c r="AA141" s="315">
        <v>5.2165400890224756E-2</v>
      </c>
      <c r="AB141" s="315">
        <v>6.8781208471844546E-2</v>
      </c>
      <c r="AC141" s="315">
        <v>0.12974741962252179</v>
      </c>
      <c r="AD141" s="378">
        <v>9.2811307771029625E-2</v>
      </c>
      <c r="AF141" s="372"/>
      <c r="AG141" s="137"/>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137"/>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c r="CG141" s="315"/>
      <c r="CH141" s="315"/>
      <c r="CI141" s="137"/>
      <c r="CJ141" s="373"/>
    </row>
    <row r="142" spans="2:88">
      <c r="B142" s="383"/>
      <c r="C142" s="375" t="s">
        <v>411</v>
      </c>
      <c r="D142" s="376" t="s">
        <v>424</v>
      </c>
      <c r="E142" s="377">
        <v>0</v>
      </c>
      <c r="F142" s="315">
        <v>0</v>
      </c>
      <c r="G142" s="315">
        <v>0</v>
      </c>
      <c r="H142" s="315">
        <v>0</v>
      </c>
      <c r="I142" s="315">
        <v>0</v>
      </c>
      <c r="J142" s="315">
        <v>0</v>
      </c>
      <c r="K142" s="315">
        <v>0</v>
      </c>
      <c r="L142" s="315">
        <v>0</v>
      </c>
      <c r="M142" s="315">
        <v>0</v>
      </c>
      <c r="N142" s="315">
        <v>0</v>
      </c>
      <c r="O142" s="315">
        <v>0</v>
      </c>
      <c r="P142" s="315">
        <v>0</v>
      </c>
      <c r="Q142" s="378">
        <v>0</v>
      </c>
      <c r="R142" s="377">
        <v>6.6974204406604855E-3</v>
      </c>
      <c r="S142" s="315">
        <v>1.4270217925448168E-2</v>
      </c>
      <c r="T142" s="315">
        <v>4.7917923166336607E-3</v>
      </c>
      <c r="U142" s="315">
        <v>1.7679001774035348E-3</v>
      </c>
      <c r="V142" s="315">
        <v>4.1748594134416395E-2</v>
      </c>
      <c r="W142" s="315">
        <v>7.6401548919726439E-3</v>
      </c>
      <c r="X142" s="315">
        <v>6.0312541284947528E-3</v>
      </c>
      <c r="Y142" s="315">
        <v>4.4710132404149366E-2</v>
      </c>
      <c r="Z142" s="315">
        <v>1.3270028402375587E-2</v>
      </c>
      <c r="AA142" s="315">
        <v>7.170558461507482E-3</v>
      </c>
      <c r="AB142" s="315">
        <v>2.090214621051591E-2</v>
      </c>
      <c r="AC142" s="315">
        <v>5.9466691203733692E-3</v>
      </c>
      <c r="AD142" s="378">
        <v>3.3647293366153327E-4</v>
      </c>
      <c r="AF142" s="372"/>
      <c r="AG142" s="137"/>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137"/>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315"/>
      <c r="CE142" s="315"/>
      <c r="CF142" s="315"/>
      <c r="CG142" s="315"/>
      <c r="CH142" s="315"/>
      <c r="CI142" s="137"/>
      <c r="CJ142" s="373"/>
    </row>
    <row r="143" spans="2:88">
      <c r="B143" s="383"/>
      <c r="C143" s="375" t="s">
        <v>412</v>
      </c>
      <c r="D143" s="376" t="s">
        <v>425</v>
      </c>
      <c r="E143" s="377">
        <v>1.3380843845715942E-3</v>
      </c>
      <c r="F143" s="315">
        <v>4.0234913736127281E-3</v>
      </c>
      <c r="G143" s="315">
        <v>3.1357811779399243E-3</v>
      </c>
      <c r="H143" s="315">
        <v>7.0493502957128949E-4</v>
      </c>
      <c r="I143" s="315">
        <v>1.5579149321219373E-2</v>
      </c>
      <c r="J143" s="315">
        <v>4.2387967627448573E-3</v>
      </c>
      <c r="K143" s="315">
        <v>6.5655883975014085E-4</v>
      </c>
      <c r="L143" s="315">
        <v>1.0046395818705162E-4</v>
      </c>
      <c r="M143" s="315">
        <v>1.4425501048071E-3</v>
      </c>
      <c r="N143" s="315">
        <v>1.2922756476341465E-3</v>
      </c>
      <c r="O143" s="315">
        <v>1.7369159759777568E-3</v>
      </c>
      <c r="P143" s="315">
        <v>2.494508609341136E-3</v>
      </c>
      <c r="Q143" s="378">
        <v>1.5874316236113052E-3</v>
      </c>
      <c r="R143" s="377">
        <v>1.1216890865766972E-2</v>
      </c>
      <c r="S143" s="315">
        <v>4.264566370422327E-2</v>
      </c>
      <c r="T143" s="315">
        <v>1.8903797400392507E-2</v>
      </c>
      <c r="U143" s="315">
        <v>6.8540010794316914E-3</v>
      </c>
      <c r="V143" s="315">
        <v>0.11335386729078417</v>
      </c>
      <c r="W143" s="315">
        <v>2.4116651698309878E-2</v>
      </c>
      <c r="X143" s="315">
        <v>7.9157663942834942E-3</v>
      </c>
      <c r="Y143" s="315">
        <v>5.9610305240729074E-3</v>
      </c>
      <c r="Z143" s="315">
        <v>1.7984329544831833E-2</v>
      </c>
      <c r="AA143" s="315">
        <v>1.1132012404728405E-2</v>
      </c>
      <c r="AB143" s="315">
        <v>3.5100537469022197E-2</v>
      </c>
      <c r="AC143" s="315">
        <v>2.4525181102752973E-2</v>
      </c>
      <c r="AD143" s="378">
        <v>1.6782933480811515E-2</v>
      </c>
      <c r="AF143" s="372"/>
      <c r="AG143" s="137"/>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137"/>
      <c r="BI143" s="315"/>
      <c r="BJ143" s="315"/>
      <c r="BK143" s="315"/>
      <c r="BL143" s="315"/>
      <c r="BM143" s="315"/>
      <c r="BN143" s="315"/>
      <c r="BO143" s="315"/>
      <c r="BP143" s="315"/>
      <c r="BQ143" s="315"/>
      <c r="BR143" s="315"/>
      <c r="BS143" s="315"/>
      <c r="BT143" s="315"/>
      <c r="BU143" s="315"/>
      <c r="BV143" s="315"/>
      <c r="BW143" s="315"/>
      <c r="BX143" s="315"/>
      <c r="BY143" s="315"/>
      <c r="BZ143" s="315"/>
      <c r="CA143" s="315"/>
      <c r="CB143" s="315"/>
      <c r="CC143" s="315"/>
      <c r="CD143" s="315"/>
      <c r="CE143" s="315"/>
      <c r="CF143" s="315"/>
      <c r="CG143" s="315"/>
      <c r="CH143" s="315"/>
      <c r="CI143" s="137"/>
      <c r="CJ143" s="373"/>
    </row>
    <row r="144" spans="2:88">
      <c r="B144" s="383"/>
      <c r="C144" s="375" t="s">
        <v>413</v>
      </c>
      <c r="D144" s="376" t="s">
        <v>426</v>
      </c>
      <c r="E144" s="377">
        <v>3.3224756877088868E-2</v>
      </c>
      <c r="F144" s="315">
        <v>3.7944880727118033E-2</v>
      </c>
      <c r="G144" s="315">
        <v>3.990326273131526E-2</v>
      </c>
      <c r="H144" s="315">
        <v>4.6669015238477385E-2</v>
      </c>
      <c r="I144" s="315">
        <v>1.1083719324977093E-2</v>
      </c>
      <c r="J144" s="315">
        <v>9.9680193564802844E-3</v>
      </c>
      <c r="K144" s="315">
        <v>4.8510186751255426E-3</v>
      </c>
      <c r="L144" s="315">
        <v>6.019391030837643E-4</v>
      </c>
      <c r="M144" s="315">
        <v>7.261315372227674E-3</v>
      </c>
      <c r="N144" s="315">
        <v>9.4568870701535468E-3</v>
      </c>
      <c r="O144" s="315">
        <v>9.5211565409682244E-3</v>
      </c>
      <c r="P144" s="315">
        <v>3.0707398601727151E-2</v>
      </c>
      <c r="Q144" s="378">
        <v>1.1872244032524118E-2</v>
      </c>
      <c r="R144" s="377">
        <v>5.7472144229980267E-2</v>
      </c>
      <c r="S144" s="315">
        <v>3.9192917633361919E-2</v>
      </c>
      <c r="T144" s="315">
        <v>5.6435406743812741E-2</v>
      </c>
      <c r="U144" s="315">
        <v>7.2037778417660875E-2</v>
      </c>
      <c r="V144" s="315">
        <v>1.6094529823978295E-2</v>
      </c>
      <c r="W144" s="315">
        <v>2.4055760349524915E-2</v>
      </c>
      <c r="X144" s="315">
        <v>7.4886624062234933E-3</v>
      </c>
      <c r="Y144" s="315">
        <v>1.7850088114204278E-3</v>
      </c>
      <c r="Z144" s="315">
        <v>1.1767217236676508E-2</v>
      </c>
      <c r="AA144" s="315">
        <v>1.5462645602553284E-2</v>
      </c>
      <c r="AB144" s="315">
        <v>1.3794661755557106E-2</v>
      </c>
      <c r="AC144" s="315">
        <v>4.318328428203827E-2</v>
      </c>
      <c r="AD144" s="378">
        <v>1.6041042912233315E-2</v>
      </c>
      <c r="AF144" s="372"/>
      <c r="AG144" s="137"/>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137"/>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315"/>
      <c r="CE144" s="315"/>
      <c r="CF144" s="315"/>
      <c r="CG144" s="315"/>
      <c r="CH144" s="315"/>
      <c r="CI144" s="137"/>
      <c r="CJ144" s="373"/>
    </row>
    <row r="145" spans="2:91">
      <c r="B145" s="383"/>
      <c r="C145" s="375" t="s">
        <v>414</v>
      </c>
      <c r="D145" s="376" t="s">
        <v>427</v>
      </c>
      <c r="E145" s="377">
        <v>4.6579956321628587E-4</v>
      </c>
      <c r="F145" s="315">
        <v>4.1486387617468935E-3</v>
      </c>
      <c r="G145" s="315">
        <v>4.2619580717945764E-4</v>
      </c>
      <c r="H145" s="315">
        <v>1.0704448872776026E-3</v>
      </c>
      <c r="I145" s="315">
        <v>1.3689785126379775E-3</v>
      </c>
      <c r="J145" s="315">
        <v>9.2914026357125853E-4</v>
      </c>
      <c r="K145" s="315">
        <v>3.2665663601859213E-3</v>
      </c>
      <c r="L145" s="315">
        <v>5.3166173092655976E-3</v>
      </c>
      <c r="M145" s="315">
        <v>1.1030811720832802E-3</v>
      </c>
      <c r="N145" s="315">
        <v>4.3083314372254817E-4</v>
      </c>
      <c r="O145" s="315">
        <v>3.0014771425859112E-3</v>
      </c>
      <c r="P145" s="315">
        <v>5.3547001798028059E-4</v>
      </c>
      <c r="Q145" s="378">
        <v>3.9073504163633166E-4</v>
      </c>
      <c r="R145" s="377">
        <v>6.6397883246707146E-3</v>
      </c>
      <c r="S145" s="315">
        <v>4.2472122993503794E-2</v>
      </c>
      <c r="T145" s="315">
        <v>5.9000654473947171E-3</v>
      </c>
      <c r="U145" s="315">
        <v>1.4163439555180868E-2</v>
      </c>
      <c r="V145" s="315">
        <v>1.5377048397806015E-2</v>
      </c>
      <c r="W145" s="315">
        <v>1.8161421460896107E-2</v>
      </c>
      <c r="X145" s="315">
        <v>6.3274308817168626E-2</v>
      </c>
      <c r="Y145" s="315">
        <v>7.5755337409724816E-2</v>
      </c>
      <c r="Z145" s="315">
        <v>1.7380274499979781E-2</v>
      </c>
      <c r="AA145" s="315">
        <v>5.1135988280625062E-3</v>
      </c>
      <c r="AB145" s="315">
        <v>4.1770482309353721E-2</v>
      </c>
      <c r="AC145" s="315">
        <v>8.6249582632535859E-3</v>
      </c>
      <c r="AD145" s="378">
        <v>5.1388708986760644E-3</v>
      </c>
      <c r="AF145" s="372"/>
      <c r="AG145" s="137"/>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137"/>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315"/>
      <c r="CE145" s="315"/>
      <c r="CF145" s="315"/>
      <c r="CG145" s="315"/>
      <c r="CH145" s="315"/>
      <c r="CI145" s="137"/>
      <c r="CJ145" s="373"/>
    </row>
    <row r="146" spans="2:91">
      <c r="B146" s="383"/>
      <c r="C146" s="375" t="s">
        <v>415</v>
      </c>
      <c r="D146" s="376" t="s">
        <v>428</v>
      </c>
      <c r="E146" s="377">
        <v>9.3250370430986032E-4</v>
      </c>
      <c r="F146" s="315">
        <v>3.0032437706147526E-3</v>
      </c>
      <c r="G146" s="315">
        <v>7.7868604519441365E-4</v>
      </c>
      <c r="H146" s="315">
        <v>1.8211061125435386E-3</v>
      </c>
      <c r="I146" s="315">
        <v>2.4239703412570631E-3</v>
      </c>
      <c r="J146" s="315">
        <v>8.7126131370826847E-3</v>
      </c>
      <c r="K146" s="315">
        <v>7.1901320556045836E-3</v>
      </c>
      <c r="L146" s="315">
        <v>2.2389061374485618E-3</v>
      </c>
      <c r="M146" s="315">
        <v>8.4182762308521644E-3</v>
      </c>
      <c r="N146" s="315">
        <v>4.6243503814208586E-3</v>
      </c>
      <c r="O146" s="315">
        <v>6.1974654967748236E-4</v>
      </c>
      <c r="P146" s="315">
        <v>5.150087892199162E-3</v>
      </c>
      <c r="Q146" s="378">
        <v>1.6706072305629125E-2</v>
      </c>
      <c r="R146" s="377">
        <v>2.2392401644315105E-3</v>
      </c>
      <c r="S146" s="315">
        <v>1.0809349756434477E-2</v>
      </c>
      <c r="T146" s="315">
        <v>2.097972746875525E-3</v>
      </c>
      <c r="U146" s="315">
        <v>4.8794443808099133E-3</v>
      </c>
      <c r="V146" s="315">
        <v>6.3503818429199062E-3</v>
      </c>
      <c r="W146" s="315">
        <v>3.4523101090173022E-2</v>
      </c>
      <c r="X146" s="315">
        <v>1.981255825199571E-2</v>
      </c>
      <c r="Y146" s="315">
        <v>2.2129927778342728E-2</v>
      </c>
      <c r="Z146" s="315">
        <v>2.3030370318665741E-2</v>
      </c>
      <c r="AA146" s="315">
        <v>2.6507387428284936E-2</v>
      </c>
      <c r="AB146" s="315">
        <v>1.753728481823931E-3</v>
      </c>
      <c r="AC146" s="315">
        <v>1.3572024123735271E-2</v>
      </c>
      <c r="AD146" s="378">
        <v>3.8867351284261831E-2</v>
      </c>
      <c r="AF146" s="372"/>
      <c r="AG146" s="137"/>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137"/>
      <c r="BI146" s="315"/>
      <c r="BJ146" s="315"/>
      <c r="BK146" s="315"/>
      <c r="BL146" s="315"/>
      <c r="BM146" s="315"/>
      <c r="BN146" s="315"/>
      <c r="BO146" s="315"/>
      <c r="BP146" s="315"/>
      <c r="BQ146" s="315"/>
      <c r="BR146" s="315"/>
      <c r="BS146" s="315"/>
      <c r="BT146" s="315"/>
      <c r="BU146" s="315"/>
      <c r="BV146" s="315"/>
      <c r="BW146" s="315"/>
      <c r="BX146" s="315"/>
      <c r="BY146" s="315"/>
      <c r="BZ146" s="315"/>
      <c r="CA146" s="315"/>
      <c r="CB146" s="315"/>
      <c r="CC146" s="315"/>
      <c r="CD146" s="315"/>
      <c r="CE146" s="315"/>
      <c r="CF146" s="315"/>
      <c r="CG146" s="315"/>
      <c r="CH146" s="315"/>
      <c r="CI146" s="137"/>
      <c r="CJ146" s="373"/>
    </row>
    <row r="147" spans="2:91">
      <c r="B147" s="383"/>
      <c r="C147" s="375" t="s">
        <v>416</v>
      </c>
      <c r="D147" s="376" t="s">
        <v>429</v>
      </c>
      <c r="E147" s="377">
        <v>4.67799147529167E-3</v>
      </c>
      <c r="F147" s="315">
        <v>1.0535999421085792E-2</v>
      </c>
      <c r="G147" s="315">
        <v>5.6500014516674578E-3</v>
      </c>
      <c r="H147" s="315">
        <v>4.5650608191953592E-3</v>
      </c>
      <c r="I147" s="315">
        <v>1.1126332751971498E-2</v>
      </c>
      <c r="J147" s="315">
        <v>4.9629661167512849E-3</v>
      </c>
      <c r="K147" s="315">
        <v>9.0369322900761308E-3</v>
      </c>
      <c r="L147" s="315">
        <v>9.2038286667702423E-5</v>
      </c>
      <c r="M147" s="315">
        <v>2.8400082873347256E-2</v>
      </c>
      <c r="N147" s="315">
        <v>5.8691719618917965E-3</v>
      </c>
      <c r="O147" s="315">
        <v>7.4475635175461066E-3</v>
      </c>
      <c r="P147" s="315">
        <v>4.3934600779553939E-3</v>
      </c>
      <c r="Q147" s="378">
        <v>1.6697304071970585E-2</v>
      </c>
      <c r="R147" s="377">
        <v>2.525924963064732E-2</v>
      </c>
      <c r="S147" s="315">
        <v>3.4808296305538909E-2</v>
      </c>
      <c r="T147" s="315">
        <v>2.3052302582750074E-2</v>
      </c>
      <c r="U147" s="315">
        <v>2.749201721801103E-2</v>
      </c>
      <c r="V147" s="315">
        <v>3.2125667864471692E-2</v>
      </c>
      <c r="W147" s="315">
        <v>2.4572983835432292E-2</v>
      </c>
      <c r="X147" s="315">
        <v>2.7644674094480223E-2</v>
      </c>
      <c r="Y147" s="315">
        <v>1.0233607078876945E-3</v>
      </c>
      <c r="Z147" s="315">
        <v>0.10028451831058914</v>
      </c>
      <c r="AA147" s="315">
        <v>1.7535400191083447E-2</v>
      </c>
      <c r="AB147" s="315">
        <v>2.5478179350635271E-2</v>
      </c>
      <c r="AC147" s="315">
        <v>1.5254441614229569E-2</v>
      </c>
      <c r="AD147" s="378">
        <v>6.8416085395814855E-2</v>
      </c>
      <c r="AF147" s="372"/>
      <c r="AG147" s="137"/>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137"/>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315"/>
      <c r="CE147" s="315"/>
      <c r="CF147" s="315"/>
      <c r="CG147" s="315"/>
      <c r="CH147" s="315"/>
      <c r="CI147" s="137"/>
      <c r="CJ147" s="373"/>
    </row>
    <row r="148" spans="2:91">
      <c r="B148" s="383"/>
      <c r="C148" s="375" t="s">
        <v>417</v>
      </c>
      <c r="D148" s="376" t="s">
        <v>430</v>
      </c>
      <c r="E148" s="377">
        <v>1.6278567318437609E-3</v>
      </c>
      <c r="F148" s="315">
        <v>2.227044031126208E-3</v>
      </c>
      <c r="G148" s="315">
        <v>4.0290648095448805E-3</v>
      </c>
      <c r="H148" s="315">
        <v>2.7783524930077327E-3</v>
      </c>
      <c r="I148" s="315">
        <v>9.9205996244213727E-3</v>
      </c>
      <c r="J148" s="315">
        <v>1.7892869175530589E-2</v>
      </c>
      <c r="K148" s="315">
        <v>3.2042282211810991E-2</v>
      </c>
      <c r="L148" s="315">
        <v>5.3419946132958951E-4</v>
      </c>
      <c r="M148" s="315">
        <v>4.377661822523536E-3</v>
      </c>
      <c r="N148" s="315">
        <v>4.8831447804458403E-2</v>
      </c>
      <c r="O148" s="315">
        <v>1.2518236014712225E-2</v>
      </c>
      <c r="P148" s="315">
        <v>8.238214571021257E-3</v>
      </c>
      <c r="Q148" s="378">
        <v>1.2154660085093742E-2</v>
      </c>
      <c r="R148" s="377">
        <v>3.3835232855889525E-3</v>
      </c>
      <c r="S148" s="315">
        <v>1.0289251270670872E-2</v>
      </c>
      <c r="T148" s="315">
        <v>6.5341545867606005E-3</v>
      </c>
      <c r="U148" s="315">
        <v>9.0117910316328872E-3</v>
      </c>
      <c r="V148" s="315">
        <v>1.6604558577054507E-2</v>
      </c>
      <c r="W148" s="315">
        <v>4.0112461425557175E-2</v>
      </c>
      <c r="X148" s="315">
        <v>5.9264657043931433E-2</v>
      </c>
      <c r="Y148" s="315">
        <v>4.0667868469342503E-3</v>
      </c>
      <c r="Z148" s="315">
        <v>1.3835171211034981E-2</v>
      </c>
      <c r="AA148" s="315">
        <v>0.15172784413538568</v>
      </c>
      <c r="AB148" s="315">
        <v>2.6496994936020347E-2</v>
      </c>
      <c r="AC148" s="315">
        <v>3.5653968049388987E-2</v>
      </c>
      <c r="AD148" s="378">
        <v>4.2201822374501062E-2</v>
      </c>
      <c r="AF148" s="372"/>
      <c r="AG148" s="137"/>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137"/>
      <c r="BI148" s="315"/>
      <c r="BJ148" s="315"/>
      <c r="BK148" s="315"/>
      <c r="BL148" s="315"/>
      <c r="BM148" s="315"/>
      <c r="BN148" s="315"/>
      <c r="BO148" s="315"/>
      <c r="BP148" s="315"/>
      <c r="BQ148" s="315"/>
      <c r="BR148" s="315"/>
      <c r="BS148" s="315"/>
      <c r="BT148" s="315"/>
      <c r="BU148" s="315"/>
      <c r="BV148" s="315"/>
      <c r="BW148" s="315"/>
      <c r="BX148" s="315"/>
      <c r="BY148" s="315"/>
      <c r="BZ148" s="315"/>
      <c r="CA148" s="315"/>
      <c r="CB148" s="315"/>
      <c r="CC148" s="315"/>
      <c r="CD148" s="315"/>
      <c r="CE148" s="315"/>
      <c r="CF148" s="315"/>
      <c r="CG148" s="315"/>
      <c r="CH148" s="315"/>
      <c r="CI148" s="137"/>
      <c r="CJ148" s="373"/>
    </row>
    <row r="149" spans="2:91">
      <c r="B149" s="383"/>
      <c r="C149" s="375" t="s">
        <v>418</v>
      </c>
      <c r="D149" s="376" t="s">
        <v>431</v>
      </c>
      <c r="E149" s="377">
        <v>0</v>
      </c>
      <c r="F149" s="315">
        <v>0</v>
      </c>
      <c r="G149" s="315">
        <v>0</v>
      </c>
      <c r="H149" s="315">
        <v>0</v>
      </c>
      <c r="I149" s="315">
        <v>0</v>
      </c>
      <c r="J149" s="315">
        <v>0</v>
      </c>
      <c r="K149" s="315">
        <v>0</v>
      </c>
      <c r="L149" s="315">
        <v>0</v>
      </c>
      <c r="M149" s="315">
        <v>0</v>
      </c>
      <c r="N149" s="315">
        <v>0</v>
      </c>
      <c r="O149" s="315">
        <v>0</v>
      </c>
      <c r="P149" s="315">
        <v>0</v>
      </c>
      <c r="Q149" s="378">
        <v>0</v>
      </c>
      <c r="R149" s="377">
        <v>0</v>
      </c>
      <c r="S149" s="315">
        <v>0</v>
      </c>
      <c r="T149" s="315">
        <v>0</v>
      </c>
      <c r="U149" s="315">
        <v>0</v>
      </c>
      <c r="V149" s="315">
        <v>0</v>
      </c>
      <c r="W149" s="315">
        <v>0</v>
      </c>
      <c r="X149" s="315">
        <v>0</v>
      </c>
      <c r="Y149" s="315">
        <v>0</v>
      </c>
      <c r="Z149" s="315">
        <v>0</v>
      </c>
      <c r="AA149" s="315">
        <v>0</v>
      </c>
      <c r="AB149" s="315">
        <v>0</v>
      </c>
      <c r="AC149" s="315">
        <v>0</v>
      </c>
      <c r="AD149" s="378">
        <v>0.22676607604206916</v>
      </c>
      <c r="AF149" s="372"/>
      <c r="AG149" s="137"/>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137"/>
      <c r="BI149" s="315"/>
      <c r="BJ149" s="315"/>
      <c r="BK149" s="315"/>
      <c r="BL149" s="315"/>
      <c r="BM149" s="315"/>
      <c r="BN149" s="315"/>
      <c r="BO149" s="315"/>
      <c r="BP149" s="315"/>
      <c r="BQ149" s="315"/>
      <c r="BR149" s="315"/>
      <c r="BS149" s="315"/>
      <c r="BT149" s="315"/>
      <c r="BU149" s="315"/>
      <c r="BV149" s="315"/>
      <c r="BW149" s="315"/>
      <c r="BX149" s="315"/>
      <c r="BY149" s="315"/>
      <c r="BZ149" s="315"/>
      <c r="CA149" s="315"/>
      <c r="CB149" s="315"/>
      <c r="CC149" s="315"/>
      <c r="CD149" s="315"/>
      <c r="CE149" s="315"/>
      <c r="CF149" s="315"/>
      <c r="CG149" s="315"/>
      <c r="CH149" s="315"/>
      <c r="CI149" s="137"/>
      <c r="CJ149" s="373"/>
    </row>
    <row r="150" spans="2:91">
      <c r="B150" s="383"/>
      <c r="C150" s="375" t="s">
        <v>419</v>
      </c>
      <c r="D150" s="376" t="s">
        <v>69</v>
      </c>
      <c r="E150" s="377">
        <v>8.0246375606065571E-3</v>
      </c>
      <c r="F150" s="315">
        <v>5.5412190915076397E-2</v>
      </c>
      <c r="G150" s="315">
        <v>4.7449336108364201E-2</v>
      </c>
      <c r="H150" s="315">
        <v>3.8809628821842967E-2</v>
      </c>
      <c r="I150" s="315">
        <v>2.3226415015418545E-2</v>
      </c>
      <c r="J150" s="315">
        <v>3.0753395727555109E-2</v>
      </c>
      <c r="K150" s="315">
        <v>4.2858389632115308E-2</v>
      </c>
      <c r="L150" s="315">
        <v>2.0796466774157482E-3</v>
      </c>
      <c r="M150" s="315">
        <v>1.2956151129391531E-2</v>
      </c>
      <c r="N150" s="315">
        <v>5.1792608336891359E-2</v>
      </c>
      <c r="O150" s="315">
        <v>2.498689882758116E-2</v>
      </c>
      <c r="P150" s="315">
        <v>2.1063122552046787E-2</v>
      </c>
      <c r="Q150" s="378">
        <v>3.9274145705032668E-2</v>
      </c>
      <c r="R150" s="377">
        <v>3.5005609638231884E-2</v>
      </c>
      <c r="S150" s="315">
        <v>0.1570966476168589</v>
      </c>
      <c r="T150" s="315">
        <v>6.3046202184066064E-2</v>
      </c>
      <c r="U150" s="315">
        <v>0.10847819433644849</v>
      </c>
      <c r="V150" s="315">
        <v>0.10571810567428251</v>
      </c>
      <c r="W150" s="315">
        <v>8.8816898627679622E-2</v>
      </c>
      <c r="X150" s="315">
        <v>0.11374345431535683</v>
      </c>
      <c r="Y150" s="315">
        <v>3.1343794087206826E-2</v>
      </c>
      <c r="Z150" s="315">
        <v>7.6156427023349793E-2</v>
      </c>
      <c r="AA150" s="315">
        <v>0.18017752422239178</v>
      </c>
      <c r="AB150" s="315">
        <v>8.0181268630887009E-2</v>
      </c>
      <c r="AC150" s="315">
        <v>9.4434573161874452E-2</v>
      </c>
      <c r="AD150" s="378">
        <v>9.047799987402913E-2</v>
      </c>
      <c r="AF150" s="372"/>
      <c r="AG150" s="137"/>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137"/>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c r="CG150" s="315"/>
      <c r="CH150" s="315"/>
      <c r="CI150" s="137"/>
      <c r="CJ150" s="373"/>
    </row>
    <row r="151" spans="2:91">
      <c r="B151" s="384"/>
      <c r="C151" s="385" t="s">
        <v>420</v>
      </c>
      <c r="D151" s="386" t="s">
        <v>432</v>
      </c>
      <c r="E151" s="379">
        <v>5.7781800557972174E-6</v>
      </c>
      <c r="F151" s="380">
        <v>2.6242286814466426E-6</v>
      </c>
      <c r="G151" s="380">
        <v>1.3169783212457881E-6</v>
      </c>
      <c r="H151" s="380">
        <v>6.8914084214327184E-6</v>
      </c>
      <c r="I151" s="380">
        <v>1.6874394363183519E-6</v>
      </c>
      <c r="J151" s="380">
        <v>3.0466851618086317E-6</v>
      </c>
      <c r="K151" s="380">
        <v>1.9972777166761809E-6</v>
      </c>
      <c r="L151" s="380">
        <v>3.9710571501217055E-7</v>
      </c>
      <c r="M151" s="380">
        <v>3.2727131291204389E-6</v>
      </c>
      <c r="N151" s="380">
        <v>3.1736594482686497E-6</v>
      </c>
      <c r="O151" s="380">
        <v>3.2032897797040817E-7</v>
      </c>
      <c r="P151" s="380">
        <v>2.4188734884788411E-6</v>
      </c>
      <c r="Q151" s="381">
        <v>0</v>
      </c>
      <c r="R151" s="379">
        <v>1.3368708343543041E-2</v>
      </c>
      <c r="S151" s="380">
        <v>7.6226905732147514E-3</v>
      </c>
      <c r="T151" s="380">
        <v>2.862432179347616E-3</v>
      </c>
      <c r="U151" s="380">
        <v>1.4844495828387981E-2</v>
      </c>
      <c r="V151" s="380">
        <v>3.8577432814393547E-3</v>
      </c>
      <c r="W151" s="380">
        <v>7.1517350404852239E-3</v>
      </c>
      <c r="X151" s="380">
        <v>3.9106909067048315E-3</v>
      </c>
      <c r="Y151" s="380">
        <v>4.8687814401548552E-3</v>
      </c>
      <c r="Z151" s="380">
        <v>9.4974159848663087E-3</v>
      </c>
      <c r="AA151" s="380">
        <v>6.5318155519309522E-3</v>
      </c>
      <c r="AB151" s="380">
        <v>8.5783164047055656E-4</v>
      </c>
      <c r="AC151" s="380">
        <v>5.7968701709215763E-3</v>
      </c>
      <c r="AD151" s="381">
        <v>0</v>
      </c>
      <c r="AF151" s="372"/>
      <c r="AG151" s="137"/>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137"/>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c r="CG151" s="315"/>
      <c r="CH151" s="315"/>
      <c r="CI151" s="137"/>
      <c r="CJ151" s="373"/>
    </row>
    <row r="152" spans="2:91">
      <c r="B152" s="387"/>
      <c r="C152" s="388"/>
      <c r="D152" s="389" t="s">
        <v>433</v>
      </c>
      <c r="E152" s="390">
        <v>0.56475715043386532</v>
      </c>
      <c r="F152" s="391">
        <v>0.36745279196045122</v>
      </c>
      <c r="G152" s="391">
        <v>0.25890362661093624</v>
      </c>
      <c r="H152" s="391">
        <v>0.49728374364167438</v>
      </c>
      <c r="I152" s="391">
        <v>0.27339018544996929</v>
      </c>
      <c r="J152" s="391">
        <v>0.75458958813974941</v>
      </c>
      <c r="K152" s="391">
        <v>0.710201138766275</v>
      </c>
      <c r="L152" s="391">
        <v>0.89424536443004587</v>
      </c>
      <c r="M152" s="391">
        <v>0.72123903101779596</v>
      </c>
      <c r="N152" s="391">
        <v>0.59629862368930175</v>
      </c>
      <c r="O152" s="391">
        <v>0.71200581883763647</v>
      </c>
      <c r="P152" s="391">
        <v>0.6566734517556666</v>
      </c>
      <c r="Q152" s="392">
        <v>0.39233412635474574</v>
      </c>
      <c r="R152" s="390">
        <v>0.48384777244648269</v>
      </c>
      <c r="S152" s="391">
        <v>0.44885446357275816</v>
      </c>
      <c r="T152" s="391">
        <v>0.28570490697717854</v>
      </c>
      <c r="U152" s="391">
        <v>0.45093348694724278</v>
      </c>
      <c r="V152" s="391">
        <v>0.33008248999994438</v>
      </c>
      <c r="W152" s="391">
        <v>0.68397298691473174</v>
      </c>
      <c r="X152" s="391">
        <v>0.65727360909975463</v>
      </c>
      <c r="Y152" s="391">
        <v>0.80482208906729924</v>
      </c>
      <c r="Z152" s="391">
        <v>0.61555693564385727</v>
      </c>
      <c r="AA152" s="391">
        <v>0.52507670835309561</v>
      </c>
      <c r="AB152" s="391">
        <v>0.68311624629122281</v>
      </c>
      <c r="AC152" s="391">
        <v>0.61401739104328723</v>
      </c>
      <c r="AD152" s="392">
        <v>0.39905649246292529</v>
      </c>
    </row>
    <row r="153" spans="2:91" ht="14.25">
      <c r="B153" s="393"/>
      <c r="C153" s="172"/>
      <c r="D153" s="310" t="s">
        <v>434</v>
      </c>
      <c r="E153" s="391">
        <v>1</v>
      </c>
      <c r="F153" s="391">
        <v>1</v>
      </c>
      <c r="G153" s="391">
        <v>1</v>
      </c>
      <c r="H153" s="391">
        <v>1</v>
      </c>
      <c r="I153" s="391">
        <v>1</v>
      </c>
      <c r="J153" s="391">
        <v>1</v>
      </c>
      <c r="K153" s="391">
        <v>1</v>
      </c>
      <c r="L153" s="391">
        <v>1</v>
      </c>
      <c r="M153" s="391">
        <v>1</v>
      </c>
      <c r="N153" s="391">
        <v>1</v>
      </c>
      <c r="O153" s="391">
        <v>1</v>
      </c>
      <c r="P153" s="391">
        <v>1</v>
      </c>
      <c r="Q153" s="391">
        <v>1</v>
      </c>
      <c r="R153" s="391">
        <v>1</v>
      </c>
      <c r="S153" s="391">
        <v>1</v>
      </c>
      <c r="T153" s="391">
        <v>1</v>
      </c>
      <c r="U153" s="391">
        <v>1</v>
      </c>
      <c r="V153" s="391">
        <v>1</v>
      </c>
      <c r="W153" s="391">
        <v>1</v>
      </c>
      <c r="X153" s="391">
        <v>1</v>
      </c>
      <c r="Y153" s="391">
        <v>1</v>
      </c>
      <c r="Z153" s="391">
        <v>1</v>
      </c>
      <c r="AA153" s="391">
        <v>1</v>
      </c>
      <c r="AB153" s="391">
        <v>1</v>
      </c>
      <c r="AC153" s="391">
        <v>1</v>
      </c>
      <c r="AD153" s="392">
        <v>1</v>
      </c>
    </row>
    <row r="154" spans="2:91" ht="14.25">
      <c r="B154" s="272"/>
    </row>
    <row r="155" spans="2:91" ht="14.25">
      <c r="B155" s="189" t="s">
        <v>435</v>
      </c>
    </row>
    <row r="156" spans="2:91" ht="13.5">
      <c r="B156" s="340"/>
      <c r="C156" s="341"/>
      <c r="D156" s="342"/>
      <c r="E156" s="343" t="s">
        <v>87</v>
      </c>
      <c r="F156" s="344"/>
      <c r="G156" s="344"/>
      <c r="H156" s="344"/>
      <c r="I156" s="344"/>
      <c r="J156" s="344"/>
      <c r="K156" s="344"/>
      <c r="L156" s="344"/>
      <c r="M156" s="344"/>
      <c r="N156" s="344"/>
      <c r="O156" s="345"/>
      <c r="P156" s="346"/>
      <c r="Q156" s="347"/>
      <c r="R156" s="348" t="s">
        <v>73</v>
      </c>
      <c r="S156" s="349"/>
      <c r="T156" s="349"/>
      <c r="U156" s="349"/>
      <c r="V156" s="349"/>
      <c r="W156" s="349"/>
      <c r="X156" s="349"/>
      <c r="Y156" s="349"/>
      <c r="Z156" s="349"/>
      <c r="AA156" s="349"/>
      <c r="AB156" s="349"/>
      <c r="AC156" s="349"/>
      <c r="AD156" s="350"/>
      <c r="AE156" s="394"/>
    </row>
    <row r="157" spans="2:91" ht="13.5">
      <c r="B157" s="351"/>
      <c r="C157" s="395"/>
      <c r="D157" s="352"/>
      <c r="E157" s="353" t="s">
        <v>408</v>
      </c>
      <c r="F157" s="353" t="s">
        <v>409</v>
      </c>
      <c r="G157" s="353" t="s">
        <v>410</v>
      </c>
      <c r="H157" s="353" t="s">
        <v>411</v>
      </c>
      <c r="I157" s="353" t="s">
        <v>412</v>
      </c>
      <c r="J157" s="353" t="s">
        <v>413</v>
      </c>
      <c r="K157" s="353" t="s">
        <v>414</v>
      </c>
      <c r="L157" s="353" t="s">
        <v>415</v>
      </c>
      <c r="M157" s="353" t="s">
        <v>416</v>
      </c>
      <c r="N157" s="353" t="s">
        <v>417</v>
      </c>
      <c r="O157" s="354" t="s">
        <v>418</v>
      </c>
      <c r="P157" s="355" t="s">
        <v>419</v>
      </c>
      <c r="Q157" s="356" t="s">
        <v>420</v>
      </c>
      <c r="R157" s="353" t="s">
        <v>408</v>
      </c>
      <c r="S157" s="353" t="s">
        <v>409</v>
      </c>
      <c r="T157" s="353" t="s">
        <v>410</v>
      </c>
      <c r="U157" s="353" t="s">
        <v>411</v>
      </c>
      <c r="V157" s="353" t="s">
        <v>412</v>
      </c>
      <c r="W157" s="353" t="s">
        <v>413</v>
      </c>
      <c r="X157" s="353" t="s">
        <v>414</v>
      </c>
      <c r="Y157" s="353" t="s">
        <v>415</v>
      </c>
      <c r="Z157" s="353" t="s">
        <v>416</v>
      </c>
      <c r="AA157" s="353" t="s">
        <v>417</v>
      </c>
      <c r="AB157" s="354" t="s">
        <v>418</v>
      </c>
      <c r="AC157" s="355" t="s">
        <v>419</v>
      </c>
      <c r="AD157" s="356" t="s">
        <v>420</v>
      </c>
      <c r="AE157" s="319"/>
    </row>
    <row r="158" spans="2:91" ht="24">
      <c r="B158" s="358"/>
      <c r="C158" s="359"/>
      <c r="D158" s="360"/>
      <c r="E158" s="361" t="s">
        <v>421</v>
      </c>
      <c r="F158" s="361" t="s">
        <v>422</v>
      </c>
      <c r="G158" s="361" t="s">
        <v>423</v>
      </c>
      <c r="H158" s="361" t="s">
        <v>424</v>
      </c>
      <c r="I158" s="361" t="s">
        <v>425</v>
      </c>
      <c r="J158" s="361" t="s">
        <v>426</v>
      </c>
      <c r="K158" s="361" t="s">
        <v>427</v>
      </c>
      <c r="L158" s="361" t="s">
        <v>428</v>
      </c>
      <c r="M158" s="361" t="s">
        <v>429</v>
      </c>
      <c r="N158" s="361" t="s">
        <v>430</v>
      </c>
      <c r="O158" s="362" t="s">
        <v>431</v>
      </c>
      <c r="P158" s="363" t="s">
        <v>69</v>
      </c>
      <c r="Q158" s="364" t="s">
        <v>432</v>
      </c>
      <c r="R158" s="361" t="s">
        <v>421</v>
      </c>
      <c r="S158" s="361" t="s">
        <v>422</v>
      </c>
      <c r="T158" s="361" t="s">
        <v>423</v>
      </c>
      <c r="U158" s="361" t="s">
        <v>424</v>
      </c>
      <c r="V158" s="361" t="s">
        <v>425</v>
      </c>
      <c r="W158" s="361" t="s">
        <v>426</v>
      </c>
      <c r="X158" s="361" t="s">
        <v>427</v>
      </c>
      <c r="Y158" s="361" t="s">
        <v>428</v>
      </c>
      <c r="Z158" s="361" t="s">
        <v>429</v>
      </c>
      <c r="AA158" s="361" t="s">
        <v>430</v>
      </c>
      <c r="AB158" s="362" t="s">
        <v>431</v>
      </c>
      <c r="AC158" s="363" t="s">
        <v>69</v>
      </c>
      <c r="AD158" s="364" t="s">
        <v>432</v>
      </c>
      <c r="AE158" s="396" t="s">
        <v>71</v>
      </c>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row>
    <row r="159" spans="2:91">
      <c r="B159" s="366" t="s">
        <v>87</v>
      </c>
      <c r="C159" s="367" t="s">
        <v>408</v>
      </c>
      <c r="D159" s="397" t="s">
        <v>421</v>
      </c>
      <c r="E159" s="398">
        <f>$F$91*E126</f>
        <v>0</v>
      </c>
      <c r="F159" s="398">
        <f>$F$92*F126</f>
        <v>0</v>
      </c>
      <c r="G159" s="398">
        <f>$F$93*G126</f>
        <v>0</v>
      </c>
      <c r="H159" s="398">
        <f>$F$94*H126</f>
        <v>0</v>
      </c>
      <c r="I159" s="398">
        <f>$F$95*I126</f>
        <v>0</v>
      </c>
      <c r="J159" s="398">
        <f>$F$96*J126</f>
        <v>0</v>
      </c>
      <c r="K159" s="398">
        <f>$F$97*K126</f>
        <v>0</v>
      </c>
      <c r="L159" s="398">
        <f>$F$98*L126</f>
        <v>0</v>
      </c>
      <c r="M159" s="398">
        <f>$F$99*M126</f>
        <v>0</v>
      </c>
      <c r="N159" s="398">
        <f>$F$100*N126</f>
        <v>0</v>
      </c>
      <c r="O159" s="398">
        <f>$F$101*O126</f>
        <v>0</v>
      </c>
      <c r="P159" s="398">
        <f>$F$102*P126</f>
        <v>0</v>
      </c>
      <c r="Q159" s="398">
        <f>$F$103*Q126</f>
        <v>0</v>
      </c>
      <c r="R159" s="399">
        <f>$F$104*R126</f>
        <v>0</v>
      </c>
      <c r="S159" s="398">
        <f>$F$105*S126</f>
        <v>0</v>
      </c>
      <c r="T159" s="398">
        <f>$F$106*T126</f>
        <v>0</v>
      </c>
      <c r="U159" s="398">
        <f>$F$107*U126</f>
        <v>0</v>
      </c>
      <c r="V159" s="398">
        <f>$F$108*V126</f>
        <v>0</v>
      </c>
      <c r="W159" s="398">
        <f>$F$109*W126</f>
        <v>0</v>
      </c>
      <c r="X159" s="398">
        <f>$F$110*X126</f>
        <v>0</v>
      </c>
      <c r="Y159" s="398">
        <f>$F$111*Y126</f>
        <v>0</v>
      </c>
      <c r="Z159" s="398">
        <f>$F$112*Z126</f>
        <v>0</v>
      </c>
      <c r="AA159" s="398">
        <f>$F$113*AA126</f>
        <v>0</v>
      </c>
      <c r="AB159" s="398">
        <f>$F$114*AB126</f>
        <v>0</v>
      </c>
      <c r="AC159" s="398">
        <f>$F$115*AC126</f>
        <v>0</v>
      </c>
      <c r="AD159" s="398">
        <f>$F$116*AD126</f>
        <v>0</v>
      </c>
      <c r="AE159" s="400">
        <f>SUM(E159:AD159)</f>
        <v>0</v>
      </c>
      <c r="BH159" s="401"/>
      <c r="BI159" s="402"/>
      <c r="BJ159" s="402"/>
      <c r="BK159" s="402"/>
      <c r="BL159" s="402"/>
      <c r="BM159" s="402"/>
      <c r="BN159" s="402"/>
      <c r="BO159" s="402"/>
      <c r="BP159" s="402"/>
      <c r="BQ159" s="402"/>
      <c r="BR159" s="402"/>
      <c r="BS159" s="402"/>
      <c r="BT159" s="402"/>
      <c r="BU159" s="402"/>
      <c r="BV159" s="402"/>
      <c r="BW159" s="402"/>
      <c r="BX159" s="402"/>
      <c r="BY159" s="402"/>
      <c r="BZ159" s="402"/>
      <c r="CA159" s="402"/>
      <c r="CB159" s="402"/>
      <c r="CC159" s="402"/>
      <c r="CD159" s="402"/>
      <c r="CE159" s="402"/>
      <c r="CF159" s="402"/>
      <c r="CG159" s="402"/>
      <c r="CH159" s="402"/>
      <c r="CI159" s="137"/>
      <c r="CJ159" s="372"/>
      <c r="CK159" s="137"/>
      <c r="CL159" s="137"/>
      <c r="CM159" s="137"/>
    </row>
    <row r="160" spans="2:91">
      <c r="B160" s="374"/>
      <c r="C160" s="375" t="s">
        <v>409</v>
      </c>
      <c r="D160" s="403" t="s">
        <v>422</v>
      </c>
      <c r="E160" s="372">
        <f t="shared" ref="E160:E183" si="11">$F$91*E127</f>
        <v>0</v>
      </c>
      <c r="F160" s="372">
        <f t="shared" ref="F160:F185" si="12">$F$92*F127</f>
        <v>0</v>
      </c>
      <c r="G160" s="372">
        <f t="shared" ref="G160:G185" si="13">$F$93*G127</f>
        <v>0</v>
      </c>
      <c r="H160" s="372">
        <f t="shared" ref="H160:H185" si="14">$F$94*H127</f>
        <v>0</v>
      </c>
      <c r="I160" s="372">
        <f t="shared" ref="I160:I185" si="15">$F$95*I127</f>
        <v>0</v>
      </c>
      <c r="J160" s="372">
        <f t="shared" ref="J160:J185" si="16">$F$96*J127</f>
        <v>0</v>
      </c>
      <c r="K160" s="372">
        <f t="shared" ref="K160:K185" si="17">$F$97*K127</f>
        <v>0</v>
      </c>
      <c r="L160" s="372">
        <f t="shared" ref="L160:L185" si="18">$F$98*L127</f>
        <v>0</v>
      </c>
      <c r="M160" s="372">
        <f t="shared" ref="M160:M185" si="19">$F$99*M127</f>
        <v>0</v>
      </c>
      <c r="N160" s="372">
        <f t="shared" ref="N160:N185" si="20">$F$100*N127</f>
        <v>0</v>
      </c>
      <c r="O160" s="372">
        <f t="shared" ref="O160:O185" si="21">$F$101*O127</f>
        <v>0</v>
      </c>
      <c r="P160" s="372">
        <f t="shared" ref="P160:P185" si="22">$F$102*P127</f>
        <v>0</v>
      </c>
      <c r="Q160" s="372">
        <f t="shared" ref="Q160:Q185" si="23">$F$103*Q127</f>
        <v>0</v>
      </c>
      <c r="R160" s="404">
        <f t="shared" ref="R160:R185" si="24">$F$104*R127</f>
        <v>0</v>
      </c>
      <c r="S160" s="372">
        <f t="shared" ref="S160:S185" si="25">$F$105*S127</f>
        <v>0</v>
      </c>
      <c r="T160" s="372">
        <f t="shared" ref="T160:T185" si="26">$F$106*T127</f>
        <v>0</v>
      </c>
      <c r="U160" s="372">
        <f t="shared" ref="U160:U185" si="27">$F$107*U127</f>
        <v>0</v>
      </c>
      <c r="V160" s="372">
        <f t="shared" ref="V160:V185" si="28">$F$108*V127</f>
        <v>0</v>
      </c>
      <c r="W160" s="372">
        <f t="shared" ref="W160:W185" si="29">$F$109*W127</f>
        <v>0</v>
      </c>
      <c r="X160" s="372">
        <f t="shared" ref="X160:X185" si="30">$F$110*X127</f>
        <v>0</v>
      </c>
      <c r="Y160" s="372">
        <f t="shared" ref="Y160:Y185" si="31">$F$111*Y127</f>
        <v>0</v>
      </c>
      <c r="Z160" s="372">
        <f t="shared" ref="Z160:Z185" si="32">$F$112*Z127</f>
        <v>0</v>
      </c>
      <c r="AA160" s="372">
        <f t="shared" ref="AA160:AA185" si="33">$F$113*AA127</f>
        <v>0</v>
      </c>
      <c r="AB160" s="372">
        <f t="shared" ref="AB160:AB185" si="34">$F$114*AB127</f>
        <v>0</v>
      </c>
      <c r="AC160" s="372">
        <f t="shared" ref="AC160:AC185" si="35">$F$115*AC127</f>
        <v>0</v>
      </c>
      <c r="AD160" s="372">
        <f t="shared" ref="AD160:AD185" si="36">$F$116*AD127</f>
        <v>0</v>
      </c>
      <c r="AE160" s="405">
        <f t="shared" ref="AE160:AE186" si="37">SUM(E160:AD160)</f>
        <v>0</v>
      </c>
      <c r="BH160" s="401"/>
      <c r="BI160" s="402"/>
      <c r="BJ160" s="402"/>
      <c r="BK160" s="402"/>
      <c r="BL160" s="402"/>
      <c r="BM160" s="402"/>
      <c r="BN160" s="402"/>
      <c r="BO160" s="402"/>
      <c r="BP160" s="402"/>
      <c r="BQ160" s="402"/>
      <c r="BR160" s="402"/>
      <c r="BS160" s="402"/>
      <c r="BT160" s="402"/>
      <c r="BU160" s="402"/>
      <c r="BV160" s="402"/>
      <c r="BW160" s="402"/>
      <c r="BX160" s="402"/>
      <c r="BY160" s="402"/>
      <c r="BZ160" s="402"/>
      <c r="CA160" s="402"/>
      <c r="CB160" s="402"/>
      <c r="CC160" s="402"/>
      <c r="CD160" s="402"/>
      <c r="CE160" s="402"/>
      <c r="CF160" s="402"/>
      <c r="CG160" s="402"/>
      <c r="CH160" s="402"/>
      <c r="CI160" s="137"/>
      <c r="CJ160" s="372"/>
      <c r="CK160" s="137"/>
      <c r="CL160" s="137"/>
      <c r="CM160" s="137"/>
    </row>
    <row r="161" spans="2:91">
      <c r="B161" s="374"/>
      <c r="C161" s="375" t="s">
        <v>410</v>
      </c>
      <c r="D161" s="403" t="s">
        <v>423</v>
      </c>
      <c r="E161" s="372">
        <f t="shared" si="11"/>
        <v>0</v>
      </c>
      <c r="F161" s="372">
        <f t="shared" si="12"/>
        <v>0</v>
      </c>
      <c r="G161" s="372">
        <f t="shared" si="13"/>
        <v>0</v>
      </c>
      <c r="H161" s="372">
        <f t="shared" si="14"/>
        <v>0</v>
      </c>
      <c r="I161" s="372">
        <f t="shared" si="15"/>
        <v>0</v>
      </c>
      <c r="J161" s="372">
        <f t="shared" si="16"/>
        <v>0</v>
      </c>
      <c r="K161" s="372">
        <f t="shared" si="17"/>
        <v>0</v>
      </c>
      <c r="L161" s="372">
        <f t="shared" si="18"/>
        <v>0</v>
      </c>
      <c r="M161" s="372">
        <f t="shared" si="19"/>
        <v>0</v>
      </c>
      <c r="N161" s="372">
        <f t="shared" si="20"/>
        <v>0</v>
      </c>
      <c r="O161" s="372">
        <f t="shared" si="21"/>
        <v>0</v>
      </c>
      <c r="P161" s="372">
        <f t="shared" si="22"/>
        <v>0</v>
      </c>
      <c r="Q161" s="372">
        <f t="shared" si="23"/>
        <v>0</v>
      </c>
      <c r="R161" s="404">
        <f t="shared" si="24"/>
        <v>0</v>
      </c>
      <c r="S161" s="372">
        <f t="shared" si="25"/>
        <v>0</v>
      </c>
      <c r="T161" s="372">
        <f t="shared" si="26"/>
        <v>0</v>
      </c>
      <c r="U161" s="372">
        <f t="shared" si="27"/>
        <v>0</v>
      </c>
      <c r="V161" s="372">
        <f t="shared" si="28"/>
        <v>0</v>
      </c>
      <c r="W161" s="372">
        <f t="shared" si="29"/>
        <v>0</v>
      </c>
      <c r="X161" s="372">
        <f t="shared" si="30"/>
        <v>0</v>
      </c>
      <c r="Y161" s="372">
        <f t="shared" si="31"/>
        <v>0</v>
      </c>
      <c r="Z161" s="372">
        <f t="shared" si="32"/>
        <v>0</v>
      </c>
      <c r="AA161" s="372">
        <f t="shared" si="33"/>
        <v>0</v>
      </c>
      <c r="AB161" s="372">
        <f t="shared" si="34"/>
        <v>0</v>
      </c>
      <c r="AC161" s="372">
        <f t="shared" si="35"/>
        <v>0</v>
      </c>
      <c r="AD161" s="372">
        <f t="shared" si="36"/>
        <v>0</v>
      </c>
      <c r="AE161" s="405">
        <f t="shared" si="37"/>
        <v>0</v>
      </c>
      <c r="BH161" s="401"/>
      <c r="BI161" s="402"/>
      <c r="BJ161" s="402"/>
      <c r="BK161" s="402"/>
      <c r="BL161" s="402"/>
      <c r="BM161" s="402"/>
      <c r="BN161" s="402"/>
      <c r="BO161" s="402"/>
      <c r="BP161" s="402"/>
      <c r="BQ161" s="402"/>
      <c r="BR161" s="402"/>
      <c r="BS161" s="402"/>
      <c r="BT161" s="402"/>
      <c r="BU161" s="402"/>
      <c r="BV161" s="402"/>
      <c r="BW161" s="402"/>
      <c r="BX161" s="402"/>
      <c r="BY161" s="402"/>
      <c r="BZ161" s="402"/>
      <c r="CA161" s="402"/>
      <c r="CB161" s="402"/>
      <c r="CC161" s="402"/>
      <c r="CD161" s="402"/>
      <c r="CE161" s="402"/>
      <c r="CF161" s="402"/>
      <c r="CG161" s="402"/>
      <c r="CH161" s="402"/>
      <c r="CI161" s="137"/>
      <c r="CJ161" s="372"/>
      <c r="CK161" s="137"/>
      <c r="CL161" s="137"/>
      <c r="CM161" s="137"/>
    </row>
    <row r="162" spans="2:91">
      <c r="B162" s="374"/>
      <c r="C162" s="375" t="s">
        <v>411</v>
      </c>
      <c r="D162" s="403" t="s">
        <v>424</v>
      </c>
      <c r="E162" s="372">
        <f t="shared" si="11"/>
        <v>0</v>
      </c>
      <c r="F162" s="372">
        <f t="shared" si="12"/>
        <v>0</v>
      </c>
      <c r="G162" s="372">
        <f t="shared" si="13"/>
        <v>0</v>
      </c>
      <c r="H162" s="372">
        <f t="shared" si="14"/>
        <v>0</v>
      </c>
      <c r="I162" s="372">
        <f t="shared" si="15"/>
        <v>0</v>
      </c>
      <c r="J162" s="372">
        <f t="shared" si="16"/>
        <v>0</v>
      </c>
      <c r="K162" s="372">
        <f t="shared" si="17"/>
        <v>0</v>
      </c>
      <c r="L162" s="372">
        <f t="shared" si="18"/>
        <v>0</v>
      </c>
      <c r="M162" s="372">
        <f t="shared" si="19"/>
        <v>0</v>
      </c>
      <c r="N162" s="372">
        <f t="shared" si="20"/>
        <v>0</v>
      </c>
      <c r="O162" s="372">
        <f t="shared" si="21"/>
        <v>0</v>
      </c>
      <c r="P162" s="372">
        <f t="shared" si="22"/>
        <v>0</v>
      </c>
      <c r="Q162" s="372">
        <f t="shared" si="23"/>
        <v>0</v>
      </c>
      <c r="R162" s="404">
        <f t="shared" si="24"/>
        <v>0</v>
      </c>
      <c r="S162" s="372">
        <f t="shared" si="25"/>
        <v>0</v>
      </c>
      <c r="T162" s="372">
        <f t="shared" si="26"/>
        <v>0</v>
      </c>
      <c r="U162" s="372">
        <f t="shared" si="27"/>
        <v>0</v>
      </c>
      <c r="V162" s="372">
        <f t="shared" si="28"/>
        <v>0</v>
      </c>
      <c r="W162" s="372">
        <f t="shared" si="29"/>
        <v>0</v>
      </c>
      <c r="X162" s="372">
        <f t="shared" si="30"/>
        <v>0</v>
      </c>
      <c r="Y162" s="372">
        <f t="shared" si="31"/>
        <v>0</v>
      </c>
      <c r="Z162" s="372">
        <f t="shared" si="32"/>
        <v>0</v>
      </c>
      <c r="AA162" s="372">
        <f t="shared" si="33"/>
        <v>0</v>
      </c>
      <c r="AB162" s="372">
        <f t="shared" si="34"/>
        <v>0</v>
      </c>
      <c r="AC162" s="372">
        <f t="shared" si="35"/>
        <v>0</v>
      </c>
      <c r="AD162" s="372">
        <f t="shared" si="36"/>
        <v>0</v>
      </c>
      <c r="AE162" s="405">
        <f t="shared" si="37"/>
        <v>0</v>
      </c>
      <c r="BH162" s="401"/>
      <c r="BI162" s="402"/>
      <c r="BJ162" s="402"/>
      <c r="BK162" s="402"/>
      <c r="BL162" s="402"/>
      <c r="BM162" s="402"/>
      <c r="BN162" s="402"/>
      <c r="BO162" s="402"/>
      <c r="BP162" s="402"/>
      <c r="BQ162" s="402"/>
      <c r="BR162" s="402"/>
      <c r="BS162" s="402"/>
      <c r="BT162" s="402"/>
      <c r="BU162" s="402"/>
      <c r="BV162" s="402"/>
      <c r="BW162" s="402"/>
      <c r="BX162" s="402"/>
      <c r="BY162" s="402"/>
      <c r="BZ162" s="402"/>
      <c r="CA162" s="402"/>
      <c r="CB162" s="402"/>
      <c r="CC162" s="402"/>
      <c r="CD162" s="402"/>
      <c r="CE162" s="402"/>
      <c r="CF162" s="402"/>
      <c r="CG162" s="402"/>
      <c r="CH162" s="402"/>
      <c r="CI162" s="137"/>
      <c r="CJ162" s="372"/>
      <c r="CK162" s="137"/>
      <c r="CL162" s="137"/>
      <c r="CM162" s="137"/>
    </row>
    <row r="163" spans="2:91">
      <c r="B163" s="374"/>
      <c r="C163" s="375" t="s">
        <v>412</v>
      </c>
      <c r="D163" s="403" t="s">
        <v>425</v>
      </c>
      <c r="E163" s="372">
        <f t="shared" si="11"/>
        <v>0</v>
      </c>
      <c r="F163" s="372">
        <f t="shared" si="12"/>
        <v>0</v>
      </c>
      <c r="G163" s="372">
        <f t="shared" si="13"/>
        <v>0</v>
      </c>
      <c r="H163" s="372">
        <f t="shared" si="14"/>
        <v>0</v>
      </c>
      <c r="I163" s="372">
        <f t="shared" si="15"/>
        <v>0</v>
      </c>
      <c r="J163" s="372">
        <f t="shared" si="16"/>
        <v>0</v>
      </c>
      <c r="K163" s="372">
        <f t="shared" si="17"/>
        <v>0</v>
      </c>
      <c r="L163" s="372">
        <f t="shared" si="18"/>
        <v>0</v>
      </c>
      <c r="M163" s="372">
        <f t="shared" si="19"/>
        <v>0</v>
      </c>
      <c r="N163" s="372">
        <f t="shared" si="20"/>
        <v>0</v>
      </c>
      <c r="O163" s="372">
        <f t="shared" si="21"/>
        <v>0</v>
      </c>
      <c r="P163" s="372">
        <f t="shared" si="22"/>
        <v>0</v>
      </c>
      <c r="Q163" s="372">
        <f t="shared" si="23"/>
        <v>0</v>
      </c>
      <c r="R163" s="404">
        <f t="shared" si="24"/>
        <v>0</v>
      </c>
      <c r="S163" s="372">
        <f t="shared" si="25"/>
        <v>0</v>
      </c>
      <c r="T163" s="372">
        <f t="shared" si="26"/>
        <v>0</v>
      </c>
      <c r="U163" s="372">
        <f t="shared" si="27"/>
        <v>0</v>
      </c>
      <c r="V163" s="372">
        <f t="shared" si="28"/>
        <v>0</v>
      </c>
      <c r="W163" s="372">
        <f t="shared" si="29"/>
        <v>0</v>
      </c>
      <c r="X163" s="372">
        <f t="shared" si="30"/>
        <v>0</v>
      </c>
      <c r="Y163" s="372">
        <f t="shared" si="31"/>
        <v>0</v>
      </c>
      <c r="Z163" s="372">
        <f t="shared" si="32"/>
        <v>0</v>
      </c>
      <c r="AA163" s="372">
        <f t="shared" si="33"/>
        <v>0</v>
      </c>
      <c r="AB163" s="372">
        <f t="shared" si="34"/>
        <v>0</v>
      </c>
      <c r="AC163" s="372">
        <f t="shared" si="35"/>
        <v>0</v>
      </c>
      <c r="AD163" s="372">
        <f t="shared" si="36"/>
        <v>0</v>
      </c>
      <c r="AE163" s="405">
        <f t="shared" si="37"/>
        <v>0</v>
      </c>
      <c r="BH163" s="401"/>
      <c r="BI163" s="402"/>
      <c r="BJ163" s="402"/>
      <c r="BK163" s="402"/>
      <c r="BL163" s="402"/>
      <c r="BM163" s="402"/>
      <c r="BN163" s="402"/>
      <c r="BO163" s="402"/>
      <c r="BP163" s="402"/>
      <c r="BQ163" s="402"/>
      <c r="BR163" s="402"/>
      <c r="BS163" s="402"/>
      <c r="BT163" s="402"/>
      <c r="BU163" s="402"/>
      <c r="BV163" s="402"/>
      <c r="BW163" s="402"/>
      <c r="BX163" s="402"/>
      <c r="BY163" s="402"/>
      <c r="BZ163" s="402"/>
      <c r="CA163" s="402"/>
      <c r="CB163" s="402"/>
      <c r="CC163" s="402"/>
      <c r="CD163" s="402"/>
      <c r="CE163" s="402"/>
      <c r="CF163" s="402"/>
      <c r="CG163" s="402"/>
      <c r="CH163" s="402"/>
      <c r="CI163" s="137"/>
      <c r="CJ163" s="372"/>
      <c r="CK163" s="137"/>
      <c r="CL163" s="137"/>
      <c r="CM163" s="137"/>
    </row>
    <row r="164" spans="2:91">
      <c r="B164" s="374"/>
      <c r="C164" s="375" t="s">
        <v>413</v>
      </c>
      <c r="D164" s="403" t="s">
        <v>426</v>
      </c>
      <c r="E164" s="372">
        <f t="shared" si="11"/>
        <v>0</v>
      </c>
      <c r="F164" s="372">
        <f t="shared" si="12"/>
        <v>0</v>
      </c>
      <c r="G164" s="372">
        <f t="shared" si="13"/>
        <v>0</v>
      </c>
      <c r="H164" s="372">
        <f t="shared" si="14"/>
        <v>0</v>
      </c>
      <c r="I164" s="372">
        <f t="shared" si="15"/>
        <v>0</v>
      </c>
      <c r="J164" s="372">
        <f t="shared" si="16"/>
        <v>0</v>
      </c>
      <c r="K164" s="372">
        <f t="shared" si="17"/>
        <v>0</v>
      </c>
      <c r="L164" s="372">
        <f t="shared" si="18"/>
        <v>0</v>
      </c>
      <c r="M164" s="372">
        <f t="shared" si="19"/>
        <v>0</v>
      </c>
      <c r="N164" s="372">
        <f t="shared" si="20"/>
        <v>0</v>
      </c>
      <c r="O164" s="372">
        <f t="shared" si="21"/>
        <v>0</v>
      </c>
      <c r="P164" s="372">
        <f t="shared" si="22"/>
        <v>0</v>
      </c>
      <c r="Q164" s="372">
        <f t="shared" si="23"/>
        <v>0</v>
      </c>
      <c r="R164" s="404">
        <f t="shared" si="24"/>
        <v>0</v>
      </c>
      <c r="S164" s="372">
        <f t="shared" si="25"/>
        <v>0</v>
      </c>
      <c r="T164" s="372">
        <f t="shared" si="26"/>
        <v>0</v>
      </c>
      <c r="U164" s="372">
        <f t="shared" si="27"/>
        <v>0</v>
      </c>
      <c r="V164" s="372">
        <f t="shared" si="28"/>
        <v>0</v>
      </c>
      <c r="W164" s="372">
        <f t="shared" si="29"/>
        <v>0</v>
      </c>
      <c r="X164" s="372">
        <f t="shared" si="30"/>
        <v>0</v>
      </c>
      <c r="Y164" s="372">
        <f t="shared" si="31"/>
        <v>0</v>
      </c>
      <c r="Z164" s="372">
        <f t="shared" si="32"/>
        <v>0</v>
      </c>
      <c r="AA164" s="372">
        <f t="shared" si="33"/>
        <v>0</v>
      </c>
      <c r="AB164" s="372">
        <f t="shared" si="34"/>
        <v>0</v>
      </c>
      <c r="AC164" s="372">
        <f t="shared" si="35"/>
        <v>0</v>
      </c>
      <c r="AD164" s="372">
        <f t="shared" si="36"/>
        <v>0</v>
      </c>
      <c r="AE164" s="405">
        <f t="shared" si="37"/>
        <v>0</v>
      </c>
      <c r="BH164" s="401"/>
      <c r="BI164" s="402"/>
      <c r="BJ164" s="402"/>
      <c r="BK164" s="402"/>
      <c r="BL164" s="402"/>
      <c r="BM164" s="402"/>
      <c r="BN164" s="402"/>
      <c r="BO164" s="402"/>
      <c r="BP164" s="402"/>
      <c r="BQ164" s="402"/>
      <c r="BR164" s="402"/>
      <c r="BS164" s="402"/>
      <c r="BT164" s="402"/>
      <c r="BU164" s="402"/>
      <c r="BV164" s="402"/>
      <c r="BW164" s="402"/>
      <c r="BX164" s="402"/>
      <c r="BY164" s="402"/>
      <c r="BZ164" s="402"/>
      <c r="CA164" s="402"/>
      <c r="CB164" s="402"/>
      <c r="CC164" s="402"/>
      <c r="CD164" s="402"/>
      <c r="CE164" s="402"/>
      <c r="CF164" s="402"/>
      <c r="CG164" s="402"/>
      <c r="CH164" s="402"/>
      <c r="CI164" s="137"/>
      <c r="CJ164" s="372"/>
      <c r="CK164" s="137"/>
      <c r="CL164" s="137"/>
      <c r="CM164" s="137"/>
    </row>
    <row r="165" spans="2:91">
      <c r="B165" s="374"/>
      <c r="C165" s="375" t="s">
        <v>414</v>
      </c>
      <c r="D165" s="403" t="s">
        <v>427</v>
      </c>
      <c r="E165" s="372">
        <f t="shared" si="11"/>
        <v>0</v>
      </c>
      <c r="F165" s="372">
        <f t="shared" si="12"/>
        <v>0</v>
      </c>
      <c r="G165" s="372">
        <f t="shared" si="13"/>
        <v>0</v>
      </c>
      <c r="H165" s="372">
        <f t="shared" si="14"/>
        <v>0</v>
      </c>
      <c r="I165" s="372">
        <f t="shared" si="15"/>
        <v>0</v>
      </c>
      <c r="J165" s="372">
        <f t="shared" si="16"/>
        <v>0</v>
      </c>
      <c r="K165" s="372">
        <f t="shared" si="17"/>
        <v>0</v>
      </c>
      <c r="L165" s="372">
        <f t="shared" si="18"/>
        <v>0</v>
      </c>
      <c r="M165" s="372">
        <f t="shared" si="19"/>
        <v>0</v>
      </c>
      <c r="N165" s="372">
        <f t="shared" si="20"/>
        <v>0</v>
      </c>
      <c r="O165" s="372">
        <f t="shared" si="21"/>
        <v>0</v>
      </c>
      <c r="P165" s="372">
        <f t="shared" si="22"/>
        <v>0</v>
      </c>
      <c r="Q165" s="372">
        <f t="shared" si="23"/>
        <v>0</v>
      </c>
      <c r="R165" s="404">
        <f t="shared" si="24"/>
        <v>0</v>
      </c>
      <c r="S165" s="372">
        <f t="shared" si="25"/>
        <v>0</v>
      </c>
      <c r="T165" s="372">
        <f t="shared" si="26"/>
        <v>0</v>
      </c>
      <c r="U165" s="372">
        <f t="shared" si="27"/>
        <v>0</v>
      </c>
      <c r="V165" s="372">
        <f t="shared" si="28"/>
        <v>0</v>
      </c>
      <c r="W165" s="372">
        <f t="shared" si="29"/>
        <v>0</v>
      </c>
      <c r="X165" s="372">
        <f t="shared" si="30"/>
        <v>0</v>
      </c>
      <c r="Y165" s="372">
        <f t="shared" si="31"/>
        <v>0</v>
      </c>
      <c r="Z165" s="372">
        <f t="shared" si="32"/>
        <v>0</v>
      </c>
      <c r="AA165" s="372">
        <f t="shared" si="33"/>
        <v>0</v>
      </c>
      <c r="AB165" s="372">
        <f t="shared" si="34"/>
        <v>0</v>
      </c>
      <c r="AC165" s="372">
        <f t="shared" si="35"/>
        <v>0</v>
      </c>
      <c r="AD165" s="372">
        <f t="shared" si="36"/>
        <v>0</v>
      </c>
      <c r="AE165" s="405">
        <f t="shared" si="37"/>
        <v>0</v>
      </c>
      <c r="BH165" s="401"/>
      <c r="BI165" s="402"/>
      <c r="BJ165" s="402"/>
      <c r="BK165" s="402"/>
      <c r="BL165" s="402"/>
      <c r="BM165" s="402"/>
      <c r="BN165" s="402"/>
      <c r="BO165" s="402"/>
      <c r="BP165" s="402"/>
      <c r="BQ165" s="402"/>
      <c r="BR165" s="402"/>
      <c r="BS165" s="402"/>
      <c r="BT165" s="402"/>
      <c r="BU165" s="402"/>
      <c r="BV165" s="402"/>
      <c r="BW165" s="402"/>
      <c r="BX165" s="402"/>
      <c r="BY165" s="402"/>
      <c r="BZ165" s="402"/>
      <c r="CA165" s="402"/>
      <c r="CB165" s="402"/>
      <c r="CC165" s="402"/>
      <c r="CD165" s="402"/>
      <c r="CE165" s="402"/>
      <c r="CF165" s="402"/>
      <c r="CG165" s="402"/>
      <c r="CH165" s="402"/>
      <c r="CI165" s="137"/>
      <c r="CJ165" s="372"/>
      <c r="CK165" s="137"/>
      <c r="CL165" s="137"/>
      <c r="CM165" s="137"/>
    </row>
    <row r="166" spans="2:91">
      <c r="B166" s="374"/>
      <c r="C166" s="375" t="s">
        <v>415</v>
      </c>
      <c r="D166" s="403" t="s">
        <v>428</v>
      </c>
      <c r="E166" s="372">
        <f t="shared" si="11"/>
        <v>0</v>
      </c>
      <c r="F166" s="372">
        <f t="shared" si="12"/>
        <v>0</v>
      </c>
      <c r="G166" s="372">
        <f t="shared" si="13"/>
        <v>0</v>
      </c>
      <c r="H166" s="372">
        <f t="shared" si="14"/>
        <v>0</v>
      </c>
      <c r="I166" s="372">
        <f t="shared" si="15"/>
        <v>0</v>
      </c>
      <c r="J166" s="372">
        <f t="shared" si="16"/>
        <v>0</v>
      </c>
      <c r="K166" s="372">
        <f t="shared" si="17"/>
        <v>0</v>
      </c>
      <c r="L166" s="372">
        <f t="shared" si="18"/>
        <v>0</v>
      </c>
      <c r="M166" s="372">
        <f t="shared" si="19"/>
        <v>0</v>
      </c>
      <c r="N166" s="372">
        <f t="shared" si="20"/>
        <v>0</v>
      </c>
      <c r="O166" s="372">
        <f t="shared" si="21"/>
        <v>0</v>
      </c>
      <c r="P166" s="372">
        <f t="shared" si="22"/>
        <v>0</v>
      </c>
      <c r="Q166" s="372">
        <f t="shared" si="23"/>
        <v>0</v>
      </c>
      <c r="R166" s="404">
        <f t="shared" si="24"/>
        <v>0</v>
      </c>
      <c r="S166" s="372">
        <f t="shared" si="25"/>
        <v>0</v>
      </c>
      <c r="T166" s="372">
        <f t="shared" si="26"/>
        <v>0</v>
      </c>
      <c r="U166" s="372">
        <f t="shared" si="27"/>
        <v>0</v>
      </c>
      <c r="V166" s="372">
        <f t="shared" si="28"/>
        <v>0</v>
      </c>
      <c r="W166" s="372">
        <f t="shared" si="29"/>
        <v>0</v>
      </c>
      <c r="X166" s="372">
        <f t="shared" si="30"/>
        <v>0</v>
      </c>
      <c r="Y166" s="372">
        <f t="shared" si="31"/>
        <v>0</v>
      </c>
      <c r="Z166" s="372">
        <f t="shared" si="32"/>
        <v>0</v>
      </c>
      <c r="AA166" s="372">
        <f t="shared" si="33"/>
        <v>0</v>
      </c>
      <c r="AB166" s="372">
        <f t="shared" si="34"/>
        <v>0</v>
      </c>
      <c r="AC166" s="372">
        <f t="shared" si="35"/>
        <v>0</v>
      </c>
      <c r="AD166" s="372">
        <f t="shared" si="36"/>
        <v>0</v>
      </c>
      <c r="AE166" s="405">
        <f t="shared" si="37"/>
        <v>0</v>
      </c>
      <c r="BH166" s="401"/>
      <c r="BI166" s="402"/>
      <c r="BJ166" s="402"/>
      <c r="BK166" s="402"/>
      <c r="BL166" s="402"/>
      <c r="BM166" s="402"/>
      <c r="BN166" s="402"/>
      <c r="BO166" s="402"/>
      <c r="BP166" s="402"/>
      <c r="BQ166" s="402"/>
      <c r="BR166" s="402"/>
      <c r="BS166" s="402"/>
      <c r="BT166" s="402"/>
      <c r="BU166" s="402"/>
      <c r="BV166" s="402"/>
      <c r="BW166" s="402"/>
      <c r="BX166" s="402"/>
      <c r="BY166" s="402"/>
      <c r="BZ166" s="402"/>
      <c r="CA166" s="402"/>
      <c r="CB166" s="402"/>
      <c r="CC166" s="402"/>
      <c r="CD166" s="402"/>
      <c r="CE166" s="402"/>
      <c r="CF166" s="402"/>
      <c r="CG166" s="402"/>
      <c r="CH166" s="402"/>
      <c r="CI166" s="137"/>
      <c r="CJ166" s="372"/>
      <c r="CK166" s="137"/>
      <c r="CL166" s="137"/>
      <c r="CM166" s="137"/>
    </row>
    <row r="167" spans="2:91">
      <c r="B167" s="374"/>
      <c r="C167" s="375" t="s">
        <v>416</v>
      </c>
      <c r="D167" s="403" t="s">
        <v>429</v>
      </c>
      <c r="E167" s="372">
        <f t="shared" si="11"/>
        <v>0</v>
      </c>
      <c r="F167" s="372">
        <f t="shared" si="12"/>
        <v>0</v>
      </c>
      <c r="G167" s="372">
        <f t="shared" si="13"/>
        <v>0</v>
      </c>
      <c r="H167" s="372">
        <f t="shared" si="14"/>
        <v>0</v>
      </c>
      <c r="I167" s="372">
        <f t="shared" si="15"/>
        <v>0</v>
      </c>
      <c r="J167" s="372">
        <f t="shared" si="16"/>
        <v>0</v>
      </c>
      <c r="K167" s="372">
        <f t="shared" si="17"/>
        <v>0</v>
      </c>
      <c r="L167" s="372">
        <f t="shared" si="18"/>
        <v>0</v>
      </c>
      <c r="M167" s="372">
        <f t="shared" si="19"/>
        <v>0</v>
      </c>
      <c r="N167" s="372">
        <f t="shared" si="20"/>
        <v>0</v>
      </c>
      <c r="O167" s="372">
        <f t="shared" si="21"/>
        <v>0</v>
      </c>
      <c r="P167" s="372">
        <f t="shared" si="22"/>
        <v>0</v>
      </c>
      <c r="Q167" s="372">
        <f t="shared" si="23"/>
        <v>0</v>
      </c>
      <c r="R167" s="404">
        <f t="shared" si="24"/>
        <v>0</v>
      </c>
      <c r="S167" s="372">
        <f t="shared" si="25"/>
        <v>0</v>
      </c>
      <c r="T167" s="372">
        <f t="shared" si="26"/>
        <v>0</v>
      </c>
      <c r="U167" s="372">
        <f t="shared" si="27"/>
        <v>0</v>
      </c>
      <c r="V167" s="372">
        <f t="shared" si="28"/>
        <v>0</v>
      </c>
      <c r="W167" s="372">
        <f t="shared" si="29"/>
        <v>0</v>
      </c>
      <c r="X167" s="372">
        <f t="shared" si="30"/>
        <v>0</v>
      </c>
      <c r="Y167" s="372">
        <f t="shared" si="31"/>
        <v>0</v>
      </c>
      <c r="Z167" s="372">
        <f t="shared" si="32"/>
        <v>0</v>
      </c>
      <c r="AA167" s="372">
        <f t="shared" si="33"/>
        <v>0</v>
      </c>
      <c r="AB167" s="372">
        <f t="shared" si="34"/>
        <v>0</v>
      </c>
      <c r="AC167" s="372">
        <f t="shared" si="35"/>
        <v>0</v>
      </c>
      <c r="AD167" s="372">
        <f t="shared" si="36"/>
        <v>0</v>
      </c>
      <c r="AE167" s="405">
        <f t="shared" si="37"/>
        <v>0</v>
      </c>
      <c r="BH167" s="401"/>
      <c r="BI167" s="402"/>
      <c r="BJ167" s="402"/>
      <c r="BK167" s="402"/>
      <c r="BL167" s="402"/>
      <c r="BM167" s="402"/>
      <c r="BN167" s="402"/>
      <c r="BO167" s="402"/>
      <c r="BP167" s="402"/>
      <c r="BQ167" s="402"/>
      <c r="BR167" s="402"/>
      <c r="BS167" s="402"/>
      <c r="BT167" s="402"/>
      <c r="BU167" s="402"/>
      <c r="BV167" s="402"/>
      <c r="BW167" s="402"/>
      <c r="BX167" s="402"/>
      <c r="BY167" s="402"/>
      <c r="BZ167" s="402"/>
      <c r="CA167" s="402"/>
      <c r="CB167" s="402"/>
      <c r="CC167" s="402"/>
      <c r="CD167" s="402"/>
      <c r="CE167" s="402"/>
      <c r="CF167" s="402"/>
      <c r="CG167" s="402"/>
      <c r="CH167" s="402"/>
      <c r="CI167" s="137"/>
      <c r="CJ167" s="372"/>
      <c r="CK167" s="137"/>
      <c r="CL167" s="137"/>
      <c r="CM167" s="137"/>
    </row>
    <row r="168" spans="2:91">
      <c r="B168" s="374"/>
      <c r="C168" s="375" t="s">
        <v>417</v>
      </c>
      <c r="D168" s="403" t="s">
        <v>430</v>
      </c>
      <c r="E168" s="372">
        <f t="shared" si="11"/>
        <v>0</v>
      </c>
      <c r="F168" s="372">
        <f t="shared" si="12"/>
        <v>0</v>
      </c>
      <c r="G168" s="372">
        <f t="shared" si="13"/>
        <v>0</v>
      </c>
      <c r="H168" s="372">
        <f t="shared" si="14"/>
        <v>0</v>
      </c>
      <c r="I168" s="372">
        <f t="shared" si="15"/>
        <v>0</v>
      </c>
      <c r="J168" s="372">
        <f t="shared" si="16"/>
        <v>0</v>
      </c>
      <c r="K168" s="372">
        <f t="shared" si="17"/>
        <v>0</v>
      </c>
      <c r="L168" s="372">
        <f t="shared" si="18"/>
        <v>0</v>
      </c>
      <c r="M168" s="372">
        <f t="shared" si="19"/>
        <v>0</v>
      </c>
      <c r="N168" s="372">
        <f t="shared" si="20"/>
        <v>0</v>
      </c>
      <c r="O168" s="372">
        <f t="shared" si="21"/>
        <v>0</v>
      </c>
      <c r="P168" s="372">
        <f t="shared" si="22"/>
        <v>0</v>
      </c>
      <c r="Q168" s="372">
        <f t="shared" si="23"/>
        <v>0</v>
      </c>
      <c r="R168" s="404">
        <f t="shared" si="24"/>
        <v>0</v>
      </c>
      <c r="S168" s="372">
        <f t="shared" si="25"/>
        <v>0</v>
      </c>
      <c r="T168" s="372">
        <f t="shared" si="26"/>
        <v>0</v>
      </c>
      <c r="U168" s="372">
        <f t="shared" si="27"/>
        <v>0</v>
      </c>
      <c r="V168" s="372">
        <f t="shared" si="28"/>
        <v>0</v>
      </c>
      <c r="W168" s="372">
        <f t="shared" si="29"/>
        <v>0</v>
      </c>
      <c r="X168" s="372">
        <f t="shared" si="30"/>
        <v>0</v>
      </c>
      <c r="Y168" s="372">
        <f t="shared" si="31"/>
        <v>0</v>
      </c>
      <c r="Z168" s="372">
        <f t="shared" si="32"/>
        <v>0</v>
      </c>
      <c r="AA168" s="372">
        <f t="shared" si="33"/>
        <v>0</v>
      </c>
      <c r="AB168" s="372">
        <f t="shared" si="34"/>
        <v>0</v>
      </c>
      <c r="AC168" s="372">
        <f t="shared" si="35"/>
        <v>0</v>
      </c>
      <c r="AD168" s="372">
        <f t="shared" si="36"/>
        <v>0</v>
      </c>
      <c r="AE168" s="405">
        <f t="shared" si="37"/>
        <v>0</v>
      </c>
      <c r="BH168" s="401"/>
      <c r="BI168" s="402"/>
      <c r="BJ168" s="402"/>
      <c r="BK168" s="402"/>
      <c r="BL168" s="402"/>
      <c r="BM168" s="402"/>
      <c r="BN168" s="402"/>
      <c r="BO168" s="402"/>
      <c r="BP168" s="402"/>
      <c r="BQ168" s="402"/>
      <c r="BR168" s="402"/>
      <c r="BS168" s="402"/>
      <c r="BT168" s="402"/>
      <c r="BU168" s="402"/>
      <c r="BV168" s="402"/>
      <c r="BW168" s="402"/>
      <c r="BX168" s="402"/>
      <c r="BY168" s="402"/>
      <c r="BZ168" s="402"/>
      <c r="CA168" s="402"/>
      <c r="CB168" s="402"/>
      <c r="CC168" s="402"/>
      <c r="CD168" s="402"/>
      <c r="CE168" s="402"/>
      <c r="CF168" s="402"/>
      <c r="CG168" s="402"/>
      <c r="CH168" s="402"/>
      <c r="CI168" s="137"/>
      <c r="CJ168" s="372"/>
      <c r="CK168" s="137"/>
      <c r="CL168" s="137"/>
      <c r="CM168" s="137"/>
    </row>
    <row r="169" spans="2:91">
      <c r="B169" s="374"/>
      <c r="C169" s="375" t="s">
        <v>418</v>
      </c>
      <c r="D169" s="403" t="s">
        <v>431</v>
      </c>
      <c r="E169" s="372">
        <f t="shared" si="11"/>
        <v>0</v>
      </c>
      <c r="F169" s="372">
        <f t="shared" si="12"/>
        <v>0</v>
      </c>
      <c r="G169" s="372">
        <f t="shared" si="13"/>
        <v>0</v>
      </c>
      <c r="H169" s="372">
        <f t="shared" si="14"/>
        <v>0</v>
      </c>
      <c r="I169" s="372">
        <f t="shared" si="15"/>
        <v>0</v>
      </c>
      <c r="J169" s="372">
        <f t="shared" si="16"/>
        <v>0</v>
      </c>
      <c r="K169" s="372">
        <f t="shared" si="17"/>
        <v>0</v>
      </c>
      <c r="L169" s="372">
        <f t="shared" si="18"/>
        <v>0</v>
      </c>
      <c r="M169" s="372">
        <f t="shared" si="19"/>
        <v>0</v>
      </c>
      <c r="N169" s="372">
        <f t="shared" si="20"/>
        <v>0</v>
      </c>
      <c r="O169" s="372">
        <f t="shared" si="21"/>
        <v>0</v>
      </c>
      <c r="P169" s="372">
        <f t="shared" si="22"/>
        <v>0</v>
      </c>
      <c r="Q169" s="372">
        <f t="shared" si="23"/>
        <v>0</v>
      </c>
      <c r="R169" s="404">
        <f t="shared" si="24"/>
        <v>0</v>
      </c>
      <c r="S169" s="372">
        <f t="shared" si="25"/>
        <v>0</v>
      </c>
      <c r="T169" s="372">
        <f t="shared" si="26"/>
        <v>0</v>
      </c>
      <c r="U169" s="372">
        <f t="shared" si="27"/>
        <v>0</v>
      </c>
      <c r="V169" s="372">
        <f t="shared" si="28"/>
        <v>0</v>
      </c>
      <c r="W169" s="372">
        <f t="shared" si="29"/>
        <v>0</v>
      </c>
      <c r="X169" s="372">
        <f t="shared" si="30"/>
        <v>0</v>
      </c>
      <c r="Y169" s="372">
        <f t="shared" si="31"/>
        <v>0</v>
      </c>
      <c r="Z169" s="372">
        <f t="shared" si="32"/>
        <v>0</v>
      </c>
      <c r="AA169" s="372">
        <f t="shared" si="33"/>
        <v>0</v>
      </c>
      <c r="AB169" s="372">
        <f t="shared" si="34"/>
        <v>0</v>
      </c>
      <c r="AC169" s="372">
        <f t="shared" si="35"/>
        <v>0</v>
      </c>
      <c r="AD169" s="372">
        <f t="shared" si="36"/>
        <v>0</v>
      </c>
      <c r="AE169" s="405">
        <f t="shared" si="37"/>
        <v>0</v>
      </c>
      <c r="BH169" s="401"/>
      <c r="BI169" s="402"/>
      <c r="BJ169" s="402"/>
      <c r="BK169" s="402"/>
      <c r="BL169" s="402"/>
      <c r="BM169" s="402"/>
      <c r="BN169" s="402"/>
      <c r="BO169" s="402"/>
      <c r="BP169" s="402"/>
      <c r="BQ169" s="402"/>
      <c r="BR169" s="402"/>
      <c r="BS169" s="402"/>
      <c r="BT169" s="402"/>
      <c r="BU169" s="402"/>
      <c r="BV169" s="402"/>
      <c r="BW169" s="402"/>
      <c r="BX169" s="402"/>
      <c r="BY169" s="402"/>
      <c r="BZ169" s="402"/>
      <c r="CA169" s="402"/>
      <c r="CB169" s="402"/>
      <c r="CC169" s="402"/>
      <c r="CD169" s="402"/>
      <c r="CE169" s="402"/>
      <c r="CF169" s="402"/>
      <c r="CG169" s="402"/>
      <c r="CH169" s="402"/>
      <c r="CI169" s="137"/>
      <c r="CJ169" s="372"/>
      <c r="CK169" s="137"/>
      <c r="CL169" s="137"/>
      <c r="CM169" s="137"/>
    </row>
    <row r="170" spans="2:91">
      <c r="B170" s="374"/>
      <c r="C170" s="375" t="s">
        <v>419</v>
      </c>
      <c r="D170" s="403" t="s">
        <v>69</v>
      </c>
      <c r="E170" s="372">
        <f t="shared" si="11"/>
        <v>0</v>
      </c>
      <c r="F170" s="372">
        <f t="shared" si="12"/>
        <v>0</v>
      </c>
      <c r="G170" s="372">
        <f t="shared" si="13"/>
        <v>0</v>
      </c>
      <c r="H170" s="372">
        <f t="shared" si="14"/>
        <v>0</v>
      </c>
      <c r="I170" s="372">
        <f t="shared" si="15"/>
        <v>0</v>
      </c>
      <c r="J170" s="372">
        <f t="shared" si="16"/>
        <v>0</v>
      </c>
      <c r="K170" s="372">
        <f t="shared" si="17"/>
        <v>0</v>
      </c>
      <c r="L170" s="372">
        <f t="shared" si="18"/>
        <v>0</v>
      </c>
      <c r="M170" s="372">
        <f t="shared" si="19"/>
        <v>0</v>
      </c>
      <c r="N170" s="372">
        <f t="shared" si="20"/>
        <v>0</v>
      </c>
      <c r="O170" s="372">
        <f t="shared" si="21"/>
        <v>0</v>
      </c>
      <c r="P170" s="372">
        <f t="shared" si="22"/>
        <v>0</v>
      </c>
      <c r="Q170" s="372">
        <f t="shared" si="23"/>
        <v>0</v>
      </c>
      <c r="R170" s="404">
        <f t="shared" si="24"/>
        <v>0</v>
      </c>
      <c r="S170" s="372">
        <f t="shared" si="25"/>
        <v>0</v>
      </c>
      <c r="T170" s="372">
        <f t="shared" si="26"/>
        <v>0</v>
      </c>
      <c r="U170" s="372">
        <f t="shared" si="27"/>
        <v>0</v>
      </c>
      <c r="V170" s="372">
        <f t="shared" si="28"/>
        <v>0</v>
      </c>
      <c r="W170" s="372">
        <f t="shared" si="29"/>
        <v>0</v>
      </c>
      <c r="X170" s="372">
        <f t="shared" si="30"/>
        <v>0</v>
      </c>
      <c r="Y170" s="372">
        <f t="shared" si="31"/>
        <v>0</v>
      </c>
      <c r="Z170" s="372">
        <f t="shared" si="32"/>
        <v>0</v>
      </c>
      <c r="AA170" s="372">
        <f t="shared" si="33"/>
        <v>0</v>
      </c>
      <c r="AB170" s="372">
        <f t="shared" si="34"/>
        <v>0</v>
      </c>
      <c r="AC170" s="372">
        <f t="shared" si="35"/>
        <v>0</v>
      </c>
      <c r="AD170" s="372">
        <f t="shared" si="36"/>
        <v>0</v>
      </c>
      <c r="AE170" s="405">
        <f t="shared" si="37"/>
        <v>0</v>
      </c>
      <c r="BH170" s="401"/>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2"/>
      <c r="CF170" s="402"/>
      <c r="CG170" s="402"/>
      <c r="CH170" s="402"/>
      <c r="CI170" s="137"/>
      <c r="CJ170" s="372"/>
      <c r="CK170" s="137"/>
      <c r="CL170" s="137"/>
      <c r="CM170" s="137"/>
    </row>
    <row r="171" spans="2:91">
      <c r="B171" s="374"/>
      <c r="C171" s="385" t="s">
        <v>420</v>
      </c>
      <c r="D171" s="406" t="s">
        <v>432</v>
      </c>
      <c r="E171" s="407">
        <f t="shared" si="11"/>
        <v>0</v>
      </c>
      <c r="F171" s="407">
        <f t="shared" si="12"/>
        <v>0</v>
      </c>
      <c r="G171" s="407">
        <f t="shared" si="13"/>
        <v>0</v>
      </c>
      <c r="H171" s="407">
        <f t="shared" si="14"/>
        <v>0</v>
      </c>
      <c r="I171" s="407">
        <f t="shared" si="15"/>
        <v>0</v>
      </c>
      <c r="J171" s="407">
        <f t="shared" si="16"/>
        <v>0</v>
      </c>
      <c r="K171" s="407">
        <f t="shared" si="17"/>
        <v>0</v>
      </c>
      <c r="L171" s="407">
        <f t="shared" si="18"/>
        <v>0</v>
      </c>
      <c r="M171" s="407">
        <f t="shared" si="19"/>
        <v>0</v>
      </c>
      <c r="N171" s="407">
        <f t="shared" si="20"/>
        <v>0</v>
      </c>
      <c r="O171" s="407">
        <f t="shared" si="21"/>
        <v>0</v>
      </c>
      <c r="P171" s="407">
        <f t="shared" si="22"/>
        <v>0</v>
      </c>
      <c r="Q171" s="407">
        <f t="shared" si="23"/>
        <v>0</v>
      </c>
      <c r="R171" s="408">
        <f t="shared" si="24"/>
        <v>0</v>
      </c>
      <c r="S171" s="407">
        <f t="shared" si="25"/>
        <v>0</v>
      </c>
      <c r="T171" s="407">
        <f t="shared" si="26"/>
        <v>0</v>
      </c>
      <c r="U171" s="407">
        <f t="shared" si="27"/>
        <v>0</v>
      </c>
      <c r="V171" s="407">
        <f t="shared" si="28"/>
        <v>0</v>
      </c>
      <c r="W171" s="407">
        <f t="shared" si="29"/>
        <v>0</v>
      </c>
      <c r="X171" s="407">
        <f t="shared" si="30"/>
        <v>0</v>
      </c>
      <c r="Y171" s="407">
        <f t="shared" si="31"/>
        <v>0</v>
      </c>
      <c r="Z171" s="407">
        <f t="shared" si="32"/>
        <v>0</v>
      </c>
      <c r="AA171" s="407">
        <f t="shared" si="33"/>
        <v>0</v>
      </c>
      <c r="AB171" s="407">
        <f t="shared" si="34"/>
        <v>0</v>
      </c>
      <c r="AC171" s="407">
        <f t="shared" si="35"/>
        <v>0</v>
      </c>
      <c r="AD171" s="407">
        <f t="shared" si="36"/>
        <v>0</v>
      </c>
      <c r="AE171" s="313">
        <f t="shared" si="37"/>
        <v>0</v>
      </c>
      <c r="BH171" s="401"/>
      <c r="BI171" s="402"/>
      <c r="BJ171" s="402"/>
      <c r="BK171" s="402"/>
      <c r="BL171" s="402"/>
      <c r="BM171" s="402"/>
      <c r="BN171" s="402"/>
      <c r="BO171" s="402"/>
      <c r="BP171" s="402"/>
      <c r="BQ171" s="402"/>
      <c r="BR171" s="402"/>
      <c r="BS171" s="402"/>
      <c r="BT171" s="402"/>
      <c r="BU171" s="402"/>
      <c r="BV171" s="402"/>
      <c r="BW171" s="402"/>
      <c r="BX171" s="402"/>
      <c r="BY171" s="402"/>
      <c r="BZ171" s="402"/>
      <c r="CA171" s="402"/>
      <c r="CB171" s="402"/>
      <c r="CC171" s="402"/>
      <c r="CD171" s="402"/>
      <c r="CE171" s="402"/>
      <c r="CF171" s="402"/>
      <c r="CG171" s="402"/>
      <c r="CH171" s="402"/>
      <c r="CI171" s="137"/>
      <c r="CJ171" s="372"/>
      <c r="CK171" s="137"/>
      <c r="CL171" s="137"/>
      <c r="CM171" s="137"/>
    </row>
    <row r="172" spans="2:91">
      <c r="B172" s="382" t="s">
        <v>73</v>
      </c>
      <c r="C172" s="367" t="s">
        <v>408</v>
      </c>
      <c r="D172" s="397" t="s">
        <v>421</v>
      </c>
      <c r="E172" s="398">
        <f t="shared" si="11"/>
        <v>0</v>
      </c>
      <c r="F172" s="398">
        <f t="shared" si="12"/>
        <v>0</v>
      </c>
      <c r="G172" s="398">
        <f t="shared" si="13"/>
        <v>0</v>
      </c>
      <c r="H172" s="398">
        <f t="shared" si="14"/>
        <v>0</v>
      </c>
      <c r="I172" s="398">
        <f t="shared" si="15"/>
        <v>0</v>
      </c>
      <c r="J172" s="398">
        <f t="shared" si="16"/>
        <v>0</v>
      </c>
      <c r="K172" s="398">
        <f t="shared" si="17"/>
        <v>0</v>
      </c>
      <c r="L172" s="398">
        <f t="shared" si="18"/>
        <v>0</v>
      </c>
      <c r="M172" s="398">
        <f t="shared" si="19"/>
        <v>0</v>
      </c>
      <c r="N172" s="398">
        <f t="shared" si="20"/>
        <v>0</v>
      </c>
      <c r="O172" s="398">
        <f t="shared" si="21"/>
        <v>0</v>
      </c>
      <c r="P172" s="398">
        <f t="shared" si="22"/>
        <v>0</v>
      </c>
      <c r="Q172" s="398">
        <f t="shared" si="23"/>
        <v>0</v>
      </c>
      <c r="R172" s="399">
        <f t="shared" si="24"/>
        <v>0</v>
      </c>
      <c r="S172" s="398">
        <f t="shared" si="25"/>
        <v>0</v>
      </c>
      <c r="T172" s="398">
        <f t="shared" si="26"/>
        <v>0</v>
      </c>
      <c r="U172" s="398">
        <f t="shared" si="27"/>
        <v>0</v>
      </c>
      <c r="V172" s="398">
        <f t="shared" si="28"/>
        <v>0</v>
      </c>
      <c r="W172" s="398">
        <f t="shared" si="29"/>
        <v>0</v>
      </c>
      <c r="X172" s="398">
        <f t="shared" si="30"/>
        <v>0</v>
      </c>
      <c r="Y172" s="398">
        <f t="shared" si="31"/>
        <v>0</v>
      </c>
      <c r="Z172" s="398">
        <f t="shared" si="32"/>
        <v>0</v>
      </c>
      <c r="AA172" s="398">
        <f t="shared" si="33"/>
        <v>0</v>
      </c>
      <c r="AB172" s="398">
        <f t="shared" si="34"/>
        <v>0</v>
      </c>
      <c r="AC172" s="398">
        <f t="shared" si="35"/>
        <v>0</v>
      </c>
      <c r="AD172" s="398">
        <f t="shared" si="36"/>
        <v>0</v>
      </c>
      <c r="AE172" s="405">
        <f t="shared" si="37"/>
        <v>0</v>
      </c>
      <c r="AF172" s="373"/>
      <c r="AG172" s="373"/>
      <c r="BH172" s="401"/>
      <c r="BI172" s="402"/>
      <c r="BJ172" s="402"/>
      <c r="BK172" s="402"/>
      <c r="BL172" s="402"/>
      <c r="BM172" s="402"/>
      <c r="BN172" s="402"/>
      <c r="BO172" s="402"/>
      <c r="BP172" s="402"/>
      <c r="BQ172" s="402"/>
      <c r="BR172" s="402"/>
      <c r="BS172" s="402"/>
      <c r="BT172" s="402"/>
      <c r="BU172" s="402"/>
      <c r="BV172" s="402"/>
      <c r="BW172" s="402"/>
      <c r="BX172" s="402"/>
      <c r="BY172" s="402"/>
      <c r="BZ172" s="402"/>
      <c r="CA172" s="402"/>
      <c r="CB172" s="402"/>
      <c r="CC172" s="402"/>
      <c r="CD172" s="402"/>
      <c r="CE172" s="402"/>
      <c r="CF172" s="402"/>
      <c r="CG172" s="402"/>
      <c r="CH172" s="402"/>
      <c r="CI172" s="137"/>
      <c r="CJ172" s="372"/>
      <c r="CK172" s="137"/>
      <c r="CL172" s="137"/>
      <c r="CM172" s="137"/>
    </row>
    <row r="173" spans="2:91">
      <c r="B173" s="383"/>
      <c r="C173" s="375" t="s">
        <v>409</v>
      </c>
      <c r="D173" s="403" t="s">
        <v>422</v>
      </c>
      <c r="E173" s="372">
        <f t="shared" si="11"/>
        <v>0</v>
      </c>
      <c r="F173" s="372">
        <f t="shared" si="12"/>
        <v>0</v>
      </c>
      <c r="G173" s="372">
        <f t="shared" si="13"/>
        <v>0</v>
      </c>
      <c r="H173" s="372">
        <f t="shared" si="14"/>
        <v>0</v>
      </c>
      <c r="I173" s="372">
        <f t="shared" si="15"/>
        <v>0</v>
      </c>
      <c r="J173" s="372">
        <f t="shared" si="16"/>
        <v>0</v>
      </c>
      <c r="K173" s="372">
        <f t="shared" si="17"/>
        <v>0</v>
      </c>
      <c r="L173" s="372">
        <f t="shared" si="18"/>
        <v>0</v>
      </c>
      <c r="M173" s="372">
        <f t="shared" si="19"/>
        <v>0</v>
      </c>
      <c r="N173" s="372">
        <f t="shared" si="20"/>
        <v>0</v>
      </c>
      <c r="O173" s="372">
        <f t="shared" si="21"/>
        <v>0</v>
      </c>
      <c r="P173" s="372">
        <f t="shared" si="22"/>
        <v>0</v>
      </c>
      <c r="Q173" s="372">
        <f t="shared" si="23"/>
        <v>0</v>
      </c>
      <c r="R173" s="404">
        <f t="shared" si="24"/>
        <v>0</v>
      </c>
      <c r="S173" s="372">
        <f t="shared" si="25"/>
        <v>0</v>
      </c>
      <c r="T173" s="372">
        <f t="shared" si="26"/>
        <v>0</v>
      </c>
      <c r="U173" s="372">
        <f t="shared" si="27"/>
        <v>0</v>
      </c>
      <c r="V173" s="372">
        <f t="shared" si="28"/>
        <v>0</v>
      </c>
      <c r="W173" s="372">
        <f t="shared" si="29"/>
        <v>0</v>
      </c>
      <c r="X173" s="372">
        <f t="shared" si="30"/>
        <v>0</v>
      </c>
      <c r="Y173" s="372">
        <f t="shared" si="31"/>
        <v>0</v>
      </c>
      <c r="Z173" s="372">
        <f t="shared" si="32"/>
        <v>0</v>
      </c>
      <c r="AA173" s="372">
        <f t="shared" si="33"/>
        <v>0</v>
      </c>
      <c r="AB173" s="372">
        <f t="shared" si="34"/>
        <v>0</v>
      </c>
      <c r="AC173" s="372">
        <f t="shared" si="35"/>
        <v>0</v>
      </c>
      <c r="AD173" s="372">
        <f t="shared" si="36"/>
        <v>0</v>
      </c>
      <c r="AE173" s="405">
        <f t="shared" si="37"/>
        <v>0</v>
      </c>
      <c r="AF173" s="373"/>
      <c r="AG173" s="373"/>
      <c r="BH173" s="401"/>
      <c r="BI173" s="402"/>
      <c r="BJ173" s="402"/>
      <c r="BK173" s="402"/>
      <c r="BL173" s="402"/>
      <c r="BM173" s="402"/>
      <c r="BN173" s="402"/>
      <c r="BO173" s="402"/>
      <c r="BP173" s="402"/>
      <c r="BQ173" s="402"/>
      <c r="BR173" s="402"/>
      <c r="BS173" s="402"/>
      <c r="BT173" s="402"/>
      <c r="BU173" s="402"/>
      <c r="BV173" s="402"/>
      <c r="BW173" s="402"/>
      <c r="BX173" s="402"/>
      <c r="BY173" s="402"/>
      <c r="BZ173" s="402"/>
      <c r="CA173" s="402"/>
      <c r="CB173" s="402"/>
      <c r="CC173" s="402"/>
      <c r="CD173" s="402"/>
      <c r="CE173" s="402"/>
      <c r="CF173" s="402"/>
      <c r="CG173" s="402"/>
      <c r="CH173" s="402"/>
      <c r="CI173" s="137"/>
      <c r="CJ173" s="372"/>
      <c r="CK173" s="137"/>
      <c r="CL173" s="137"/>
      <c r="CM173" s="137"/>
    </row>
    <row r="174" spans="2:91">
      <c r="B174" s="383"/>
      <c r="C174" s="375" t="s">
        <v>410</v>
      </c>
      <c r="D174" s="403" t="s">
        <v>423</v>
      </c>
      <c r="E174" s="372">
        <f t="shared" si="11"/>
        <v>0</v>
      </c>
      <c r="F174" s="372">
        <f t="shared" si="12"/>
        <v>0</v>
      </c>
      <c r="G174" s="372">
        <f t="shared" si="13"/>
        <v>0</v>
      </c>
      <c r="H174" s="372">
        <f t="shared" si="14"/>
        <v>0</v>
      </c>
      <c r="I174" s="372">
        <f t="shared" si="15"/>
        <v>0</v>
      </c>
      <c r="J174" s="372">
        <f t="shared" si="16"/>
        <v>0</v>
      </c>
      <c r="K174" s="372">
        <f t="shared" si="17"/>
        <v>0</v>
      </c>
      <c r="L174" s="372">
        <f t="shared" si="18"/>
        <v>0</v>
      </c>
      <c r="M174" s="372">
        <f t="shared" si="19"/>
        <v>0</v>
      </c>
      <c r="N174" s="372">
        <f t="shared" si="20"/>
        <v>0</v>
      </c>
      <c r="O174" s="372">
        <f t="shared" si="21"/>
        <v>0</v>
      </c>
      <c r="P174" s="372">
        <f t="shared" si="22"/>
        <v>0</v>
      </c>
      <c r="Q174" s="372">
        <f t="shared" si="23"/>
        <v>0</v>
      </c>
      <c r="R174" s="404">
        <f t="shared" si="24"/>
        <v>0</v>
      </c>
      <c r="S174" s="372">
        <f t="shared" si="25"/>
        <v>0</v>
      </c>
      <c r="T174" s="372">
        <f t="shared" si="26"/>
        <v>0</v>
      </c>
      <c r="U174" s="372">
        <f t="shared" si="27"/>
        <v>0</v>
      </c>
      <c r="V174" s="372">
        <f t="shared" si="28"/>
        <v>0</v>
      </c>
      <c r="W174" s="372">
        <f t="shared" si="29"/>
        <v>0</v>
      </c>
      <c r="X174" s="372">
        <f t="shared" si="30"/>
        <v>0</v>
      </c>
      <c r="Y174" s="372">
        <f t="shared" si="31"/>
        <v>0</v>
      </c>
      <c r="Z174" s="372">
        <f t="shared" si="32"/>
        <v>0</v>
      </c>
      <c r="AA174" s="372">
        <f t="shared" si="33"/>
        <v>0</v>
      </c>
      <c r="AB174" s="372">
        <f t="shared" si="34"/>
        <v>0</v>
      </c>
      <c r="AC174" s="372">
        <f t="shared" si="35"/>
        <v>0</v>
      </c>
      <c r="AD174" s="372">
        <f t="shared" si="36"/>
        <v>0</v>
      </c>
      <c r="AE174" s="405">
        <f t="shared" si="37"/>
        <v>0</v>
      </c>
      <c r="AF174" s="373"/>
      <c r="AG174" s="373"/>
      <c r="BH174" s="401"/>
      <c r="BI174" s="402"/>
      <c r="BJ174" s="402"/>
      <c r="BK174" s="402"/>
      <c r="BL174" s="402"/>
      <c r="BM174" s="402"/>
      <c r="BN174" s="402"/>
      <c r="BO174" s="402"/>
      <c r="BP174" s="402"/>
      <c r="BQ174" s="402"/>
      <c r="BR174" s="402"/>
      <c r="BS174" s="402"/>
      <c r="BT174" s="402"/>
      <c r="BU174" s="402"/>
      <c r="BV174" s="402"/>
      <c r="BW174" s="402"/>
      <c r="BX174" s="402"/>
      <c r="BY174" s="402"/>
      <c r="BZ174" s="402"/>
      <c r="CA174" s="402"/>
      <c r="CB174" s="402"/>
      <c r="CC174" s="402"/>
      <c r="CD174" s="402"/>
      <c r="CE174" s="402"/>
      <c r="CF174" s="402"/>
      <c r="CG174" s="402"/>
      <c r="CH174" s="402"/>
      <c r="CI174" s="137"/>
      <c r="CJ174" s="372"/>
      <c r="CK174" s="137"/>
      <c r="CL174" s="137"/>
      <c r="CM174" s="137"/>
    </row>
    <row r="175" spans="2:91">
      <c r="B175" s="383"/>
      <c r="C175" s="375" t="s">
        <v>411</v>
      </c>
      <c r="D175" s="403" t="s">
        <v>424</v>
      </c>
      <c r="E175" s="372">
        <f t="shared" si="11"/>
        <v>0</v>
      </c>
      <c r="F175" s="372">
        <f t="shared" si="12"/>
        <v>0</v>
      </c>
      <c r="G175" s="372">
        <f t="shared" si="13"/>
        <v>0</v>
      </c>
      <c r="H175" s="372">
        <f t="shared" si="14"/>
        <v>0</v>
      </c>
      <c r="I175" s="372">
        <f t="shared" si="15"/>
        <v>0</v>
      </c>
      <c r="J175" s="372">
        <f t="shared" si="16"/>
        <v>0</v>
      </c>
      <c r="K175" s="372">
        <f t="shared" si="17"/>
        <v>0</v>
      </c>
      <c r="L175" s="372">
        <f t="shared" si="18"/>
        <v>0</v>
      </c>
      <c r="M175" s="372">
        <f t="shared" si="19"/>
        <v>0</v>
      </c>
      <c r="N175" s="372">
        <f t="shared" si="20"/>
        <v>0</v>
      </c>
      <c r="O175" s="372">
        <f t="shared" si="21"/>
        <v>0</v>
      </c>
      <c r="P175" s="372">
        <f t="shared" si="22"/>
        <v>0</v>
      </c>
      <c r="Q175" s="372">
        <f t="shared" si="23"/>
        <v>0</v>
      </c>
      <c r="R175" s="404">
        <f t="shared" si="24"/>
        <v>0</v>
      </c>
      <c r="S175" s="372">
        <f t="shared" si="25"/>
        <v>0</v>
      </c>
      <c r="T175" s="372">
        <f t="shared" si="26"/>
        <v>0</v>
      </c>
      <c r="U175" s="372">
        <f t="shared" si="27"/>
        <v>0</v>
      </c>
      <c r="V175" s="372">
        <f t="shared" si="28"/>
        <v>0</v>
      </c>
      <c r="W175" s="372">
        <f t="shared" si="29"/>
        <v>0</v>
      </c>
      <c r="X175" s="372">
        <f t="shared" si="30"/>
        <v>0</v>
      </c>
      <c r="Y175" s="372">
        <f t="shared" si="31"/>
        <v>0</v>
      </c>
      <c r="Z175" s="372">
        <f t="shared" si="32"/>
        <v>0</v>
      </c>
      <c r="AA175" s="372">
        <f t="shared" si="33"/>
        <v>0</v>
      </c>
      <c r="AB175" s="372">
        <f t="shared" si="34"/>
        <v>0</v>
      </c>
      <c r="AC175" s="372">
        <f t="shared" si="35"/>
        <v>0</v>
      </c>
      <c r="AD175" s="372">
        <f t="shared" si="36"/>
        <v>0</v>
      </c>
      <c r="AE175" s="405">
        <f t="shared" si="37"/>
        <v>0</v>
      </c>
      <c r="AF175" s="373"/>
      <c r="AG175" s="373"/>
      <c r="BH175" s="401"/>
      <c r="BI175" s="402"/>
      <c r="BJ175" s="402"/>
      <c r="BK175" s="402"/>
      <c r="BL175" s="402"/>
      <c r="BM175" s="402"/>
      <c r="BN175" s="402"/>
      <c r="BO175" s="402"/>
      <c r="BP175" s="402"/>
      <c r="BQ175" s="402"/>
      <c r="BR175" s="402"/>
      <c r="BS175" s="402"/>
      <c r="BT175" s="402"/>
      <c r="BU175" s="402"/>
      <c r="BV175" s="402"/>
      <c r="BW175" s="402"/>
      <c r="BX175" s="402"/>
      <c r="BY175" s="402"/>
      <c r="BZ175" s="402"/>
      <c r="CA175" s="402"/>
      <c r="CB175" s="402"/>
      <c r="CC175" s="402"/>
      <c r="CD175" s="402"/>
      <c r="CE175" s="402"/>
      <c r="CF175" s="402"/>
      <c r="CG175" s="402"/>
      <c r="CH175" s="402"/>
      <c r="CI175" s="137"/>
      <c r="CJ175" s="372"/>
      <c r="CK175" s="137"/>
      <c r="CL175" s="137"/>
      <c r="CM175" s="137"/>
    </row>
    <row r="176" spans="2:91">
      <c r="B176" s="383"/>
      <c r="C176" s="375" t="s">
        <v>412</v>
      </c>
      <c r="D176" s="403" t="s">
        <v>425</v>
      </c>
      <c r="E176" s="372">
        <f t="shared" si="11"/>
        <v>0</v>
      </c>
      <c r="F176" s="372">
        <f t="shared" si="12"/>
        <v>0</v>
      </c>
      <c r="G176" s="372">
        <f t="shared" si="13"/>
        <v>0</v>
      </c>
      <c r="H176" s="372">
        <f t="shared" si="14"/>
        <v>0</v>
      </c>
      <c r="I176" s="372">
        <f t="shared" si="15"/>
        <v>0</v>
      </c>
      <c r="J176" s="372">
        <f t="shared" si="16"/>
        <v>0</v>
      </c>
      <c r="K176" s="372">
        <f t="shared" si="17"/>
        <v>0</v>
      </c>
      <c r="L176" s="372">
        <f t="shared" si="18"/>
        <v>0</v>
      </c>
      <c r="M176" s="372">
        <f t="shared" si="19"/>
        <v>0</v>
      </c>
      <c r="N176" s="372">
        <f t="shared" si="20"/>
        <v>0</v>
      </c>
      <c r="O176" s="372">
        <f t="shared" si="21"/>
        <v>0</v>
      </c>
      <c r="P176" s="372">
        <f t="shared" si="22"/>
        <v>0</v>
      </c>
      <c r="Q176" s="372">
        <f t="shared" si="23"/>
        <v>0</v>
      </c>
      <c r="R176" s="404">
        <f t="shared" si="24"/>
        <v>0</v>
      </c>
      <c r="S176" s="372">
        <f t="shared" si="25"/>
        <v>0</v>
      </c>
      <c r="T176" s="372">
        <f t="shared" si="26"/>
        <v>0</v>
      </c>
      <c r="U176" s="372">
        <f t="shared" si="27"/>
        <v>0</v>
      </c>
      <c r="V176" s="372">
        <f t="shared" si="28"/>
        <v>0</v>
      </c>
      <c r="W176" s="372">
        <f t="shared" si="29"/>
        <v>0</v>
      </c>
      <c r="X176" s="372">
        <f t="shared" si="30"/>
        <v>0</v>
      </c>
      <c r="Y176" s="372">
        <f t="shared" si="31"/>
        <v>0</v>
      </c>
      <c r="Z176" s="372">
        <f t="shared" si="32"/>
        <v>0</v>
      </c>
      <c r="AA176" s="372">
        <f t="shared" si="33"/>
        <v>0</v>
      </c>
      <c r="AB176" s="372">
        <f t="shared" si="34"/>
        <v>0</v>
      </c>
      <c r="AC176" s="372">
        <f t="shared" si="35"/>
        <v>0</v>
      </c>
      <c r="AD176" s="372">
        <f t="shared" si="36"/>
        <v>0</v>
      </c>
      <c r="AE176" s="405">
        <f t="shared" si="37"/>
        <v>0</v>
      </c>
      <c r="AF176" s="373"/>
      <c r="AG176" s="373"/>
      <c r="BH176" s="401"/>
      <c r="BI176" s="402"/>
      <c r="BJ176" s="402"/>
      <c r="BK176" s="402"/>
      <c r="BL176" s="402"/>
      <c r="BM176" s="402"/>
      <c r="BN176" s="402"/>
      <c r="BO176" s="402"/>
      <c r="BP176" s="402"/>
      <c r="BQ176" s="402"/>
      <c r="BR176" s="402"/>
      <c r="BS176" s="402"/>
      <c r="BT176" s="402"/>
      <c r="BU176" s="402"/>
      <c r="BV176" s="402"/>
      <c r="BW176" s="402"/>
      <c r="BX176" s="402"/>
      <c r="BY176" s="402"/>
      <c r="BZ176" s="402"/>
      <c r="CA176" s="402"/>
      <c r="CB176" s="402"/>
      <c r="CC176" s="402"/>
      <c r="CD176" s="402"/>
      <c r="CE176" s="402"/>
      <c r="CF176" s="402"/>
      <c r="CG176" s="402"/>
      <c r="CH176" s="402"/>
      <c r="CI176" s="137"/>
      <c r="CJ176" s="372"/>
      <c r="CK176" s="137"/>
      <c r="CL176" s="137"/>
      <c r="CM176" s="137"/>
    </row>
    <row r="177" spans="2:91">
      <c r="B177" s="383"/>
      <c r="C177" s="375" t="s">
        <v>413</v>
      </c>
      <c r="D177" s="403" t="s">
        <v>426</v>
      </c>
      <c r="E177" s="372">
        <f t="shared" si="11"/>
        <v>0</v>
      </c>
      <c r="F177" s="372">
        <f t="shared" si="12"/>
        <v>0</v>
      </c>
      <c r="G177" s="372">
        <f t="shared" si="13"/>
        <v>0</v>
      </c>
      <c r="H177" s="372">
        <f t="shared" si="14"/>
        <v>0</v>
      </c>
      <c r="I177" s="372">
        <f t="shared" si="15"/>
        <v>0</v>
      </c>
      <c r="J177" s="372">
        <f t="shared" si="16"/>
        <v>0</v>
      </c>
      <c r="K177" s="372">
        <f t="shared" si="17"/>
        <v>0</v>
      </c>
      <c r="L177" s="372">
        <f t="shared" si="18"/>
        <v>0</v>
      </c>
      <c r="M177" s="372">
        <f t="shared" si="19"/>
        <v>0</v>
      </c>
      <c r="N177" s="372">
        <f t="shared" si="20"/>
        <v>0</v>
      </c>
      <c r="O177" s="372">
        <f t="shared" si="21"/>
        <v>0</v>
      </c>
      <c r="P177" s="372">
        <f t="shared" si="22"/>
        <v>0</v>
      </c>
      <c r="Q177" s="372">
        <f t="shared" si="23"/>
        <v>0</v>
      </c>
      <c r="R177" s="404">
        <f t="shared" si="24"/>
        <v>0</v>
      </c>
      <c r="S177" s="372">
        <f t="shared" si="25"/>
        <v>0</v>
      </c>
      <c r="T177" s="372">
        <f t="shared" si="26"/>
        <v>0</v>
      </c>
      <c r="U177" s="372">
        <f t="shared" si="27"/>
        <v>0</v>
      </c>
      <c r="V177" s="372">
        <f t="shared" si="28"/>
        <v>0</v>
      </c>
      <c r="W177" s="372">
        <f t="shared" si="29"/>
        <v>0</v>
      </c>
      <c r="X177" s="372">
        <f t="shared" si="30"/>
        <v>0</v>
      </c>
      <c r="Y177" s="372">
        <f t="shared" si="31"/>
        <v>0</v>
      </c>
      <c r="Z177" s="372">
        <f t="shared" si="32"/>
        <v>0</v>
      </c>
      <c r="AA177" s="372">
        <f t="shared" si="33"/>
        <v>0</v>
      </c>
      <c r="AB177" s="372">
        <f t="shared" si="34"/>
        <v>0</v>
      </c>
      <c r="AC177" s="372">
        <f t="shared" si="35"/>
        <v>0</v>
      </c>
      <c r="AD177" s="372">
        <f t="shared" si="36"/>
        <v>0</v>
      </c>
      <c r="AE177" s="405">
        <f t="shared" si="37"/>
        <v>0</v>
      </c>
      <c r="AF177" s="373"/>
      <c r="AG177" s="373"/>
      <c r="BH177" s="401"/>
      <c r="BI177" s="402"/>
      <c r="BJ177" s="402"/>
      <c r="BK177" s="402"/>
      <c r="BL177" s="402"/>
      <c r="BM177" s="402"/>
      <c r="BN177" s="402"/>
      <c r="BO177" s="402"/>
      <c r="BP177" s="402"/>
      <c r="BQ177" s="402"/>
      <c r="BR177" s="402"/>
      <c r="BS177" s="402"/>
      <c r="BT177" s="402"/>
      <c r="BU177" s="402"/>
      <c r="BV177" s="402"/>
      <c r="BW177" s="402"/>
      <c r="BX177" s="402"/>
      <c r="BY177" s="402"/>
      <c r="BZ177" s="402"/>
      <c r="CA177" s="402"/>
      <c r="CB177" s="402"/>
      <c r="CC177" s="402"/>
      <c r="CD177" s="402"/>
      <c r="CE177" s="402"/>
      <c r="CF177" s="402"/>
      <c r="CG177" s="402"/>
      <c r="CH177" s="402"/>
      <c r="CI177" s="137"/>
      <c r="CJ177" s="372"/>
      <c r="CK177" s="137"/>
      <c r="CL177" s="137"/>
      <c r="CM177" s="137"/>
    </row>
    <row r="178" spans="2:91">
      <c r="B178" s="383"/>
      <c r="C178" s="375" t="s">
        <v>414</v>
      </c>
      <c r="D178" s="403" t="s">
        <v>427</v>
      </c>
      <c r="E178" s="372">
        <f t="shared" si="11"/>
        <v>0</v>
      </c>
      <c r="F178" s="372">
        <f t="shared" si="12"/>
        <v>0</v>
      </c>
      <c r="G178" s="372">
        <f t="shared" si="13"/>
        <v>0</v>
      </c>
      <c r="H178" s="372">
        <f t="shared" si="14"/>
        <v>0</v>
      </c>
      <c r="I178" s="372">
        <f t="shared" si="15"/>
        <v>0</v>
      </c>
      <c r="J178" s="372">
        <f t="shared" si="16"/>
        <v>0</v>
      </c>
      <c r="K178" s="372">
        <f t="shared" si="17"/>
        <v>0</v>
      </c>
      <c r="L178" s="372">
        <f t="shared" si="18"/>
        <v>0</v>
      </c>
      <c r="M178" s="372">
        <f t="shared" si="19"/>
        <v>0</v>
      </c>
      <c r="N178" s="372">
        <f t="shared" si="20"/>
        <v>0</v>
      </c>
      <c r="O178" s="372">
        <f t="shared" si="21"/>
        <v>0</v>
      </c>
      <c r="P178" s="372">
        <f t="shared" si="22"/>
        <v>0</v>
      </c>
      <c r="Q178" s="372">
        <f t="shared" si="23"/>
        <v>0</v>
      </c>
      <c r="R178" s="404">
        <f t="shared" si="24"/>
        <v>0</v>
      </c>
      <c r="S178" s="372">
        <f t="shared" si="25"/>
        <v>0</v>
      </c>
      <c r="T178" s="372">
        <f t="shared" si="26"/>
        <v>0</v>
      </c>
      <c r="U178" s="372">
        <f t="shared" si="27"/>
        <v>0</v>
      </c>
      <c r="V178" s="372">
        <f t="shared" si="28"/>
        <v>0</v>
      </c>
      <c r="W178" s="372">
        <f t="shared" si="29"/>
        <v>0</v>
      </c>
      <c r="X178" s="372">
        <f t="shared" si="30"/>
        <v>0</v>
      </c>
      <c r="Y178" s="372">
        <f t="shared" si="31"/>
        <v>0</v>
      </c>
      <c r="Z178" s="372">
        <f t="shared" si="32"/>
        <v>0</v>
      </c>
      <c r="AA178" s="372">
        <f t="shared" si="33"/>
        <v>0</v>
      </c>
      <c r="AB178" s="372">
        <f t="shared" si="34"/>
        <v>0</v>
      </c>
      <c r="AC178" s="372">
        <f t="shared" si="35"/>
        <v>0</v>
      </c>
      <c r="AD178" s="372">
        <f t="shared" si="36"/>
        <v>0</v>
      </c>
      <c r="AE178" s="405">
        <f t="shared" si="37"/>
        <v>0</v>
      </c>
      <c r="AF178" s="373"/>
      <c r="AG178" s="373"/>
      <c r="BH178" s="401"/>
      <c r="BI178" s="402"/>
      <c r="BJ178" s="402"/>
      <c r="BK178" s="402"/>
      <c r="BL178" s="402"/>
      <c r="BM178" s="402"/>
      <c r="BN178" s="402"/>
      <c r="BO178" s="402"/>
      <c r="BP178" s="402"/>
      <c r="BQ178" s="402"/>
      <c r="BR178" s="402"/>
      <c r="BS178" s="402"/>
      <c r="BT178" s="402"/>
      <c r="BU178" s="402"/>
      <c r="BV178" s="402"/>
      <c r="BW178" s="402"/>
      <c r="BX178" s="402"/>
      <c r="BY178" s="402"/>
      <c r="BZ178" s="402"/>
      <c r="CA178" s="402"/>
      <c r="CB178" s="402"/>
      <c r="CC178" s="402"/>
      <c r="CD178" s="402"/>
      <c r="CE178" s="402"/>
      <c r="CF178" s="402"/>
      <c r="CG178" s="402"/>
      <c r="CH178" s="402"/>
      <c r="CI178" s="137"/>
      <c r="CJ178" s="372"/>
      <c r="CK178" s="137"/>
      <c r="CL178" s="137"/>
      <c r="CM178" s="137"/>
    </row>
    <row r="179" spans="2:91">
      <c r="B179" s="383"/>
      <c r="C179" s="375" t="s">
        <v>415</v>
      </c>
      <c r="D179" s="403" t="s">
        <v>428</v>
      </c>
      <c r="E179" s="372">
        <f t="shared" si="11"/>
        <v>0</v>
      </c>
      <c r="F179" s="372">
        <f t="shared" si="12"/>
        <v>0</v>
      </c>
      <c r="G179" s="372">
        <f t="shared" si="13"/>
        <v>0</v>
      </c>
      <c r="H179" s="372">
        <f t="shared" si="14"/>
        <v>0</v>
      </c>
      <c r="I179" s="372">
        <f t="shared" si="15"/>
        <v>0</v>
      </c>
      <c r="J179" s="372">
        <f t="shared" si="16"/>
        <v>0</v>
      </c>
      <c r="K179" s="372">
        <f t="shared" si="17"/>
        <v>0</v>
      </c>
      <c r="L179" s="372">
        <f t="shared" si="18"/>
        <v>0</v>
      </c>
      <c r="M179" s="372">
        <f t="shared" si="19"/>
        <v>0</v>
      </c>
      <c r="N179" s="372">
        <f t="shared" si="20"/>
        <v>0</v>
      </c>
      <c r="O179" s="372">
        <f t="shared" si="21"/>
        <v>0</v>
      </c>
      <c r="P179" s="372">
        <f t="shared" si="22"/>
        <v>0</v>
      </c>
      <c r="Q179" s="372">
        <f t="shared" si="23"/>
        <v>0</v>
      </c>
      <c r="R179" s="404">
        <f t="shared" si="24"/>
        <v>0</v>
      </c>
      <c r="S179" s="372">
        <f t="shared" si="25"/>
        <v>0</v>
      </c>
      <c r="T179" s="372">
        <f t="shared" si="26"/>
        <v>0</v>
      </c>
      <c r="U179" s="372">
        <f t="shared" si="27"/>
        <v>0</v>
      </c>
      <c r="V179" s="372">
        <f t="shared" si="28"/>
        <v>0</v>
      </c>
      <c r="W179" s="372">
        <f t="shared" si="29"/>
        <v>0</v>
      </c>
      <c r="X179" s="372">
        <f t="shared" si="30"/>
        <v>0</v>
      </c>
      <c r="Y179" s="372">
        <f t="shared" si="31"/>
        <v>0</v>
      </c>
      <c r="Z179" s="372">
        <f t="shared" si="32"/>
        <v>0</v>
      </c>
      <c r="AA179" s="372">
        <f t="shared" si="33"/>
        <v>0</v>
      </c>
      <c r="AB179" s="372">
        <f t="shared" si="34"/>
        <v>0</v>
      </c>
      <c r="AC179" s="372">
        <f t="shared" si="35"/>
        <v>0</v>
      </c>
      <c r="AD179" s="372">
        <f t="shared" si="36"/>
        <v>0</v>
      </c>
      <c r="AE179" s="405">
        <f t="shared" si="37"/>
        <v>0</v>
      </c>
      <c r="AF179" s="373"/>
      <c r="AG179" s="373"/>
      <c r="BH179" s="401"/>
      <c r="BI179" s="402"/>
      <c r="BJ179" s="402"/>
      <c r="BK179" s="402"/>
      <c r="BL179" s="402"/>
      <c r="BM179" s="402"/>
      <c r="BN179" s="402"/>
      <c r="BO179" s="402"/>
      <c r="BP179" s="402"/>
      <c r="BQ179" s="402"/>
      <c r="BR179" s="402"/>
      <c r="BS179" s="402"/>
      <c r="BT179" s="402"/>
      <c r="BU179" s="402"/>
      <c r="BV179" s="402"/>
      <c r="BW179" s="402"/>
      <c r="BX179" s="402"/>
      <c r="BY179" s="402"/>
      <c r="BZ179" s="402"/>
      <c r="CA179" s="402"/>
      <c r="CB179" s="402"/>
      <c r="CC179" s="402"/>
      <c r="CD179" s="402"/>
      <c r="CE179" s="402"/>
      <c r="CF179" s="402"/>
      <c r="CG179" s="402"/>
      <c r="CH179" s="402"/>
      <c r="CI179" s="137"/>
      <c r="CJ179" s="372"/>
      <c r="CK179" s="137"/>
      <c r="CL179" s="137"/>
      <c r="CM179" s="137"/>
    </row>
    <row r="180" spans="2:91">
      <c r="B180" s="383"/>
      <c r="C180" s="375" t="s">
        <v>416</v>
      </c>
      <c r="D180" s="403" t="s">
        <v>429</v>
      </c>
      <c r="E180" s="372">
        <f t="shared" si="11"/>
        <v>0</v>
      </c>
      <c r="F180" s="372">
        <f t="shared" si="12"/>
        <v>0</v>
      </c>
      <c r="G180" s="372">
        <f t="shared" si="13"/>
        <v>0</v>
      </c>
      <c r="H180" s="372">
        <f t="shared" si="14"/>
        <v>0</v>
      </c>
      <c r="I180" s="372">
        <f t="shared" si="15"/>
        <v>0</v>
      </c>
      <c r="J180" s="372">
        <f t="shared" si="16"/>
        <v>0</v>
      </c>
      <c r="K180" s="372">
        <f t="shared" si="17"/>
        <v>0</v>
      </c>
      <c r="L180" s="372">
        <f t="shared" si="18"/>
        <v>0</v>
      </c>
      <c r="M180" s="372">
        <f t="shared" si="19"/>
        <v>0</v>
      </c>
      <c r="N180" s="372">
        <f t="shared" si="20"/>
        <v>0</v>
      </c>
      <c r="O180" s="372">
        <f t="shared" si="21"/>
        <v>0</v>
      </c>
      <c r="P180" s="372">
        <f t="shared" si="22"/>
        <v>0</v>
      </c>
      <c r="Q180" s="372">
        <f t="shared" si="23"/>
        <v>0</v>
      </c>
      <c r="R180" s="404">
        <f t="shared" si="24"/>
        <v>0</v>
      </c>
      <c r="S180" s="372">
        <f t="shared" si="25"/>
        <v>0</v>
      </c>
      <c r="T180" s="372">
        <f t="shared" si="26"/>
        <v>0</v>
      </c>
      <c r="U180" s="372">
        <f t="shared" si="27"/>
        <v>0</v>
      </c>
      <c r="V180" s="372">
        <f t="shared" si="28"/>
        <v>0</v>
      </c>
      <c r="W180" s="372">
        <f t="shared" si="29"/>
        <v>0</v>
      </c>
      <c r="X180" s="372">
        <f t="shared" si="30"/>
        <v>0</v>
      </c>
      <c r="Y180" s="372">
        <f t="shared" si="31"/>
        <v>0</v>
      </c>
      <c r="Z180" s="372">
        <f t="shared" si="32"/>
        <v>0</v>
      </c>
      <c r="AA180" s="372">
        <f t="shared" si="33"/>
        <v>0</v>
      </c>
      <c r="AB180" s="372">
        <f t="shared" si="34"/>
        <v>0</v>
      </c>
      <c r="AC180" s="372">
        <f t="shared" si="35"/>
        <v>0</v>
      </c>
      <c r="AD180" s="372">
        <f t="shared" si="36"/>
        <v>0</v>
      </c>
      <c r="AE180" s="405">
        <f t="shared" si="37"/>
        <v>0</v>
      </c>
      <c r="AF180" s="373"/>
      <c r="AG180" s="373"/>
      <c r="BH180" s="401"/>
      <c r="BI180" s="402"/>
      <c r="BJ180" s="402"/>
      <c r="BK180" s="402"/>
      <c r="BL180" s="402"/>
      <c r="BM180" s="402"/>
      <c r="BN180" s="402"/>
      <c r="BO180" s="402"/>
      <c r="BP180" s="402"/>
      <c r="BQ180" s="402"/>
      <c r="BR180" s="402"/>
      <c r="BS180" s="402"/>
      <c r="BT180" s="402"/>
      <c r="BU180" s="402"/>
      <c r="BV180" s="402"/>
      <c r="BW180" s="402"/>
      <c r="BX180" s="402"/>
      <c r="BY180" s="402"/>
      <c r="BZ180" s="402"/>
      <c r="CA180" s="402"/>
      <c r="CB180" s="402"/>
      <c r="CC180" s="402"/>
      <c r="CD180" s="402"/>
      <c r="CE180" s="402"/>
      <c r="CF180" s="402"/>
      <c r="CG180" s="402"/>
      <c r="CH180" s="402"/>
      <c r="CI180" s="137"/>
      <c r="CJ180" s="372"/>
      <c r="CK180" s="137"/>
      <c r="CL180" s="137"/>
      <c r="CM180" s="137"/>
    </row>
    <row r="181" spans="2:91">
      <c r="B181" s="383"/>
      <c r="C181" s="375" t="s">
        <v>417</v>
      </c>
      <c r="D181" s="403" t="s">
        <v>430</v>
      </c>
      <c r="E181" s="372">
        <f t="shared" si="11"/>
        <v>0</v>
      </c>
      <c r="F181" s="372">
        <f t="shared" si="12"/>
        <v>0</v>
      </c>
      <c r="G181" s="372">
        <f t="shared" si="13"/>
        <v>0</v>
      </c>
      <c r="H181" s="372">
        <f t="shared" si="14"/>
        <v>0</v>
      </c>
      <c r="I181" s="372">
        <f t="shared" si="15"/>
        <v>0</v>
      </c>
      <c r="J181" s="372">
        <f t="shared" si="16"/>
        <v>0</v>
      </c>
      <c r="K181" s="372">
        <f t="shared" si="17"/>
        <v>0</v>
      </c>
      <c r="L181" s="372">
        <f t="shared" si="18"/>
        <v>0</v>
      </c>
      <c r="M181" s="372">
        <f t="shared" si="19"/>
        <v>0</v>
      </c>
      <c r="N181" s="372">
        <f t="shared" si="20"/>
        <v>0</v>
      </c>
      <c r="O181" s="372">
        <f t="shared" si="21"/>
        <v>0</v>
      </c>
      <c r="P181" s="372">
        <f t="shared" si="22"/>
        <v>0</v>
      </c>
      <c r="Q181" s="372">
        <f t="shared" si="23"/>
        <v>0</v>
      </c>
      <c r="R181" s="404">
        <f t="shared" si="24"/>
        <v>0</v>
      </c>
      <c r="S181" s="372">
        <f t="shared" si="25"/>
        <v>0</v>
      </c>
      <c r="T181" s="372">
        <f t="shared" si="26"/>
        <v>0</v>
      </c>
      <c r="U181" s="372">
        <f t="shared" si="27"/>
        <v>0</v>
      </c>
      <c r="V181" s="372">
        <f t="shared" si="28"/>
        <v>0</v>
      </c>
      <c r="W181" s="372">
        <f t="shared" si="29"/>
        <v>0</v>
      </c>
      <c r="X181" s="372">
        <f t="shared" si="30"/>
        <v>0</v>
      </c>
      <c r="Y181" s="372">
        <f t="shared" si="31"/>
        <v>0</v>
      </c>
      <c r="Z181" s="372">
        <f t="shared" si="32"/>
        <v>0</v>
      </c>
      <c r="AA181" s="372">
        <f t="shared" si="33"/>
        <v>0</v>
      </c>
      <c r="AB181" s="372">
        <f t="shared" si="34"/>
        <v>0</v>
      </c>
      <c r="AC181" s="372">
        <f t="shared" si="35"/>
        <v>0</v>
      </c>
      <c r="AD181" s="372">
        <f t="shared" si="36"/>
        <v>0</v>
      </c>
      <c r="AE181" s="405">
        <f t="shared" si="37"/>
        <v>0</v>
      </c>
      <c r="AF181" s="373"/>
      <c r="AG181" s="373"/>
      <c r="BH181" s="401"/>
      <c r="BI181" s="402"/>
      <c r="BJ181" s="402"/>
      <c r="BK181" s="402"/>
      <c r="BL181" s="402"/>
      <c r="BM181" s="402"/>
      <c r="BN181" s="402"/>
      <c r="BO181" s="402"/>
      <c r="BP181" s="402"/>
      <c r="BQ181" s="402"/>
      <c r="BR181" s="402"/>
      <c r="BS181" s="402"/>
      <c r="BT181" s="402"/>
      <c r="BU181" s="402"/>
      <c r="BV181" s="402"/>
      <c r="BW181" s="402"/>
      <c r="BX181" s="402"/>
      <c r="BY181" s="402"/>
      <c r="BZ181" s="402"/>
      <c r="CA181" s="402"/>
      <c r="CB181" s="402"/>
      <c r="CC181" s="402"/>
      <c r="CD181" s="402"/>
      <c r="CE181" s="402"/>
      <c r="CF181" s="402"/>
      <c r="CG181" s="402"/>
      <c r="CH181" s="402"/>
      <c r="CI181" s="137"/>
      <c r="CJ181" s="372"/>
      <c r="CK181" s="137"/>
      <c r="CL181" s="137"/>
      <c r="CM181" s="137"/>
    </row>
    <row r="182" spans="2:91">
      <c r="B182" s="383"/>
      <c r="C182" s="375" t="s">
        <v>418</v>
      </c>
      <c r="D182" s="403" t="s">
        <v>431</v>
      </c>
      <c r="E182" s="372">
        <f t="shared" si="11"/>
        <v>0</v>
      </c>
      <c r="F182" s="372">
        <f t="shared" si="12"/>
        <v>0</v>
      </c>
      <c r="G182" s="372">
        <f t="shared" si="13"/>
        <v>0</v>
      </c>
      <c r="H182" s="372">
        <f t="shared" si="14"/>
        <v>0</v>
      </c>
      <c r="I182" s="372">
        <f t="shared" si="15"/>
        <v>0</v>
      </c>
      <c r="J182" s="372">
        <f t="shared" si="16"/>
        <v>0</v>
      </c>
      <c r="K182" s="372">
        <f t="shared" si="17"/>
        <v>0</v>
      </c>
      <c r="L182" s="372">
        <f t="shared" si="18"/>
        <v>0</v>
      </c>
      <c r="M182" s="372">
        <f t="shared" si="19"/>
        <v>0</v>
      </c>
      <c r="N182" s="372">
        <f t="shared" si="20"/>
        <v>0</v>
      </c>
      <c r="O182" s="372">
        <f t="shared" si="21"/>
        <v>0</v>
      </c>
      <c r="P182" s="372">
        <f t="shared" si="22"/>
        <v>0</v>
      </c>
      <c r="Q182" s="372">
        <f t="shared" si="23"/>
        <v>0</v>
      </c>
      <c r="R182" s="404">
        <f t="shared" si="24"/>
        <v>0</v>
      </c>
      <c r="S182" s="372">
        <f t="shared" si="25"/>
        <v>0</v>
      </c>
      <c r="T182" s="372">
        <f t="shared" si="26"/>
        <v>0</v>
      </c>
      <c r="U182" s="372">
        <f t="shared" si="27"/>
        <v>0</v>
      </c>
      <c r="V182" s="372">
        <f t="shared" si="28"/>
        <v>0</v>
      </c>
      <c r="W182" s="372">
        <f t="shared" si="29"/>
        <v>0</v>
      </c>
      <c r="X182" s="372">
        <f t="shared" si="30"/>
        <v>0</v>
      </c>
      <c r="Y182" s="372">
        <f t="shared" si="31"/>
        <v>0</v>
      </c>
      <c r="Z182" s="372">
        <f t="shared" si="32"/>
        <v>0</v>
      </c>
      <c r="AA182" s="372">
        <f t="shared" si="33"/>
        <v>0</v>
      </c>
      <c r="AB182" s="372">
        <f t="shared" si="34"/>
        <v>0</v>
      </c>
      <c r="AC182" s="372">
        <f t="shared" si="35"/>
        <v>0</v>
      </c>
      <c r="AD182" s="372">
        <f t="shared" si="36"/>
        <v>0</v>
      </c>
      <c r="AE182" s="405">
        <f t="shared" si="37"/>
        <v>0</v>
      </c>
      <c r="AF182" s="373"/>
      <c r="AG182" s="373"/>
      <c r="BH182" s="401"/>
      <c r="BI182" s="402"/>
      <c r="BJ182" s="402"/>
      <c r="BK182" s="402"/>
      <c r="BL182" s="402"/>
      <c r="BM182" s="402"/>
      <c r="BN182" s="402"/>
      <c r="BO182" s="402"/>
      <c r="BP182" s="402"/>
      <c r="BQ182" s="402"/>
      <c r="BR182" s="402"/>
      <c r="BS182" s="402"/>
      <c r="BT182" s="402"/>
      <c r="BU182" s="402"/>
      <c r="BV182" s="402"/>
      <c r="BW182" s="402"/>
      <c r="BX182" s="402"/>
      <c r="BY182" s="402"/>
      <c r="BZ182" s="402"/>
      <c r="CA182" s="402"/>
      <c r="CB182" s="402"/>
      <c r="CC182" s="402"/>
      <c r="CD182" s="402"/>
      <c r="CE182" s="402"/>
      <c r="CF182" s="402"/>
      <c r="CG182" s="402"/>
      <c r="CH182" s="402"/>
      <c r="CI182" s="137"/>
      <c r="CJ182" s="372"/>
      <c r="CK182" s="137"/>
      <c r="CL182" s="137"/>
      <c r="CM182" s="137"/>
    </row>
    <row r="183" spans="2:91">
      <c r="B183" s="383"/>
      <c r="C183" s="375" t="s">
        <v>419</v>
      </c>
      <c r="D183" s="403" t="s">
        <v>69</v>
      </c>
      <c r="E183" s="372">
        <f t="shared" si="11"/>
        <v>0</v>
      </c>
      <c r="F183" s="372">
        <f t="shared" si="12"/>
        <v>0</v>
      </c>
      <c r="G183" s="372">
        <f t="shared" si="13"/>
        <v>0</v>
      </c>
      <c r="H183" s="372">
        <f t="shared" si="14"/>
        <v>0</v>
      </c>
      <c r="I183" s="372">
        <f t="shared" si="15"/>
        <v>0</v>
      </c>
      <c r="J183" s="372">
        <f t="shared" si="16"/>
        <v>0</v>
      </c>
      <c r="K183" s="372">
        <f t="shared" si="17"/>
        <v>0</v>
      </c>
      <c r="L183" s="372">
        <f t="shared" si="18"/>
        <v>0</v>
      </c>
      <c r="M183" s="372">
        <f t="shared" si="19"/>
        <v>0</v>
      </c>
      <c r="N183" s="372">
        <f t="shared" si="20"/>
        <v>0</v>
      </c>
      <c r="O183" s="372">
        <f t="shared" si="21"/>
        <v>0</v>
      </c>
      <c r="P183" s="372">
        <f t="shared" si="22"/>
        <v>0</v>
      </c>
      <c r="Q183" s="372">
        <f t="shared" si="23"/>
        <v>0</v>
      </c>
      <c r="R183" s="404">
        <f t="shared" si="24"/>
        <v>0</v>
      </c>
      <c r="S183" s="372">
        <f t="shared" si="25"/>
        <v>0</v>
      </c>
      <c r="T183" s="372">
        <f t="shared" si="26"/>
        <v>0</v>
      </c>
      <c r="U183" s="372">
        <f t="shared" si="27"/>
        <v>0</v>
      </c>
      <c r="V183" s="372">
        <f t="shared" si="28"/>
        <v>0</v>
      </c>
      <c r="W183" s="372">
        <f t="shared" si="29"/>
        <v>0</v>
      </c>
      <c r="X183" s="372">
        <f t="shared" si="30"/>
        <v>0</v>
      </c>
      <c r="Y183" s="372">
        <f t="shared" si="31"/>
        <v>0</v>
      </c>
      <c r="Z183" s="372">
        <f t="shared" si="32"/>
        <v>0</v>
      </c>
      <c r="AA183" s="372">
        <f t="shared" si="33"/>
        <v>0</v>
      </c>
      <c r="AB183" s="372">
        <f t="shared" si="34"/>
        <v>0</v>
      </c>
      <c r="AC183" s="372">
        <f t="shared" si="35"/>
        <v>0</v>
      </c>
      <c r="AD183" s="372">
        <f t="shared" si="36"/>
        <v>0</v>
      </c>
      <c r="AE183" s="405">
        <f t="shared" si="37"/>
        <v>0</v>
      </c>
      <c r="AF183" s="373"/>
      <c r="AG183" s="373"/>
      <c r="BH183" s="401"/>
      <c r="BI183" s="402"/>
      <c r="BJ183" s="402"/>
      <c r="BK183" s="402"/>
      <c r="BL183" s="402"/>
      <c r="BM183" s="402"/>
      <c r="BN183" s="402"/>
      <c r="BO183" s="402"/>
      <c r="BP183" s="402"/>
      <c r="BQ183" s="402"/>
      <c r="BR183" s="402"/>
      <c r="BS183" s="402"/>
      <c r="BT183" s="402"/>
      <c r="BU183" s="402"/>
      <c r="BV183" s="402"/>
      <c r="BW183" s="402"/>
      <c r="BX183" s="402"/>
      <c r="BY183" s="402"/>
      <c r="BZ183" s="402"/>
      <c r="CA183" s="402"/>
      <c r="CB183" s="402"/>
      <c r="CC183" s="402"/>
      <c r="CD183" s="402"/>
      <c r="CE183" s="402"/>
      <c r="CF183" s="402"/>
      <c r="CG183" s="402"/>
      <c r="CH183" s="402"/>
      <c r="CI183" s="137"/>
      <c r="CJ183" s="372"/>
      <c r="CK183" s="137"/>
      <c r="CL183" s="137"/>
      <c r="CM183" s="137"/>
    </row>
    <row r="184" spans="2:91">
      <c r="B184" s="384"/>
      <c r="C184" s="385" t="s">
        <v>420</v>
      </c>
      <c r="D184" s="406" t="s">
        <v>432</v>
      </c>
      <c r="E184" s="407">
        <f>$F$91*E151</f>
        <v>0</v>
      </c>
      <c r="F184" s="407">
        <f t="shared" si="12"/>
        <v>0</v>
      </c>
      <c r="G184" s="407">
        <f t="shared" si="13"/>
        <v>0</v>
      </c>
      <c r="H184" s="407">
        <f t="shared" si="14"/>
        <v>0</v>
      </c>
      <c r="I184" s="407">
        <f t="shared" si="15"/>
        <v>0</v>
      </c>
      <c r="J184" s="407">
        <f t="shared" si="16"/>
        <v>0</v>
      </c>
      <c r="K184" s="407">
        <f t="shared" si="17"/>
        <v>0</v>
      </c>
      <c r="L184" s="407">
        <f t="shared" si="18"/>
        <v>0</v>
      </c>
      <c r="M184" s="407">
        <f t="shared" si="19"/>
        <v>0</v>
      </c>
      <c r="N184" s="407">
        <f t="shared" si="20"/>
        <v>0</v>
      </c>
      <c r="O184" s="407">
        <f t="shared" si="21"/>
        <v>0</v>
      </c>
      <c r="P184" s="407">
        <f t="shared" si="22"/>
        <v>0</v>
      </c>
      <c r="Q184" s="407">
        <f t="shared" si="23"/>
        <v>0</v>
      </c>
      <c r="R184" s="408">
        <f t="shared" si="24"/>
        <v>0</v>
      </c>
      <c r="S184" s="407">
        <f t="shared" si="25"/>
        <v>0</v>
      </c>
      <c r="T184" s="407">
        <f t="shared" si="26"/>
        <v>0</v>
      </c>
      <c r="U184" s="407">
        <f t="shared" si="27"/>
        <v>0</v>
      </c>
      <c r="V184" s="407">
        <f t="shared" si="28"/>
        <v>0</v>
      </c>
      <c r="W184" s="407">
        <f t="shared" si="29"/>
        <v>0</v>
      </c>
      <c r="X184" s="407">
        <f t="shared" si="30"/>
        <v>0</v>
      </c>
      <c r="Y184" s="407">
        <f t="shared" si="31"/>
        <v>0</v>
      </c>
      <c r="Z184" s="407">
        <f t="shared" si="32"/>
        <v>0</v>
      </c>
      <c r="AA184" s="407">
        <f t="shared" si="33"/>
        <v>0</v>
      </c>
      <c r="AB184" s="407">
        <f t="shared" si="34"/>
        <v>0</v>
      </c>
      <c r="AC184" s="407">
        <f t="shared" si="35"/>
        <v>0</v>
      </c>
      <c r="AD184" s="407">
        <f t="shared" si="36"/>
        <v>0</v>
      </c>
      <c r="AE184" s="313">
        <f t="shared" si="37"/>
        <v>0</v>
      </c>
      <c r="AF184" s="373"/>
      <c r="AG184" s="373"/>
      <c r="BH184" s="401"/>
      <c r="BI184" s="402"/>
      <c r="BJ184" s="402"/>
      <c r="BK184" s="402"/>
      <c r="BL184" s="402"/>
      <c r="BM184" s="402"/>
      <c r="BN184" s="402"/>
      <c r="BO184" s="402"/>
      <c r="BP184" s="402"/>
      <c r="BQ184" s="402"/>
      <c r="BR184" s="402"/>
      <c r="BS184" s="402"/>
      <c r="BT184" s="402"/>
      <c r="BU184" s="402"/>
      <c r="BV184" s="402"/>
      <c r="BW184" s="402"/>
      <c r="BX184" s="402"/>
      <c r="BY184" s="402"/>
      <c r="BZ184" s="402"/>
      <c r="CA184" s="402"/>
      <c r="CB184" s="402"/>
      <c r="CC184" s="402"/>
      <c r="CD184" s="402"/>
      <c r="CE184" s="402"/>
      <c r="CF184" s="402"/>
      <c r="CG184" s="402"/>
      <c r="CH184" s="402"/>
      <c r="CI184" s="137"/>
      <c r="CJ184" s="372"/>
      <c r="CK184" s="137"/>
      <c r="CL184" s="137"/>
      <c r="CM184" s="137"/>
    </row>
    <row r="185" spans="2:91">
      <c r="B185" s="387"/>
      <c r="C185" s="388"/>
      <c r="D185" s="389" t="s">
        <v>433</v>
      </c>
      <c r="E185" s="409">
        <f>$F$91*E152</f>
        <v>0</v>
      </c>
      <c r="F185" s="410">
        <f t="shared" si="12"/>
        <v>0</v>
      </c>
      <c r="G185" s="410">
        <f t="shared" si="13"/>
        <v>0</v>
      </c>
      <c r="H185" s="410">
        <f t="shared" si="14"/>
        <v>0</v>
      </c>
      <c r="I185" s="410">
        <f t="shared" si="15"/>
        <v>0</v>
      </c>
      <c r="J185" s="410">
        <f t="shared" si="16"/>
        <v>0</v>
      </c>
      <c r="K185" s="410">
        <f t="shared" si="17"/>
        <v>0</v>
      </c>
      <c r="L185" s="410">
        <f t="shared" si="18"/>
        <v>0</v>
      </c>
      <c r="M185" s="410">
        <f t="shared" si="19"/>
        <v>0</v>
      </c>
      <c r="N185" s="410">
        <f t="shared" si="20"/>
        <v>0</v>
      </c>
      <c r="O185" s="410">
        <f t="shared" si="21"/>
        <v>0</v>
      </c>
      <c r="P185" s="410">
        <f t="shared" si="22"/>
        <v>0</v>
      </c>
      <c r="Q185" s="411">
        <f t="shared" si="23"/>
        <v>0</v>
      </c>
      <c r="R185" s="412">
        <f t="shared" si="24"/>
        <v>0</v>
      </c>
      <c r="S185" s="410">
        <f t="shared" si="25"/>
        <v>0</v>
      </c>
      <c r="T185" s="410">
        <f t="shared" si="26"/>
        <v>0</v>
      </c>
      <c r="U185" s="410">
        <f t="shared" si="27"/>
        <v>0</v>
      </c>
      <c r="V185" s="410">
        <f t="shared" si="28"/>
        <v>0</v>
      </c>
      <c r="W185" s="410">
        <f t="shared" si="29"/>
        <v>0</v>
      </c>
      <c r="X185" s="410">
        <f t="shared" si="30"/>
        <v>0</v>
      </c>
      <c r="Y185" s="410">
        <f t="shared" si="31"/>
        <v>0</v>
      </c>
      <c r="Z185" s="410">
        <f t="shared" si="32"/>
        <v>0</v>
      </c>
      <c r="AA185" s="410">
        <f t="shared" si="33"/>
        <v>0</v>
      </c>
      <c r="AB185" s="410">
        <f t="shared" si="34"/>
        <v>0</v>
      </c>
      <c r="AC185" s="410">
        <f t="shared" si="35"/>
        <v>0</v>
      </c>
      <c r="AD185" s="411">
        <f t="shared" si="36"/>
        <v>0</v>
      </c>
      <c r="AE185" s="313">
        <f t="shared" si="37"/>
        <v>0</v>
      </c>
      <c r="BH185" s="401"/>
      <c r="BI185" s="413"/>
      <c r="BJ185" s="413"/>
      <c r="BK185" s="413"/>
      <c r="BL185" s="413"/>
      <c r="BM185" s="413"/>
      <c r="BN185" s="413"/>
      <c r="BO185" s="413"/>
      <c r="BP185" s="413"/>
      <c r="BQ185" s="413"/>
      <c r="BR185" s="413"/>
      <c r="BS185" s="413"/>
      <c r="BT185" s="413"/>
      <c r="BU185" s="413"/>
      <c r="BV185" s="413"/>
      <c r="BW185" s="413"/>
      <c r="BX185" s="413"/>
      <c r="BY185" s="413"/>
      <c r="BZ185" s="413"/>
      <c r="CA185" s="413"/>
      <c r="CB185" s="413"/>
      <c r="CC185" s="413"/>
      <c r="CD185" s="413"/>
      <c r="CE185" s="413"/>
      <c r="CF185" s="413"/>
      <c r="CG185" s="413"/>
      <c r="CH185" s="413"/>
      <c r="CI185" s="137"/>
      <c r="CJ185" s="137"/>
      <c r="CK185" s="137"/>
      <c r="CL185" s="137"/>
      <c r="CM185" s="137"/>
    </row>
    <row r="186" spans="2:91" ht="14.25">
      <c r="B186" s="393"/>
      <c r="C186" s="172"/>
      <c r="D186" s="310" t="s">
        <v>434</v>
      </c>
      <c r="E186" s="409">
        <f>SUM(E159:E185)</f>
        <v>0</v>
      </c>
      <c r="F186" s="409">
        <f t="shared" ref="F186:AD186" si="38">SUM(F159:F185)</f>
        <v>0</v>
      </c>
      <c r="G186" s="409">
        <f t="shared" si="38"/>
        <v>0</v>
      </c>
      <c r="H186" s="409">
        <f t="shared" si="38"/>
        <v>0</v>
      </c>
      <c r="I186" s="409">
        <f t="shared" si="38"/>
        <v>0</v>
      </c>
      <c r="J186" s="409">
        <f t="shared" si="38"/>
        <v>0</v>
      </c>
      <c r="K186" s="409">
        <f t="shared" si="38"/>
        <v>0</v>
      </c>
      <c r="L186" s="409">
        <f t="shared" si="38"/>
        <v>0</v>
      </c>
      <c r="M186" s="409">
        <f t="shared" si="38"/>
        <v>0</v>
      </c>
      <c r="N186" s="409">
        <f t="shared" si="38"/>
        <v>0</v>
      </c>
      <c r="O186" s="409">
        <f t="shared" si="38"/>
        <v>0</v>
      </c>
      <c r="P186" s="409">
        <f t="shared" si="38"/>
        <v>0</v>
      </c>
      <c r="Q186" s="409">
        <f t="shared" si="38"/>
        <v>0</v>
      </c>
      <c r="R186" s="412">
        <f t="shared" si="38"/>
        <v>0</v>
      </c>
      <c r="S186" s="409">
        <f t="shared" si="38"/>
        <v>0</v>
      </c>
      <c r="T186" s="409">
        <f t="shared" si="38"/>
        <v>0</v>
      </c>
      <c r="U186" s="409">
        <f t="shared" si="38"/>
        <v>0</v>
      </c>
      <c r="V186" s="409">
        <f t="shared" si="38"/>
        <v>0</v>
      </c>
      <c r="W186" s="409">
        <f t="shared" si="38"/>
        <v>0</v>
      </c>
      <c r="X186" s="409">
        <f t="shared" si="38"/>
        <v>0</v>
      </c>
      <c r="Y186" s="409">
        <f t="shared" si="38"/>
        <v>0</v>
      </c>
      <c r="Z186" s="409">
        <f t="shared" si="38"/>
        <v>0</v>
      </c>
      <c r="AA186" s="409">
        <f t="shared" si="38"/>
        <v>0</v>
      </c>
      <c r="AB186" s="409">
        <f t="shared" si="38"/>
        <v>0</v>
      </c>
      <c r="AC186" s="409">
        <f t="shared" si="38"/>
        <v>0</v>
      </c>
      <c r="AD186" s="409">
        <f t="shared" si="38"/>
        <v>0</v>
      </c>
      <c r="AE186" s="313">
        <f t="shared" si="37"/>
        <v>0</v>
      </c>
      <c r="BH186" s="401"/>
      <c r="BI186" s="413"/>
      <c r="BJ186" s="413"/>
      <c r="BK186" s="413"/>
      <c r="BL186" s="413"/>
      <c r="BM186" s="413"/>
      <c r="BN186" s="413"/>
      <c r="BO186" s="413"/>
      <c r="BP186" s="413"/>
      <c r="BQ186" s="413"/>
      <c r="BR186" s="413"/>
      <c r="BS186" s="413"/>
      <c r="BT186" s="413"/>
      <c r="BU186" s="413"/>
      <c r="BV186" s="413"/>
      <c r="BW186" s="413"/>
      <c r="BX186" s="413"/>
      <c r="BY186" s="413"/>
      <c r="BZ186" s="413"/>
      <c r="CA186" s="413"/>
      <c r="CB186" s="413"/>
      <c r="CC186" s="413"/>
      <c r="CD186" s="413"/>
      <c r="CE186" s="413"/>
      <c r="CF186" s="413"/>
      <c r="CG186" s="413"/>
      <c r="CH186" s="413"/>
      <c r="CI186" s="137"/>
      <c r="CJ186" s="137"/>
      <c r="CK186" s="137"/>
      <c r="CL186" s="137"/>
      <c r="CM186" s="137"/>
    </row>
    <row r="187" spans="2:91" ht="14.25">
      <c r="B187" s="414"/>
      <c r="C187" s="137"/>
      <c r="D187" s="137"/>
      <c r="E187" s="315"/>
      <c r="F187" s="315"/>
      <c r="G187" s="315"/>
      <c r="H187" s="315"/>
      <c r="I187" s="315"/>
      <c r="J187" s="315"/>
      <c r="K187" s="315"/>
      <c r="L187" s="315"/>
      <c r="M187" s="315"/>
      <c r="N187" s="315"/>
      <c r="O187" s="315"/>
      <c r="P187" s="315"/>
      <c r="Q187" s="315"/>
      <c r="BH187" s="137"/>
      <c r="BI187" s="137"/>
      <c r="BJ187" s="137"/>
      <c r="BK187" s="137"/>
      <c r="BL187" s="137"/>
      <c r="BM187" s="137"/>
      <c r="BN187" s="137"/>
      <c r="BO187" s="137"/>
      <c r="BP187" s="137"/>
      <c r="BQ187" s="137"/>
      <c r="BR187" s="137"/>
      <c r="BS187" s="137"/>
      <c r="BT187" s="137"/>
      <c r="BU187" s="137"/>
      <c r="BV187" s="137"/>
      <c r="BW187" s="137"/>
      <c r="BX187" s="137"/>
      <c r="BY187" s="137"/>
      <c r="BZ187" s="137"/>
      <c r="CA187" s="137"/>
      <c r="CB187" s="137"/>
      <c r="CC187" s="137"/>
      <c r="CD187" s="137"/>
      <c r="CE187" s="137"/>
      <c r="CF187" s="137"/>
      <c r="CG187" s="137"/>
      <c r="CH187" s="137"/>
      <c r="CI187" s="137"/>
      <c r="CJ187" s="137"/>
      <c r="CK187" s="137"/>
      <c r="CL187" s="137"/>
      <c r="CM187" s="137"/>
    </row>
    <row r="188" spans="2:91" ht="14.25">
      <c r="B188" s="189" t="s">
        <v>436</v>
      </c>
      <c r="C188" s="415"/>
      <c r="D188" s="376"/>
      <c r="E188" s="315"/>
      <c r="F188" s="315"/>
      <c r="H188" s="315"/>
      <c r="I188" s="315"/>
      <c r="J188" s="315"/>
      <c r="K188" s="315"/>
      <c r="L188" s="315"/>
      <c r="M188" s="315"/>
      <c r="N188" s="315"/>
      <c r="O188" s="315"/>
      <c r="P188" s="315"/>
      <c r="Q188" s="315"/>
    </row>
    <row r="189" spans="2:91" ht="14.25">
      <c r="B189" s="416"/>
      <c r="C189" s="388"/>
      <c r="D189" s="389"/>
      <c r="E189" s="417" t="s">
        <v>71</v>
      </c>
      <c r="F189" s="315"/>
      <c r="G189" s="137"/>
      <c r="H189" s="137"/>
      <c r="I189" s="137"/>
      <c r="N189" s="315"/>
      <c r="O189" s="315"/>
      <c r="P189" s="315"/>
      <c r="Q189" s="315"/>
    </row>
    <row r="190" spans="2:91">
      <c r="B190" s="366" t="s">
        <v>87</v>
      </c>
      <c r="C190" s="367" t="s">
        <v>408</v>
      </c>
      <c r="D190" s="368" t="s">
        <v>421</v>
      </c>
      <c r="E190" s="418">
        <f>AE159</f>
        <v>0</v>
      </c>
      <c r="F190" s="315"/>
      <c r="G190" s="166"/>
      <c r="H190" s="137"/>
      <c r="I190" s="166"/>
      <c r="N190" s="315"/>
      <c r="O190" s="315"/>
      <c r="P190" s="315"/>
      <c r="Q190" s="315"/>
    </row>
    <row r="191" spans="2:91">
      <c r="B191" s="374"/>
      <c r="C191" s="375" t="s">
        <v>409</v>
      </c>
      <c r="D191" s="376" t="s">
        <v>422</v>
      </c>
      <c r="E191" s="419">
        <f t="shared" ref="E191:E215" si="39">AE160</f>
        <v>0</v>
      </c>
      <c r="F191" s="315"/>
      <c r="G191" s="166"/>
      <c r="H191" s="137"/>
      <c r="I191" s="166"/>
      <c r="N191" s="315"/>
      <c r="O191" s="315"/>
      <c r="P191" s="315"/>
      <c r="Q191" s="315"/>
    </row>
    <row r="192" spans="2:91">
      <c r="B192" s="374"/>
      <c r="C192" s="375" t="s">
        <v>410</v>
      </c>
      <c r="D192" s="376" t="s">
        <v>423</v>
      </c>
      <c r="E192" s="419">
        <f t="shared" si="39"/>
        <v>0</v>
      </c>
      <c r="F192" s="315"/>
      <c r="G192" s="166"/>
      <c r="H192" s="137"/>
      <c r="I192" s="166"/>
      <c r="N192" s="315"/>
      <c r="O192" s="315"/>
      <c r="P192" s="315"/>
      <c r="Q192" s="315"/>
    </row>
    <row r="193" spans="2:17">
      <c r="B193" s="374"/>
      <c r="C193" s="375" t="s">
        <v>411</v>
      </c>
      <c r="D193" s="376" t="s">
        <v>424</v>
      </c>
      <c r="E193" s="419">
        <f t="shared" si="39"/>
        <v>0</v>
      </c>
      <c r="F193" s="315"/>
      <c r="G193" s="166"/>
      <c r="H193" s="137"/>
      <c r="I193" s="166"/>
      <c r="N193" s="315"/>
      <c r="O193" s="315"/>
      <c r="P193" s="315"/>
      <c r="Q193" s="315"/>
    </row>
    <row r="194" spans="2:17">
      <c r="B194" s="374"/>
      <c r="C194" s="375" t="s">
        <v>412</v>
      </c>
      <c r="D194" s="376" t="s">
        <v>425</v>
      </c>
      <c r="E194" s="419">
        <f t="shared" si="39"/>
        <v>0</v>
      </c>
      <c r="F194" s="315"/>
      <c r="G194" s="166"/>
      <c r="H194" s="137"/>
      <c r="I194" s="166"/>
      <c r="N194" s="315"/>
      <c r="O194" s="315"/>
      <c r="P194" s="315"/>
      <c r="Q194" s="315"/>
    </row>
    <row r="195" spans="2:17">
      <c r="B195" s="374"/>
      <c r="C195" s="375" t="s">
        <v>413</v>
      </c>
      <c r="D195" s="376" t="s">
        <v>426</v>
      </c>
      <c r="E195" s="419">
        <f t="shared" si="39"/>
        <v>0</v>
      </c>
      <c r="F195" s="315"/>
      <c r="G195" s="166"/>
      <c r="H195" s="137"/>
      <c r="I195" s="166"/>
      <c r="N195" s="315"/>
      <c r="O195" s="315"/>
      <c r="P195" s="315"/>
      <c r="Q195" s="315"/>
    </row>
    <row r="196" spans="2:17">
      <c r="B196" s="374"/>
      <c r="C196" s="375" t="s">
        <v>414</v>
      </c>
      <c r="D196" s="376" t="s">
        <v>427</v>
      </c>
      <c r="E196" s="419">
        <f t="shared" si="39"/>
        <v>0</v>
      </c>
      <c r="F196" s="315"/>
      <c r="G196" s="166"/>
      <c r="H196" s="137"/>
      <c r="I196" s="166"/>
      <c r="N196" s="315"/>
      <c r="O196" s="315"/>
      <c r="P196" s="315"/>
      <c r="Q196" s="315"/>
    </row>
    <row r="197" spans="2:17">
      <c r="B197" s="374"/>
      <c r="C197" s="375" t="s">
        <v>415</v>
      </c>
      <c r="D197" s="376" t="s">
        <v>428</v>
      </c>
      <c r="E197" s="419">
        <f t="shared" si="39"/>
        <v>0</v>
      </c>
      <c r="F197" s="315"/>
      <c r="G197" s="166"/>
      <c r="H197" s="137"/>
      <c r="I197" s="166"/>
      <c r="N197" s="315"/>
      <c r="O197" s="315"/>
      <c r="P197" s="315"/>
      <c r="Q197" s="315"/>
    </row>
    <row r="198" spans="2:17">
      <c r="B198" s="374"/>
      <c r="C198" s="375" t="s">
        <v>416</v>
      </c>
      <c r="D198" s="376" t="s">
        <v>429</v>
      </c>
      <c r="E198" s="419">
        <f t="shared" si="39"/>
        <v>0</v>
      </c>
      <c r="F198" s="315"/>
      <c r="G198" s="166"/>
      <c r="H198" s="137"/>
      <c r="I198" s="166"/>
      <c r="N198" s="315"/>
      <c r="O198" s="315"/>
      <c r="P198" s="315"/>
      <c r="Q198" s="315"/>
    </row>
    <row r="199" spans="2:17">
      <c r="B199" s="374"/>
      <c r="C199" s="375" t="s">
        <v>417</v>
      </c>
      <c r="D199" s="376" t="s">
        <v>430</v>
      </c>
      <c r="E199" s="419">
        <f t="shared" si="39"/>
        <v>0</v>
      </c>
      <c r="F199" s="315"/>
      <c r="G199" s="166"/>
      <c r="H199" s="137"/>
      <c r="I199" s="166"/>
      <c r="N199" s="315"/>
      <c r="O199" s="315"/>
      <c r="P199" s="315"/>
      <c r="Q199" s="315"/>
    </row>
    <row r="200" spans="2:17">
      <c r="B200" s="374"/>
      <c r="C200" s="375" t="s">
        <v>418</v>
      </c>
      <c r="D200" s="376" t="s">
        <v>431</v>
      </c>
      <c r="E200" s="419">
        <f t="shared" si="39"/>
        <v>0</v>
      </c>
      <c r="F200" s="315"/>
      <c r="G200" s="166"/>
      <c r="H200" s="137"/>
      <c r="I200" s="166"/>
      <c r="N200" s="315"/>
      <c r="O200" s="315"/>
      <c r="P200" s="315"/>
      <c r="Q200" s="315"/>
    </row>
    <row r="201" spans="2:17">
      <c r="B201" s="374"/>
      <c r="C201" s="375" t="s">
        <v>419</v>
      </c>
      <c r="D201" s="376" t="s">
        <v>69</v>
      </c>
      <c r="E201" s="419">
        <f t="shared" si="39"/>
        <v>0</v>
      </c>
      <c r="F201" s="315"/>
      <c r="G201" s="166"/>
      <c r="H201" s="137"/>
      <c r="I201" s="166"/>
      <c r="N201" s="315"/>
      <c r="O201" s="315"/>
      <c r="P201" s="315"/>
      <c r="Q201" s="315"/>
    </row>
    <row r="202" spans="2:17">
      <c r="B202" s="374"/>
      <c r="C202" s="375" t="s">
        <v>420</v>
      </c>
      <c r="D202" s="376" t="s">
        <v>432</v>
      </c>
      <c r="E202" s="420">
        <f t="shared" si="39"/>
        <v>0</v>
      </c>
      <c r="F202" s="315"/>
      <c r="G202" s="166"/>
      <c r="H202" s="137"/>
      <c r="I202" s="166"/>
      <c r="N202" s="315"/>
      <c r="O202" s="315"/>
      <c r="P202" s="315"/>
      <c r="Q202" s="315"/>
    </row>
    <row r="203" spans="2:17">
      <c r="B203" s="382" t="s">
        <v>73</v>
      </c>
      <c r="C203" s="367" t="s">
        <v>408</v>
      </c>
      <c r="D203" s="368" t="s">
        <v>421</v>
      </c>
      <c r="E203" s="418">
        <f t="shared" si="39"/>
        <v>0</v>
      </c>
      <c r="F203" s="315"/>
      <c r="G203" s="166"/>
      <c r="H203" s="137"/>
      <c r="I203" s="166"/>
      <c r="N203" s="315"/>
      <c r="O203" s="315"/>
      <c r="P203" s="315"/>
      <c r="Q203" s="315"/>
    </row>
    <row r="204" spans="2:17">
      <c r="B204" s="383"/>
      <c r="C204" s="375" t="s">
        <v>409</v>
      </c>
      <c r="D204" s="376" t="s">
        <v>422</v>
      </c>
      <c r="E204" s="419">
        <f t="shared" si="39"/>
        <v>0</v>
      </c>
      <c r="F204" s="315"/>
      <c r="G204" s="166"/>
      <c r="H204" s="137"/>
      <c r="I204" s="166"/>
      <c r="N204" s="315"/>
      <c r="O204" s="315"/>
      <c r="P204" s="315"/>
      <c r="Q204" s="315"/>
    </row>
    <row r="205" spans="2:17">
      <c r="B205" s="383"/>
      <c r="C205" s="375" t="s">
        <v>410</v>
      </c>
      <c r="D205" s="376" t="s">
        <v>423</v>
      </c>
      <c r="E205" s="419">
        <f t="shared" si="39"/>
        <v>0</v>
      </c>
      <c r="F205" s="315"/>
      <c r="G205" s="166"/>
      <c r="H205" s="137"/>
      <c r="I205" s="166"/>
      <c r="N205" s="315"/>
      <c r="O205" s="315"/>
      <c r="P205" s="315"/>
      <c r="Q205" s="315"/>
    </row>
    <row r="206" spans="2:17">
      <c r="B206" s="383"/>
      <c r="C206" s="375" t="s">
        <v>411</v>
      </c>
      <c r="D206" s="376" t="s">
        <v>424</v>
      </c>
      <c r="E206" s="419">
        <f t="shared" si="39"/>
        <v>0</v>
      </c>
      <c r="F206" s="315"/>
      <c r="G206" s="166"/>
      <c r="H206" s="137"/>
      <c r="I206" s="166"/>
      <c r="N206" s="315"/>
      <c r="O206" s="315"/>
      <c r="P206" s="315"/>
      <c r="Q206" s="315"/>
    </row>
    <row r="207" spans="2:17">
      <c r="B207" s="383"/>
      <c r="C207" s="375" t="s">
        <v>412</v>
      </c>
      <c r="D207" s="376" t="s">
        <v>425</v>
      </c>
      <c r="E207" s="419">
        <f t="shared" si="39"/>
        <v>0</v>
      </c>
      <c r="F207" s="315"/>
      <c r="G207" s="166"/>
      <c r="H207" s="137"/>
      <c r="I207" s="166"/>
      <c r="N207" s="315"/>
      <c r="O207" s="315"/>
      <c r="P207" s="315"/>
      <c r="Q207" s="315"/>
    </row>
    <row r="208" spans="2:17">
      <c r="B208" s="383"/>
      <c r="C208" s="375" t="s">
        <v>413</v>
      </c>
      <c r="D208" s="376" t="s">
        <v>426</v>
      </c>
      <c r="E208" s="419">
        <f t="shared" si="39"/>
        <v>0</v>
      </c>
      <c r="F208" s="315"/>
      <c r="G208" s="166"/>
      <c r="H208" s="137"/>
      <c r="I208" s="166"/>
      <c r="N208" s="315"/>
      <c r="O208" s="315"/>
      <c r="P208" s="315"/>
      <c r="Q208" s="315"/>
    </row>
    <row r="209" spans="2:17">
      <c r="B209" s="383"/>
      <c r="C209" s="375" t="s">
        <v>414</v>
      </c>
      <c r="D209" s="376" t="s">
        <v>427</v>
      </c>
      <c r="E209" s="419">
        <f t="shared" si="39"/>
        <v>0</v>
      </c>
      <c r="F209" s="315"/>
      <c r="G209" s="166"/>
      <c r="H209" s="137"/>
      <c r="I209" s="166"/>
      <c r="N209" s="315"/>
      <c r="O209" s="315"/>
      <c r="P209" s="315"/>
      <c r="Q209" s="315"/>
    </row>
    <row r="210" spans="2:17">
      <c r="B210" s="383"/>
      <c r="C210" s="375" t="s">
        <v>415</v>
      </c>
      <c r="D210" s="376" t="s">
        <v>428</v>
      </c>
      <c r="E210" s="419">
        <f t="shared" si="39"/>
        <v>0</v>
      </c>
      <c r="F210" s="315"/>
      <c r="G210" s="166"/>
      <c r="H210" s="137"/>
      <c r="I210" s="166"/>
      <c r="N210" s="315"/>
      <c r="O210" s="315"/>
      <c r="P210" s="315"/>
      <c r="Q210" s="315"/>
    </row>
    <row r="211" spans="2:17">
      <c r="B211" s="383"/>
      <c r="C211" s="375" t="s">
        <v>416</v>
      </c>
      <c r="D211" s="376" t="s">
        <v>429</v>
      </c>
      <c r="E211" s="419">
        <f t="shared" si="39"/>
        <v>0</v>
      </c>
      <c r="F211" s="315"/>
      <c r="G211" s="166"/>
      <c r="H211" s="137"/>
      <c r="I211" s="166"/>
      <c r="N211" s="315"/>
      <c r="O211" s="315"/>
      <c r="P211" s="315"/>
      <c r="Q211" s="315"/>
    </row>
    <row r="212" spans="2:17">
      <c r="B212" s="383"/>
      <c r="C212" s="375" t="s">
        <v>417</v>
      </c>
      <c r="D212" s="376" t="s">
        <v>430</v>
      </c>
      <c r="E212" s="419">
        <f t="shared" si="39"/>
        <v>0</v>
      </c>
      <c r="F212" s="315"/>
      <c r="G212" s="166"/>
      <c r="H212" s="137"/>
      <c r="I212" s="166"/>
      <c r="N212" s="315"/>
      <c r="O212" s="315"/>
      <c r="P212" s="315"/>
      <c r="Q212" s="315"/>
    </row>
    <row r="213" spans="2:17">
      <c r="B213" s="383"/>
      <c r="C213" s="375" t="s">
        <v>418</v>
      </c>
      <c r="D213" s="376" t="s">
        <v>431</v>
      </c>
      <c r="E213" s="419">
        <f t="shared" si="39"/>
        <v>0</v>
      </c>
      <c r="F213" s="315"/>
      <c r="G213" s="166"/>
      <c r="H213" s="137"/>
      <c r="I213" s="166"/>
      <c r="N213" s="315"/>
      <c r="O213" s="315"/>
      <c r="P213" s="315"/>
      <c r="Q213" s="315"/>
    </row>
    <row r="214" spans="2:17">
      <c r="B214" s="383"/>
      <c r="C214" s="375" t="s">
        <v>419</v>
      </c>
      <c r="D214" s="376" t="s">
        <v>69</v>
      </c>
      <c r="E214" s="419">
        <f t="shared" si="39"/>
        <v>0</v>
      </c>
      <c r="F214" s="315"/>
      <c r="G214" s="166"/>
      <c r="H214" s="137"/>
      <c r="I214" s="166"/>
      <c r="N214" s="315"/>
      <c r="O214" s="315"/>
      <c r="P214" s="315"/>
      <c r="Q214" s="315"/>
    </row>
    <row r="215" spans="2:17">
      <c r="B215" s="384"/>
      <c r="C215" s="385" t="s">
        <v>420</v>
      </c>
      <c r="D215" s="386" t="s">
        <v>432</v>
      </c>
      <c r="E215" s="420">
        <f t="shared" si="39"/>
        <v>0</v>
      </c>
      <c r="F215" s="145"/>
      <c r="G215" s="166"/>
      <c r="H215" s="137"/>
      <c r="I215" s="166"/>
      <c r="N215" s="145"/>
      <c r="O215" s="145"/>
      <c r="P215" s="145"/>
      <c r="Q215" s="145"/>
    </row>
    <row r="216" spans="2:17">
      <c r="B216" s="421" t="s">
        <v>388</v>
      </c>
      <c r="C216" s="422"/>
      <c r="D216" s="422"/>
      <c r="E216" s="423">
        <f>SUM(E190:E202)</f>
        <v>0</v>
      </c>
      <c r="G216" s="424"/>
      <c r="H216" s="137"/>
      <c r="I216" s="424"/>
    </row>
    <row r="217" spans="2:17">
      <c r="B217" s="425" t="s">
        <v>389</v>
      </c>
      <c r="C217" s="137"/>
      <c r="D217" s="137"/>
      <c r="E217" s="426">
        <f>SUM(E203:E215)</f>
        <v>0</v>
      </c>
      <c r="G217" s="424"/>
      <c r="H217" s="137"/>
      <c r="I217" s="424"/>
    </row>
    <row r="218" spans="2:17">
      <c r="B218" s="427" t="s">
        <v>71</v>
      </c>
      <c r="C218" s="428"/>
      <c r="D218" s="428"/>
      <c r="E218" s="429">
        <f>SUM(E190:E215)</f>
        <v>0</v>
      </c>
      <c r="G218" s="424"/>
      <c r="H218" s="137"/>
      <c r="I218" s="424"/>
    </row>
    <row r="219" spans="2:17" ht="14.25">
      <c r="B219" s="272"/>
    </row>
    <row r="220" spans="2:17" ht="14.25">
      <c r="B220" s="189" t="s">
        <v>437</v>
      </c>
      <c r="D220" s="273"/>
      <c r="E220" s="273"/>
      <c r="F220" s="273"/>
      <c r="G220" s="273"/>
    </row>
    <row r="221" spans="2:17" ht="36.75" thickBot="1">
      <c r="B221" s="274"/>
      <c r="C221" s="275" t="s">
        <v>606</v>
      </c>
      <c r="D221" s="276" t="s">
        <v>58</v>
      </c>
      <c r="F221" s="277" t="s">
        <v>438</v>
      </c>
      <c r="H221" s="277" t="s">
        <v>439</v>
      </c>
      <c r="J221" s="302" t="s">
        <v>394</v>
      </c>
    </row>
    <row r="222" spans="2:17">
      <c r="B222" s="278" t="s">
        <v>87</v>
      </c>
      <c r="C222" s="279">
        <v>1</v>
      </c>
      <c r="D222" s="280" t="s">
        <v>386</v>
      </c>
      <c r="E222" s="430"/>
      <c r="F222" s="282">
        <f t="shared" ref="F222:F234" si="40">E190</f>
        <v>0</v>
      </c>
      <c r="G222" s="430"/>
      <c r="H222" s="431">
        <f t="array" ref="H222:H234">+係数!$J$3:$J$15</f>
        <v>0.77434381228142724</v>
      </c>
      <c r="I222" s="430"/>
      <c r="J222" s="432">
        <f t="shared" ref="J222:J234" si="41">F222*H222</f>
        <v>0</v>
      </c>
      <c r="K222" s="433"/>
      <c r="O222" s="433"/>
    </row>
    <row r="223" spans="2:17">
      <c r="B223" s="283"/>
      <c r="C223" s="284">
        <v>2</v>
      </c>
      <c r="D223" s="285" t="s">
        <v>60</v>
      </c>
      <c r="E223" s="430"/>
      <c r="F223" s="282">
        <f t="shared" si="40"/>
        <v>0</v>
      </c>
      <c r="G223" s="430"/>
      <c r="H223" s="431">
        <v>0.15509407590358681</v>
      </c>
      <c r="I223" s="430"/>
      <c r="J223" s="332">
        <f t="shared" si="41"/>
        <v>0</v>
      </c>
      <c r="K223" s="433"/>
      <c r="O223" s="433"/>
    </row>
    <row r="224" spans="2:17">
      <c r="B224" s="283"/>
      <c r="C224" s="284">
        <v>3</v>
      </c>
      <c r="D224" s="285" t="s">
        <v>61</v>
      </c>
      <c r="E224" s="430"/>
      <c r="F224" s="282">
        <f t="shared" si="40"/>
        <v>0</v>
      </c>
      <c r="G224" s="430"/>
      <c r="H224" s="431">
        <v>0.85303150903148028</v>
      </c>
      <c r="I224" s="430"/>
      <c r="J224" s="434">
        <f t="shared" si="41"/>
        <v>0</v>
      </c>
      <c r="K224" s="433"/>
      <c r="O224" s="433"/>
    </row>
    <row r="225" spans="2:15">
      <c r="B225" s="283"/>
      <c r="C225" s="284">
        <v>4</v>
      </c>
      <c r="D225" s="285" t="s">
        <v>62</v>
      </c>
      <c r="E225" s="430"/>
      <c r="F225" s="282">
        <f t="shared" si="40"/>
        <v>0</v>
      </c>
      <c r="G225" s="430"/>
      <c r="H225" s="431">
        <v>1</v>
      </c>
      <c r="I225" s="430"/>
      <c r="J225" s="434">
        <f t="shared" si="41"/>
        <v>0</v>
      </c>
      <c r="K225" s="433"/>
      <c r="O225" s="433"/>
    </row>
    <row r="226" spans="2:15">
      <c r="B226" s="283"/>
      <c r="C226" s="284">
        <v>5</v>
      </c>
      <c r="D226" s="285" t="s">
        <v>63</v>
      </c>
      <c r="E226" s="430"/>
      <c r="F226" s="282">
        <f t="shared" si="40"/>
        <v>0</v>
      </c>
      <c r="G226" s="430"/>
      <c r="H226" s="431">
        <v>0.99996198676857972</v>
      </c>
      <c r="I226" s="430"/>
      <c r="J226" s="434">
        <f t="shared" si="41"/>
        <v>0</v>
      </c>
      <c r="K226" s="433"/>
      <c r="O226" s="433"/>
    </row>
    <row r="227" spans="2:15">
      <c r="B227" s="283"/>
      <c r="C227" s="284">
        <v>6</v>
      </c>
      <c r="D227" s="285" t="s">
        <v>64</v>
      </c>
      <c r="E227" s="430"/>
      <c r="F227" s="282">
        <f t="shared" si="40"/>
        <v>0</v>
      </c>
      <c r="G227" s="430"/>
      <c r="H227" s="431">
        <v>0.99144389602610627</v>
      </c>
      <c r="I227" s="430"/>
      <c r="J227" s="434">
        <f t="shared" si="41"/>
        <v>0</v>
      </c>
      <c r="K227" s="433"/>
      <c r="O227" s="433"/>
    </row>
    <row r="228" spans="2:15">
      <c r="B228" s="283"/>
      <c r="C228" s="284">
        <v>7</v>
      </c>
      <c r="D228" s="285" t="s">
        <v>100</v>
      </c>
      <c r="E228" s="430"/>
      <c r="F228" s="282">
        <f t="shared" si="40"/>
        <v>0</v>
      </c>
      <c r="G228" s="430"/>
      <c r="H228" s="431">
        <v>0.97842696340735447</v>
      </c>
      <c r="I228" s="430"/>
      <c r="J228" s="434">
        <f t="shared" si="41"/>
        <v>0</v>
      </c>
      <c r="K228" s="433"/>
      <c r="O228" s="433"/>
    </row>
    <row r="229" spans="2:15">
      <c r="B229" s="283"/>
      <c r="C229" s="284">
        <v>8</v>
      </c>
      <c r="D229" s="285" t="s">
        <v>65</v>
      </c>
      <c r="E229" s="430"/>
      <c r="F229" s="282">
        <f t="shared" si="40"/>
        <v>0</v>
      </c>
      <c r="G229" s="430"/>
      <c r="H229" s="431">
        <v>0.99998042371327123</v>
      </c>
      <c r="I229" s="430"/>
      <c r="J229" s="434">
        <f t="shared" si="41"/>
        <v>0</v>
      </c>
      <c r="K229" s="433"/>
      <c r="O229" s="433"/>
    </row>
    <row r="230" spans="2:15">
      <c r="B230" s="283"/>
      <c r="C230" s="284">
        <v>9</v>
      </c>
      <c r="D230" s="285" t="s">
        <v>66</v>
      </c>
      <c r="E230" s="430"/>
      <c r="F230" s="282">
        <f t="shared" si="40"/>
        <v>0</v>
      </c>
      <c r="G230" s="430"/>
      <c r="H230" s="431">
        <v>0.94494175066921327</v>
      </c>
      <c r="I230" s="430"/>
      <c r="J230" s="434">
        <f t="shared" si="41"/>
        <v>0</v>
      </c>
      <c r="K230" s="433"/>
      <c r="O230" s="433"/>
    </row>
    <row r="231" spans="2:15">
      <c r="B231" s="286"/>
      <c r="C231" s="284">
        <v>10</v>
      </c>
      <c r="D231" s="285" t="s">
        <v>387</v>
      </c>
      <c r="E231" s="430"/>
      <c r="F231" s="282">
        <f t="shared" si="40"/>
        <v>0</v>
      </c>
      <c r="G231" s="430"/>
      <c r="H231" s="431">
        <v>0.98017946628590513</v>
      </c>
      <c r="I231" s="430"/>
      <c r="J231" s="434">
        <f t="shared" si="41"/>
        <v>0</v>
      </c>
      <c r="K231" s="433"/>
      <c r="O231" s="433"/>
    </row>
    <row r="232" spans="2:15">
      <c r="B232" s="286"/>
      <c r="C232" s="284">
        <v>11</v>
      </c>
      <c r="D232" s="285" t="s">
        <v>68</v>
      </c>
      <c r="E232" s="430"/>
      <c r="F232" s="282">
        <f t="shared" si="40"/>
        <v>0</v>
      </c>
      <c r="G232" s="430"/>
      <c r="H232" s="431">
        <v>1</v>
      </c>
      <c r="I232" s="430"/>
      <c r="J232" s="434">
        <f t="shared" si="41"/>
        <v>0</v>
      </c>
      <c r="K232" s="433"/>
      <c r="O232" s="433"/>
    </row>
    <row r="233" spans="2:15">
      <c r="B233" s="286"/>
      <c r="C233" s="284">
        <v>12</v>
      </c>
      <c r="D233" s="285" t="s">
        <v>69</v>
      </c>
      <c r="E233" s="430"/>
      <c r="F233" s="282">
        <f t="shared" si="40"/>
        <v>0</v>
      </c>
      <c r="G233" s="430"/>
      <c r="H233" s="431">
        <v>0.99036487986802169</v>
      </c>
      <c r="I233" s="430"/>
      <c r="J233" s="434">
        <f t="shared" si="41"/>
        <v>0</v>
      </c>
      <c r="K233" s="433"/>
      <c r="O233" s="433"/>
    </row>
    <row r="234" spans="2:15" ht="12.75" thickBot="1">
      <c r="B234" s="287"/>
      <c r="C234" s="284">
        <v>13</v>
      </c>
      <c r="D234" s="288" t="s">
        <v>70</v>
      </c>
      <c r="E234" s="430"/>
      <c r="F234" s="282">
        <f t="shared" si="40"/>
        <v>0</v>
      </c>
      <c r="G234" s="430"/>
      <c r="H234" s="435">
        <v>0.99347338061043966</v>
      </c>
      <c r="I234" s="430"/>
      <c r="J234" s="436">
        <f t="shared" si="41"/>
        <v>0</v>
      </c>
      <c r="K234" s="433"/>
      <c r="O234" s="433"/>
    </row>
    <row r="235" spans="2:15">
      <c r="B235" s="437" t="s">
        <v>71</v>
      </c>
      <c r="C235" s="438"/>
      <c r="D235" s="439"/>
      <c r="E235" s="440"/>
      <c r="F235" s="441">
        <f>SUM(F222:F234)</f>
        <v>0</v>
      </c>
      <c r="G235" s="440"/>
      <c r="H235" s="312"/>
      <c r="I235" s="440"/>
      <c r="J235" s="313">
        <f>SUM(J222:J234)</f>
        <v>0</v>
      </c>
      <c r="K235" s="433"/>
      <c r="O235" s="433"/>
    </row>
    <row r="236" spans="2:15">
      <c r="F236" s="145"/>
    </row>
    <row r="237" spans="2:15" ht="14.25">
      <c r="B237" s="442" t="s">
        <v>440</v>
      </c>
      <c r="F237" s="145"/>
    </row>
    <row r="238" spans="2:15" ht="42.2" customHeight="1">
      <c r="B238" s="274"/>
      <c r="C238" s="275" t="s">
        <v>606</v>
      </c>
      <c r="D238" s="276" t="s">
        <v>58</v>
      </c>
      <c r="F238" s="277" t="s">
        <v>438</v>
      </c>
      <c r="H238" s="277" t="s">
        <v>441</v>
      </c>
      <c r="J238" s="277" t="s">
        <v>442</v>
      </c>
    </row>
    <row r="239" spans="2:15">
      <c r="B239" s="278" t="s">
        <v>87</v>
      </c>
      <c r="C239" s="279">
        <v>1</v>
      </c>
      <c r="D239" s="280" t="s">
        <v>386</v>
      </c>
      <c r="E239" s="430"/>
      <c r="F239" s="282">
        <f t="shared" ref="F239:F251" si="42">F222</f>
        <v>0</v>
      </c>
      <c r="G239" s="430"/>
      <c r="H239" s="431">
        <f t="array" ref="H239:H251">+係数!$G$3:$G$15</f>
        <v>0.22565618771857276</v>
      </c>
      <c r="I239" s="430"/>
      <c r="J239" s="297">
        <f t="shared" ref="J239:J251" si="43">F239*H239</f>
        <v>0</v>
      </c>
    </row>
    <row r="240" spans="2:15">
      <c r="B240" s="283"/>
      <c r="C240" s="284">
        <v>2</v>
      </c>
      <c r="D240" s="285" t="s">
        <v>60</v>
      </c>
      <c r="E240" s="430"/>
      <c r="F240" s="282">
        <f t="shared" si="42"/>
        <v>0</v>
      </c>
      <c r="G240" s="430"/>
      <c r="H240" s="431">
        <v>0.84490592409641319</v>
      </c>
      <c r="I240" s="430"/>
      <c r="J240" s="297">
        <f t="shared" si="43"/>
        <v>0</v>
      </c>
    </row>
    <row r="241" spans="2:10">
      <c r="B241" s="283"/>
      <c r="C241" s="284">
        <v>3</v>
      </c>
      <c r="D241" s="285" t="s">
        <v>61</v>
      </c>
      <c r="E241" s="430"/>
      <c r="F241" s="282">
        <f t="shared" si="42"/>
        <v>0</v>
      </c>
      <c r="G241" s="430"/>
      <c r="H241" s="431">
        <v>0.14696849096851974</v>
      </c>
      <c r="I241" s="430"/>
      <c r="J241" s="405">
        <f t="shared" si="43"/>
        <v>0</v>
      </c>
    </row>
    <row r="242" spans="2:10">
      <c r="B242" s="283"/>
      <c r="C242" s="284">
        <v>4</v>
      </c>
      <c r="D242" s="285" t="s">
        <v>62</v>
      </c>
      <c r="E242" s="430"/>
      <c r="F242" s="282">
        <f t="shared" si="42"/>
        <v>0</v>
      </c>
      <c r="G242" s="430"/>
      <c r="H242" s="431">
        <v>0</v>
      </c>
      <c r="I242" s="430"/>
      <c r="J242" s="405">
        <f t="shared" si="43"/>
        <v>0</v>
      </c>
    </row>
    <row r="243" spans="2:10">
      <c r="B243" s="283"/>
      <c r="C243" s="284">
        <v>5</v>
      </c>
      <c r="D243" s="285" t="s">
        <v>63</v>
      </c>
      <c r="E243" s="430"/>
      <c r="F243" s="282">
        <f t="shared" si="42"/>
        <v>0</v>
      </c>
      <c r="G243" s="430"/>
      <c r="H243" s="431">
        <v>3.801323142032926E-5</v>
      </c>
      <c r="I243" s="430"/>
      <c r="J243" s="405">
        <f t="shared" si="43"/>
        <v>0</v>
      </c>
    </row>
    <row r="244" spans="2:10">
      <c r="B244" s="283"/>
      <c r="C244" s="284">
        <v>6</v>
      </c>
      <c r="D244" s="285" t="s">
        <v>64</v>
      </c>
      <c r="E244" s="430"/>
      <c r="F244" s="282">
        <f t="shared" si="42"/>
        <v>0</v>
      </c>
      <c r="G244" s="430"/>
      <c r="H244" s="431">
        <v>8.5561039738937406E-3</v>
      </c>
      <c r="I244" s="430"/>
      <c r="J244" s="405">
        <f t="shared" si="43"/>
        <v>0</v>
      </c>
    </row>
    <row r="245" spans="2:10">
      <c r="B245" s="283"/>
      <c r="C245" s="284">
        <v>7</v>
      </c>
      <c r="D245" s="285" t="s">
        <v>100</v>
      </c>
      <c r="E245" s="430"/>
      <c r="F245" s="282">
        <f t="shared" si="42"/>
        <v>0</v>
      </c>
      <c r="G245" s="430"/>
      <c r="H245" s="431">
        <v>2.1573036592645575E-2</v>
      </c>
      <c r="I245" s="430"/>
      <c r="J245" s="405">
        <f t="shared" si="43"/>
        <v>0</v>
      </c>
    </row>
    <row r="246" spans="2:10">
      <c r="B246" s="283"/>
      <c r="C246" s="284">
        <v>8</v>
      </c>
      <c r="D246" s="285" t="s">
        <v>65</v>
      </c>
      <c r="E246" s="430"/>
      <c r="F246" s="282">
        <f t="shared" si="42"/>
        <v>0</v>
      </c>
      <c r="G246" s="430"/>
      <c r="H246" s="431">
        <v>1.9576286728720065E-5</v>
      </c>
      <c r="I246" s="430"/>
      <c r="J246" s="405">
        <f t="shared" si="43"/>
        <v>0</v>
      </c>
    </row>
    <row r="247" spans="2:10">
      <c r="B247" s="283"/>
      <c r="C247" s="284">
        <v>9</v>
      </c>
      <c r="D247" s="285" t="s">
        <v>66</v>
      </c>
      <c r="E247" s="430"/>
      <c r="F247" s="282">
        <f t="shared" si="42"/>
        <v>0</v>
      </c>
      <c r="G247" s="430"/>
      <c r="H247" s="431">
        <v>5.5058249330786783E-2</v>
      </c>
      <c r="I247" s="430"/>
      <c r="J247" s="405">
        <f t="shared" si="43"/>
        <v>0</v>
      </c>
    </row>
    <row r="248" spans="2:10">
      <c r="B248" s="286"/>
      <c r="C248" s="284">
        <v>10</v>
      </c>
      <c r="D248" s="285" t="s">
        <v>387</v>
      </c>
      <c r="E248" s="430"/>
      <c r="F248" s="282">
        <f t="shared" si="42"/>
        <v>0</v>
      </c>
      <c r="G248" s="430"/>
      <c r="H248" s="431">
        <v>1.982053371409492E-2</v>
      </c>
      <c r="I248" s="430"/>
      <c r="J248" s="405">
        <f t="shared" si="43"/>
        <v>0</v>
      </c>
    </row>
    <row r="249" spans="2:10">
      <c r="B249" s="286"/>
      <c r="C249" s="284">
        <v>11</v>
      </c>
      <c r="D249" s="285" t="s">
        <v>68</v>
      </c>
      <c r="E249" s="430"/>
      <c r="F249" s="282">
        <f t="shared" si="42"/>
        <v>0</v>
      </c>
      <c r="G249" s="430"/>
      <c r="H249" s="431">
        <v>0</v>
      </c>
      <c r="I249" s="430"/>
      <c r="J249" s="405">
        <f t="shared" si="43"/>
        <v>0</v>
      </c>
    </row>
    <row r="250" spans="2:10">
      <c r="B250" s="286"/>
      <c r="C250" s="284">
        <v>12</v>
      </c>
      <c r="D250" s="285" t="s">
        <v>69</v>
      </c>
      <c r="E250" s="430"/>
      <c r="F250" s="282">
        <f t="shared" si="42"/>
        <v>0</v>
      </c>
      <c r="G250" s="430"/>
      <c r="H250" s="431">
        <v>9.6351201319782951E-3</v>
      </c>
      <c r="I250" s="430"/>
      <c r="J250" s="405">
        <f t="shared" si="43"/>
        <v>0</v>
      </c>
    </row>
    <row r="251" spans="2:10">
      <c r="B251" s="287"/>
      <c r="C251" s="284">
        <v>13</v>
      </c>
      <c r="D251" s="288" t="s">
        <v>70</v>
      </c>
      <c r="E251" s="430"/>
      <c r="F251" s="282">
        <f t="shared" si="42"/>
        <v>0</v>
      </c>
      <c r="G251" s="430"/>
      <c r="H251" s="435">
        <v>6.5266193895603935E-3</v>
      </c>
      <c r="I251" s="430"/>
      <c r="J251" s="405">
        <f t="shared" si="43"/>
        <v>0</v>
      </c>
    </row>
    <row r="252" spans="2:10">
      <c r="B252" s="437" t="s">
        <v>71</v>
      </c>
      <c r="C252" s="438"/>
      <c r="D252" s="439"/>
      <c r="E252" s="440"/>
      <c r="F252" s="441">
        <f>SUM(F239:F251)</f>
        <v>0</v>
      </c>
      <c r="G252" s="440"/>
      <c r="J252" s="311">
        <f>SUM(J239:J251)</f>
        <v>0</v>
      </c>
    </row>
    <row r="253" spans="2:10">
      <c r="F253" s="145"/>
      <c r="J253" s="166"/>
    </row>
    <row r="254" spans="2:10" s="145" customFormat="1" ht="14.25">
      <c r="B254" s="443"/>
    </row>
    <row r="255" spans="2:10" s="145" customFormat="1">
      <c r="B255" s="444"/>
      <c r="C255" s="444"/>
      <c r="D255" s="96"/>
      <c r="F255" s="714"/>
      <c r="H255" s="714"/>
      <c r="J255" s="714"/>
    </row>
    <row r="256" spans="2:10" s="145" customFormat="1">
      <c r="B256" s="445"/>
      <c r="C256" s="337"/>
      <c r="D256" s="337"/>
      <c r="E256" s="337"/>
      <c r="F256" s="312"/>
      <c r="G256" s="337"/>
      <c r="H256" s="446"/>
      <c r="I256" s="337"/>
      <c r="J256" s="312"/>
    </row>
    <row r="257" spans="2:10" s="145" customFormat="1">
      <c r="B257" s="447"/>
      <c r="C257" s="337"/>
      <c r="D257" s="337"/>
      <c r="E257" s="337"/>
      <c r="F257" s="312"/>
      <c r="G257" s="337"/>
      <c r="H257" s="446"/>
      <c r="I257" s="337"/>
      <c r="J257" s="312"/>
    </row>
    <row r="258" spans="2:10" s="145" customFormat="1">
      <c r="B258" s="447"/>
      <c r="C258" s="337"/>
      <c r="D258" s="337"/>
      <c r="E258" s="337"/>
      <c r="F258" s="312"/>
      <c r="G258" s="337"/>
      <c r="H258" s="446"/>
      <c r="I258" s="337"/>
      <c r="J258" s="130"/>
    </row>
    <row r="259" spans="2:10" s="145" customFormat="1">
      <c r="B259" s="447"/>
      <c r="C259" s="337"/>
      <c r="D259" s="337"/>
      <c r="E259" s="337"/>
      <c r="F259" s="312"/>
      <c r="G259" s="337"/>
      <c r="H259" s="446"/>
      <c r="I259" s="337"/>
      <c r="J259" s="130"/>
    </row>
    <row r="260" spans="2:10" s="145" customFormat="1">
      <c r="B260" s="447"/>
      <c r="C260" s="337"/>
      <c r="D260" s="337"/>
      <c r="E260" s="337"/>
      <c r="F260" s="312"/>
      <c r="G260" s="337"/>
      <c r="H260" s="446"/>
      <c r="I260" s="337"/>
      <c r="J260" s="130"/>
    </row>
    <row r="261" spans="2:10" s="145" customFormat="1">
      <c r="B261" s="447"/>
      <c r="C261" s="337"/>
      <c r="D261" s="337"/>
      <c r="E261" s="337"/>
      <c r="F261" s="312"/>
      <c r="G261" s="337"/>
      <c r="H261" s="446"/>
      <c r="I261" s="337"/>
      <c r="J261" s="130"/>
    </row>
    <row r="262" spans="2:10" s="145" customFormat="1">
      <c r="B262" s="447"/>
      <c r="C262" s="337"/>
      <c r="D262" s="337"/>
      <c r="E262" s="337"/>
      <c r="F262" s="312"/>
      <c r="G262" s="337"/>
      <c r="H262" s="446"/>
      <c r="I262" s="337"/>
      <c r="J262" s="130"/>
    </row>
    <row r="263" spans="2:10" s="145" customFormat="1">
      <c r="B263" s="447"/>
      <c r="C263" s="337"/>
      <c r="D263" s="337"/>
      <c r="E263" s="337"/>
      <c r="F263" s="312"/>
      <c r="G263" s="337"/>
      <c r="H263" s="446"/>
      <c r="I263" s="337"/>
      <c r="J263" s="130"/>
    </row>
    <row r="264" spans="2:10" s="145" customFormat="1">
      <c r="B264" s="447"/>
      <c r="C264" s="337"/>
      <c r="D264" s="337"/>
      <c r="E264" s="337"/>
      <c r="F264" s="312"/>
      <c r="G264" s="337"/>
      <c r="H264" s="446"/>
      <c r="I264" s="337"/>
      <c r="J264" s="130"/>
    </row>
    <row r="265" spans="2:10" s="145" customFormat="1">
      <c r="B265" s="96"/>
      <c r="C265" s="337"/>
      <c r="D265" s="337"/>
      <c r="E265" s="337"/>
      <c r="F265" s="312"/>
      <c r="G265" s="337"/>
      <c r="H265" s="446"/>
      <c r="I265" s="337"/>
      <c r="J265" s="130"/>
    </row>
    <row r="266" spans="2:10" s="145" customFormat="1">
      <c r="B266" s="96"/>
      <c r="C266" s="337"/>
      <c r="D266" s="337"/>
      <c r="E266" s="337"/>
      <c r="F266" s="312"/>
      <c r="G266" s="337"/>
      <c r="H266" s="446"/>
      <c r="I266" s="337"/>
      <c r="J266" s="130"/>
    </row>
    <row r="267" spans="2:10" s="145" customFormat="1">
      <c r="B267" s="96"/>
      <c r="C267" s="337"/>
      <c r="D267" s="337"/>
      <c r="E267" s="337"/>
      <c r="F267" s="312"/>
      <c r="G267" s="337"/>
      <c r="H267" s="446"/>
      <c r="I267" s="337"/>
      <c r="J267" s="130"/>
    </row>
    <row r="268" spans="2:10" s="145" customFormat="1">
      <c r="B268" s="96"/>
      <c r="C268" s="337"/>
      <c r="D268" s="337"/>
      <c r="E268" s="337"/>
      <c r="F268" s="312"/>
      <c r="G268" s="337"/>
      <c r="H268" s="446"/>
      <c r="I268" s="337"/>
      <c r="J268" s="130"/>
    </row>
    <row r="269" spans="2:10" s="145" customFormat="1">
      <c r="B269" s="337"/>
      <c r="C269" s="96"/>
      <c r="D269" s="337"/>
      <c r="E269" s="337"/>
      <c r="F269" s="312"/>
      <c r="G269" s="337"/>
      <c r="J269" s="130"/>
    </row>
    <row r="270" spans="2:10">
      <c r="F270" s="145"/>
      <c r="J270" s="166"/>
    </row>
    <row r="271" spans="2:10">
      <c r="F271" s="145"/>
      <c r="J271" s="166"/>
    </row>
    <row r="272" spans="2:10" ht="14.25">
      <c r="B272" s="189" t="s">
        <v>443</v>
      </c>
      <c r="D272" s="273"/>
      <c r="E272" s="273"/>
      <c r="F272" s="433"/>
      <c r="G272" s="273"/>
    </row>
    <row r="273" spans="2:16" ht="36">
      <c r="B273" s="274"/>
      <c r="C273" s="275" t="s">
        <v>606</v>
      </c>
      <c r="D273" s="276" t="s">
        <v>58</v>
      </c>
      <c r="F273" s="277" t="s">
        <v>444</v>
      </c>
      <c r="G273" s="145"/>
      <c r="H273" s="277" t="s">
        <v>445</v>
      </c>
      <c r="I273" s="145"/>
      <c r="J273" s="277" t="s">
        <v>446</v>
      </c>
      <c r="K273" s="137"/>
    </row>
    <row r="274" spans="2:16">
      <c r="B274" s="448" t="s">
        <v>73</v>
      </c>
      <c r="C274" s="279">
        <v>1</v>
      </c>
      <c r="D274" s="280" t="s">
        <v>386</v>
      </c>
      <c r="E274" s="430"/>
      <c r="F274" s="282">
        <f t="shared" ref="F274:F286" si="44">E203</f>
        <v>0</v>
      </c>
      <c r="G274" s="337"/>
      <c r="H274" s="449">
        <f t="array" ref="H274:H286">+係数!$G$17:$G$29</f>
        <v>0.17539252135755179</v>
      </c>
      <c r="I274" s="337"/>
      <c r="J274" s="297">
        <f>F274*H274</f>
        <v>0</v>
      </c>
      <c r="K274" s="433"/>
    </row>
    <row r="275" spans="2:16">
      <c r="B275" s="291"/>
      <c r="C275" s="284">
        <v>2</v>
      </c>
      <c r="D275" s="285" t="s">
        <v>60</v>
      </c>
      <c r="E275" s="430"/>
      <c r="F275" s="282">
        <f t="shared" si="44"/>
        <v>0</v>
      </c>
      <c r="G275" s="337"/>
      <c r="H275" s="449">
        <v>0.97508288733811177</v>
      </c>
      <c r="I275" s="337"/>
      <c r="J275" s="297">
        <f t="shared" ref="J275:J286" si="45">F275*H275</f>
        <v>0</v>
      </c>
      <c r="K275" s="433"/>
    </row>
    <row r="276" spans="2:16">
      <c r="B276" s="291"/>
      <c r="C276" s="284">
        <v>3</v>
      </c>
      <c r="D276" s="285" t="s">
        <v>61</v>
      </c>
      <c r="E276" s="430"/>
      <c r="F276" s="282">
        <f t="shared" si="44"/>
        <v>0</v>
      </c>
      <c r="G276" s="337"/>
      <c r="H276" s="449">
        <v>0.17103816354170878</v>
      </c>
      <c r="I276" s="337"/>
      <c r="J276" s="405">
        <f t="shared" si="45"/>
        <v>0</v>
      </c>
      <c r="K276" s="433"/>
    </row>
    <row r="277" spans="2:16">
      <c r="B277" s="291"/>
      <c r="C277" s="284">
        <v>4</v>
      </c>
      <c r="D277" s="285" t="s">
        <v>62</v>
      </c>
      <c r="E277" s="430"/>
      <c r="F277" s="282">
        <f t="shared" si="44"/>
        <v>0</v>
      </c>
      <c r="G277" s="337"/>
      <c r="H277" s="449">
        <v>0</v>
      </c>
      <c r="I277" s="337"/>
      <c r="J277" s="405">
        <f t="shared" si="45"/>
        <v>0</v>
      </c>
      <c r="K277" s="433"/>
    </row>
    <row r="278" spans="2:16">
      <c r="B278" s="291"/>
      <c r="C278" s="284">
        <v>5</v>
      </c>
      <c r="D278" s="285" t="s">
        <v>63</v>
      </c>
      <c r="E278" s="430"/>
      <c r="F278" s="282">
        <f t="shared" si="44"/>
        <v>0</v>
      </c>
      <c r="G278" s="337"/>
      <c r="H278" s="449">
        <v>8.0490813238723186E-5</v>
      </c>
      <c r="I278" s="337"/>
      <c r="J278" s="405">
        <f t="shared" si="45"/>
        <v>0</v>
      </c>
      <c r="K278" s="433"/>
    </row>
    <row r="279" spans="2:16">
      <c r="B279" s="291"/>
      <c r="C279" s="284">
        <v>6</v>
      </c>
      <c r="D279" s="285" t="s">
        <v>64</v>
      </c>
      <c r="E279" s="430"/>
      <c r="F279" s="282">
        <f t="shared" si="44"/>
        <v>0</v>
      </c>
      <c r="G279" s="337"/>
      <c r="H279" s="449">
        <v>1.1401741278116998E-2</v>
      </c>
      <c r="I279" s="337"/>
      <c r="J279" s="405">
        <f t="shared" si="45"/>
        <v>0</v>
      </c>
      <c r="K279" s="433"/>
    </row>
    <row r="280" spans="2:16">
      <c r="B280" s="291"/>
      <c r="C280" s="284">
        <v>7</v>
      </c>
      <c r="D280" s="285" t="s">
        <v>100</v>
      </c>
      <c r="E280" s="430"/>
      <c r="F280" s="282">
        <f t="shared" si="44"/>
        <v>0</v>
      </c>
      <c r="G280" s="337"/>
      <c r="H280" s="449">
        <v>2.8287283251347137E-2</v>
      </c>
      <c r="I280" s="337"/>
      <c r="J280" s="405">
        <f t="shared" si="45"/>
        <v>0</v>
      </c>
      <c r="K280" s="433"/>
    </row>
    <row r="281" spans="2:16">
      <c r="B281" s="291"/>
      <c r="C281" s="284">
        <v>8</v>
      </c>
      <c r="D281" s="285" t="s">
        <v>65</v>
      </c>
      <c r="E281" s="430"/>
      <c r="F281" s="282">
        <f t="shared" si="44"/>
        <v>0</v>
      </c>
      <c r="G281" s="337"/>
      <c r="H281" s="449">
        <v>2.3462599960362905E-5</v>
      </c>
      <c r="I281" s="337"/>
      <c r="J281" s="405">
        <f t="shared" si="45"/>
        <v>0</v>
      </c>
      <c r="K281" s="433"/>
    </row>
    <row r="282" spans="2:16">
      <c r="B282" s="291"/>
      <c r="C282" s="284">
        <v>9</v>
      </c>
      <c r="D282" s="285" t="s">
        <v>66</v>
      </c>
      <c r="E282" s="430"/>
      <c r="F282" s="282">
        <f t="shared" si="44"/>
        <v>0</v>
      </c>
      <c r="G282" s="337"/>
      <c r="H282" s="449">
        <v>9.4158733219556742E-2</v>
      </c>
      <c r="I282" s="337"/>
      <c r="J282" s="405">
        <f t="shared" si="45"/>
        <v>0</v>
      </c>
      <c r="K282" s="433"/>
    </row>
    <row r="283" spans="2:16">
      <c r="B283" s="292"/>
      <c r="C283" s="284">
        <v>10</v>
      </c>
      <c r="D283" s="285" t="s">
        <v>387</v>
      </c>
      <c r="E283" s="430"/>
      <c r="F283" s="282">
        <f t="shared" si="44"/>
        <v>0</v>
      </c>
      <c r="G283" s="337"/>
      <c r="H283" s="449">
        <v>1.5312577718365708E-2</v>
      </c>
      <c r="I283" s="337"/>
      <c r="J283" s="405">
        <f t="shared" si="45"/>
        <v>0</v>
      </c>
      <c r="K283" s="433"/>
    </row>
    <row r="284" spans="2:16">
      <c r="B284" s="292"/>
      <c r="C284" s="284">
        <v>11</v>
      </c>
      <c r="D284" s="285" t="s">
        <v>68</v>
      </c>
      <c r="E284" s="430"/>
      <c r="F284" s="282">
        <f t="shared" si="44"/>
        <v>0</v>
      </c>
      <c r="G284" s="337"/>
      <c r="H284" s="449">
        <v>0</v>
      </c>
      <c r="I284" s="337"/>
      <c r="J284" s="405">
        <f t="shared" si="45"/>
        <v>0</v>
      </c>
      <c r="K284" s="433"/>
    </row>
    <row r="285" spans="2:16">
      <c r="B285" s="292"/>
      <c r="C285" s="284">
        <v>12</v>
      </c>
      <c r="D285" s="285" t="s">
        <v>69</v>
      </c>
      <c r="E285" s="430"/>
      <c r="F285" s="282">
        <f t="shared" si="44"/>
        <v>0</v>
      </c>
      <c r="G285" s="337"/>
      <c r="H285" s="449">
        <v>1.2788812239209696E-2</v>
      </c>
      <c r="I285" s="337"/>
      <c r="J285" s="405">
        <f t="shared" si="45"/>
        <v>0</v>
      </c>
      <c r="K285" s="433"/>
    </row>
    <row r="286" spans="2:16">
      <c r="B286" s="292"/>
      <c r="C286" s="284">
        <v>13</v>
      </c>
      <c r="D286" s="288" t="s">
        <v>70</v>
      </c>
      <c r="E286" s="430"/>
      <c r="F286" s="282">
        <f t="shared" si="44"/>
        <v>0</v>
      </c>
      <c r="G286" s="337"/>
      <c r="H286" s="450">
        <v>7.8528079542770635E-3</v>
      </c>
      <c r="I286" s="337"/>
      <c r="J286" s="405">
        <f t="shared" si="45"/>
        <v>0</v>
      </c>
      <c r="K286" s="433"/>
    </row>
    <row r="287" spans="2:16">
      <c r="B287" s="437" t="s">
        <v>71</v>
      </c>
      <c r="C287" s="438"/>
      <c r="D287" s="439"/>
      <c r="E287" s="440"/>
      <c r="F287" s="441">
        <f>SUM(F274:F286)</f>
        <v>0</v>
      </c>
      <c r="G287" s="337"/>
      <c r="H287" s="145"/>
      <c r="I287" s="337"/>
      <c r="J287" s="311">
        <f>SUM(J274:J286)</f>
        <v>0</v>
      </c>
      <c r="K287" s="433"/>
    </row>
    <row r="288" spans="2:16">
      <c r="B288" s="337"/>
      <c r="C288" s="96"/>
      <c r="D288" s="337"/>
      <c r="E288" s="433"/>
      <c r="F288" s="715"/>
      <c r="G288" s="433"/>
      <c r="H288" s="312"/>
      <c r="I288" s="433"/>
      <c r="J288" s="166"/>
      <c r="K288" s="433"/>
      <c r="L288" s="433"/>
      <c r="M288" s="433"/>
      <c r="N288" s="166"/>
      <c r="O288" s="433"/>
      <c r="P288" s="166"/>
    </row>
    <row r="289" spans="2:16" ht="14.25">
      <c r="B289" s="189" t="s">
        <v>447</v>
      </c>
      <c r="D289" s="273"/>
      <c r="E289" s="433"/>
      <c r="F289" s="715"/>
      <c r="G289" s="433"/>
      <c r="H289" s="312"/>
      <c r="I289" s="433"/>
      <c r="J289" s="166"/>
      <c r="K289" s="433"/>
      <c r="L289" s="433"/>
      <c r="M289" s="433"/>
      <c r="N289" s="166"/>
      <c r="O289" s="433"/>
      <c r="P289" s="166"/>
    </row>
    <row r="290" spans="2:16" ht="48.75" thickBot="1">
      <c r="B290" s="274"/>
      <c r="C290" s="275" t="s">
        <v>606</v>
      </c>
      <c r="D290" s="276" t="s">
        <v>58</v>
      </c>
      <c r="E290" s="433"/>
      <c r="F290" s="277" t="s">
        <v>444</v>
      </c>
      <c r="G290" s="433"/>
      <c r="H290" s="277" t="s">
        <v>448</v>
      </c>
      <c r="I290" s="433"/>
      <c r="J290" s="302" t="s">
        <v>449</v>
      </c>
      <c r="K290" s="433"/>
      <c r="L290" s="433"/>
      <c r="M290" s="433"/>
      <c r="N290" s="166"/>
      <c r="O290" s="433"/>
      <c r="P290" s="166"/>
    </row>
    <row r="291" spans="2:16">
      <c r="B291" s="448" t="s">
        <v>73</v>
      </c>
      <c r="C291" s="279">
        <v>1</v>
      </c>
      <c r="D291" s="280" t="s">
        <v>386</v>
      </c>
      <c r="E291" s="430"/>
      <c r="F291" s="282">
        <f>F274</f>
        <v>0</v>
      </c>
      <c r="G291" s="430"/>
      <c r="H291" s="449">
        <f t="array" ref="H291:H303">+係数!$J$17:$J$29</f>
        <v>0.82460747864244821</v>
      </c>
      <c r="I291" s="430"/>
      <c r="J291" s="304">
        <f t="shared" ref="J291:J303" si="46">F291*H291</f>
        <v>0</v>
      </c>
      <c r="K291" s="433"/>
      <c r="L291" s="433"/>
      <c r="M291" s="433"/>
      <c r="N291" s="166"/>
      <c r="O291" s="433"/>
      <c r="P291" s="166"/>
    </row>
    <row r="292" spans="2:16">
      <c r="B292" s="291"/>
      <c r="C292" s="284">
        <v>2</v>
      </c>
      <c r="D292" s="285" t="s">
        <v>60</v>
      </c>
      <c r="E292" s="430"/>
      <c r="F292" s="282">
        <f t="shared" ref="F292:F303" si="47">F275</f>
        <v>0</v>
      </c>
      <c r="G292" s="430"/>
      <c r="H292" s="449">
        <v>2.491711266188823E-2</v>
      </c>
      <c r="I292" s="430"/>
      <c r="J292" s="306">
        <f t="shared" si="46"/>
        <v>0</v>
      </c>
      <c r="K292" s="433"/>
      <c r="L292" s="433"/>
      <c r="M292" s="433"/>
      <c r="N292" s="166"/>
      <c r="O292" s="433"/>
      <c r="P292" s="166"/>
    </row>
    <row r="293" spans="2:16">
      <c r="B293" s="291"/>
      <c r="C293" s="284">
        <v>3</v>
      </c>
      <c r="D293" s="285" t="s">
        <v>61</v>
      </c>
      <c r="E293" s="430"/>
      <c r="F293" s="282">
        <f t="shared" si="47"/>
        <v>0</v>
      </c>
      <c r="G293" s="430"/>
      <c r="H293" s="449">
        <v>0.82896183645829125</v>
      </c>
      <c r="I293" s="430"/>
      <c r="J293" s="306">
        <f t="shared" si="46"/>
        <v>0</v>
      </c>
      <c r="K293" s="433"/>
      <c r="L293" s="433"/>
      <c r="M293" s="433"/>
      <c r="N293" s="166"/>
      <c r="O293" s="433"/>
      <c r="P293" s="166"/>
    </row>
    <row r="294" spans="2:16">
      <c r="B294" s="291"/>
      <c r="C294" s="284">
        <v>4</v>
      </c>
      <c r="D294" s="285" t="s">
        <v>62</v>
      </c>
      <c r="E294" s="430"/>
      <c r="F294" s="282">
        <f t="shared" si="47"/>
        <v>0</v>
      </c>
      <c r="G294" s="430"/>
      <c r="H294" s="449">
        <v>1</v>
      </c>
      <c r="I294" s="430"/>
      <c r="J294" s="306">
        <f t="shared" si="46"/>
        <v>0</v>
      </c>
      <c r="K294" s="433"/>
      <c r="L294" s="433"/>
      <c r="M294" s="433"/>
      <c r="N294" s="166"/>
      <c r="O294" s="433"/>
      <c r="P294" s="166"/>
    </row>
    <row r="295" spans="2:16">
      <c r="B295" s="291"/>
      <c r="C295" s="284">
        <v>5</v>
      </c>
      <c r="D295" s="285" t="s">
        <v>63</v>
      </c>
      <c r="E295" s="430"/>
      <c r="F295" s="282">
        <f t="shared" si="47"/>
        <v>0</v>
      </c>
      <c r="G295" s="430"/>
      <c r="H295" s="449">
        <v>0.99991950918676131</v>
      </c>
      <c r="I295" s="430"/>
      <c r="J295" s="306">
        <f t="shared" si="46"/>
        <v>0</v>
      </c>
      <c r="K295" s="433"/>
      <c r="L295" s="433"/>
      <c r="M295" s="433"/>
      <c r="N295" s="166"/>
      <c r="O295" s="433"/>
      <c r="P295" s="166"/>
    </row>
    <row r="296" spans="2:16">
      <c r="B296" s="291"/>
      <c r="C296" s="284">
        <v>6</v>
      </c>
      <c r="D296" s="285" t="s">
        <v>64</v>
      </c>
      <c r="E296" s="430"/>
      <c r="F296" s="282">
        <f t="shared" si="47"/>
        <v>0</v>
      </c>
      <c r="G296" s="430"/>
      <c r="H296" s="449">
        <v>0.98859825872188301</v>
      </c>
      <c r="I296" s="430"/>
      <c r="J296" s="306">
        <f t="shared" si="46"/>
        <v>0</v>
      </c>
      <c r="K296" s="433"/>
      <c r="L296" s="433"/>
      <c r="M296" s="433"/>
      <c r="N296" s="166"/>
      <c r="O296" s="433"/>
      <c r="P296" s="166"/>
    </row>
    <row r="297" spans="2:16">
      <c r="B297" s="291"/>
      <c r="C297" s="284">
        <v>7</v>
      </c>
      <c r="D297" s="285" t="s">
        <v>100</v>
      </c>
      <c r="E297" s="430"/>
      <c r="F297" s="282">
        <f t="shared" si="47"/>
        <v>0</v>
      </c>
      <c r="G297" s="430"/>
      <c r="H297" s="449">
        <v>0.97171271674865289</v>
      </c>
      <c r="I297" s="430"/>
      <c r="J297" s="306">
        <f t="shared" si="46"/>
        <v>0</v>
      </c>
      <c r="K297" s="433"/>
      <c r="L297" s="433"/>
      <c r="M297" s="433"/>
      <c r="N297" s="166"/>
      <c r="O297" s="433"/>
      <c r="P297" s="166"/>
    </row>
    <row r="298" spans="2:16">
      <c r="B298" s="291"/>
      <c r="C298" s="284">
        <v>8</v>
      </c>
      <c r="D298" s="285" t="s">
        <v>65</v>
      </c>
      <c r="E298" s="430"/>
      <c r="F298" s="282">
        <f t="shared" si="47"/>
        <v>0</v>
      </c>
      <c r="G298" s="430"/>
      <c r="H298" s="449">
        <v>0.99997653740003967</v>
      </c>
      <c r="I298" s="430"/>
      <c r="J298" s="306">
        <f t="shared" si="46"/>
        <v>0</v>
      </c>
      <c r="K298" s="433"/>
      <c r="L298" s="433"/>
      <c r="M298" s="433"/>
      <c r="N298" s="166"/>
      <c r="O298" s="433"/>
      <c r="P298" s="166"/>
    </row>
    <row r="299" spans="2:16">
      <c r="B299" s="291"/>
      <c r="C299" s="284">
        <v>9</v>
      </c>
      <c r="D299" s="285" t="s">
        <v>66</v>
      </c>
      <c r="E299" s="430"/>
      <c r="F299" s="282">
        <f t="shared" si="47"/>
        <v>0</v>
      </c>
      <c r="G299" s="430"/>
      <c r="H299" s="449">
        <v>0.9058412667804433</v>
      </c>
      <c r="I299" s="430"/>
      <c r="J299" s="306">
        <f t="shared" si="46"/>
        <v>0</v>
      </c>
      <c r="K299" s="433"/>
      <c r="L299" s="433"/>
      <c r="M299" s="433"/>
      <c r="N299" s="166"/>
      <c r="O299" s="433"/>
      <c r="P299" s="166"/>
    </row>
    <row r="300" spans="2:16">
      <c r="B300" s="292"/>
      <c r="C300" s="284">
        <v>10</v>
      </c>
      <c r="D300" s="285" t="s">
        <v>387</v>
      </c>
      <c r="E300" s="430"/>
      <c r="F300" s="282">
        <f t="shared" si="47"/>
        <v>0</v>
      </c>
      <c r="G300" s="430"/>
      <c r="H300" s="449">
        <v>0.98468742228163431</v>
      </c>
      <c r="I300" s="430"/>
      <c r="J300" s="306">
        <f t="shared" si="46"/>
        <v>0</v>
      </c>
      <c r="K300" s="433"/>
      <c r="L300" s="433"/>
      <c r="M300" s="433"/>
      <c r="N300" s="166"/>
      <c r="O300" s="433"/>
      <c r="P300" s="166"/>
    </row>
    <row r="301" spans="2:16">
      <c r="B301" s="292"/>
      <c r="C301" s="284">
        <v>11</v>
      </c>
      <c r="D301" s="285" t="s">
        <v>68</v>
      </c>
      <c r="E301" s="430"/>
      <c r="F301" s="282">
        <f t="shared" si="47"/>
        <v>0</v>
      </c>
      <c r="G301" s="430"/>
      <c r="H301" s="449">
        <v>1</v>
      </c>
      <c r="I301" s="430"/>
      <c r="J301" s="306">
        <f t="shared" si="46"/>
        <v>0</v>
      </c>
      <c r="K301" s="433"/>
      <c r="L301" s="433"/>
      <c r="M301" s="433"/>
      <c r="N301" s="166"/>
      <c r="O301" s="433"/>
      <c r="P301" s="166"/>
    </row>
    <row r="302" spans="2:16">
      <c r="B302" s="292"/>
      <c r="C302" s="284">
        <v>12</v>
      </c>
      <c r="D302" s="285" t="s">
        <v>69</v>
      </c>
      <c r="E302" s="430"/>
      <c r="F302" s="282">
        <f t="shared" si="47"/>
        <v>0</v>
      </c>
      <c r="G302" s="430"/>
      <c r="H302" s="449">
        <v>0.98721118776079031</v>
      </c>
      <c r="I302" s="430"/>
      <c r="J302" s="306">
        <f t="shared" si="46"/>
        <v>0</v>
      </c>
      <c r="K302" s="433"/>
      <c r="L302" s="433"/>
      <c r="M302" s="433"/>
      <c r="N302" s="166"/>
      <c r="O302" s="433"/>
      <c r="P302" s="166"/>
    </row>
    <row r="303" spans="2:16" ht="12.75" thickBot="1">
      <c r="B303" s="292"/>
      <c r="C303" s="284">
        <v>13</v>
      </c>
      <c r="D303" s="288" t="s">
        <v>70</v>
      </c>
      <c r="E303" s="430"/>
      <c r="F303" s="282">
        <f t="shared" si="47"/>
        <v>0</v>
      </c>
      <c r="G303" s="430"/>
      <c r="H303" s="450">
        <v>0.99214719204572299</v>
      </c>
      <c r="I303" s="430"/>
      <c r="J303" s="308">
        <f t="shared" si="46"/>
        <v>0</v>
      </c>
      <c r="K303" s="433"/>
      <c r="L303" s="433"/>
      <c r="M303" s="433"/>
      <c r="N303" s="166"/>
      <c r="O303" s="433"/>
      <c r="P303" s="166"/>
    </row>
    <row r="304" spans="2:16">
      <c r="B304" s="437" t="s">
        <v>71</v>
      </c>
      <c r="C304" s="438"/>
      <c r="D304" s="439"/>
      <c r="E304" s="433"/>
      <c r="F304" s="441">
        <f>SUM(F291:F303)</f>
        <v>0</v>
      </c>
      <c r="G304" s="433"/>
      <c r="H304" s="130"/>
      <c r="I304" s="433"/>
      <c r="J304" s="300">
        <f>SUM(J291:J303)</f>
        <v>0</v>
      </c>
      <c r="K304" s="433"/>
      <c r="L304" s="433"/>
      <c r="M304" s="433"/>
      <c r="N304" s="166"/>
      <c r="O304" s="433"/>
      <c r="P304" s="166"/>
    </row>
    <row r="305" spans="2:16">
      <c r="B305" s="337"/>
      <c r="C305" s="96"/>
      <c r="D305" s="337"/>
      <c r="E305" s="433"/>
      <c r="F305" s="715"/>
      <c r="G305" s="433"/>
      <c r="H305" s="312"/>
      <c r="I305" s="433"/>
      <c r="J305" s="166"/>
      <c r="K305" s="433"/>
      <c r="L305" s="433"/>
      <c r="M305" s="433"/>
      <c r="N305" s="166"/>
      <c r="O305" s="433"/>
      <c r="P305" s="166"/>
    </row>
    <row r="306" spans="2:16">
      <c r="B306" s="337"/>
      <c r="C306" s="96"/>
      <c r="D306" s="337"/>
      <c r="E306" s="433"/>
      <c r="F306" s="715"/>
      <c r="G306" s="433"/>
      <c r="H306" s="312"/>
      <c r="I306" s="433"/>
      <c r="J306" s="166"/>
      <c r="K306" s="433"/>
      <c r="L306" s="433"/>
      <c r="M306" s="433"/>
      <c r="N306" s="166"/>
      <c r="O306" s="433"/>
      <c r="P306" s="166"/>
    </row>
    <row r="307" spans="2:16" ht="14.25">
      <c r="B307" s="189" t="s">
        <v>450</v>
      </c>
      <c r="C307" s="415"/>
      <c r="D307" s="376"/>
      <c r="E307" s="315"/>
      <c r="F307" s="715"/>
      <c r="G307" s="433"/>
      <c r="H307" s="312"/>
      <c r="I307" s="433"/>
      <c r="J307" s="166"/>
      <c r="K307" s="433"/>
      <c r="L307" s="433"/>
      <c r="M307" s="433"/>
      <c r="N307" s="166"/>
      <c r="O307" s="433"/>
      <c r="P307" s="166"/>
    </row>
    <row r="308" spans="2:16" ht="15" thickBot="1">
      <c r="B308" s="416"/>
      <c r="C308" s="388"/>
      <c r="D308" s="389"/>
      <c r="E308" s="451" t="s">
        <v>71</v>
      </c>
      <c r="F308" s="715"/>
      <c r="G308" s="433"/>
      <c r="H308" s="312"/>
      <c r="I308" s="433"/>
      <c r="J308" s="166"/>
      <c r="K308" s="433"/>
      <c r="L308" s="433"/>
      <c r="M308" s="433"/>
      <c r="N308" s="166"/>
      <c r="O308" s="433"/>
      <c r="P308" s="166"/>
    </row>
    <row r="309" spans="2:16">
      <c r="B309" s="366" t="s">
        <v>87</v>
      </c>
      <c r="C309" s="367" t="s">
        <v>408</v>
      </c>
      <c r="D309" s="368" t="s">
        <v>421</v>
      </c>
      <c r="E309" s="452">
        <f>J222</f>
        <v>0</v>
      </c>
      <c r="F309" s="715"/>
      <c r="G309" s="433"/>
      <c r="H309" s="312"/>
      <c r="I309" s="433"/>
      <c r="J309" s="166"/>
      <c r="K309" s="433"/>
      <c r="L309" s="433"/>
      <c r="M309" s="433"/>
      <c r="N309" s="166"/>
      <c r="O309" s="433"/>
      <c r="P309" s="166"/>
    </row>
    <row r="310" spans="2:16">
      <c r="B310" s="374"/>
      <c r="C310" s="375" t="s">
        <v>409</v>
      </c>
      <c r="D310" s="376" t="s">
        <v>422</v>
      </c>
      <c r="E310" s="453">
        <f t="shared" ref="E310:E321" si="48">J223</f>
        <v>0</v>
      </c>
      <c r="F310" s="715"/>
      <c r="G310" s="433"/>
      <c r="H310" s="312"/>
      <c r="I310" s="433"/>
      <c r="J310" s="166"/>
      <c r="K310" s="433"/>
      <c r="L310" s="433"/>
      <c r="M310" s="433"/>
      <c r="N310" s="166"/>
      <c r="O310" s="433"/>
      <c r="P310" s="166"/>
    </row>
    <row r="311" spans="2:16">
      <c r="B311" s="374"/>
      <c r="C311" s="375" t="s">
        <v>410</v>
      </c>
      <c r="D311" s="376" t="s">
        <v>423</v>
      </c>
      <c r="E311" s="453">
        <f t="shared" si="48"/>
        <v>0</v>
      </c>
      <c r="F311" s="715"/>
      <c r="G311" s="433"/>
      <c r="H311" s="312"/>
      <c r="I311" s="433"/>
      <c r="J311" s="166"/>
      <c r="K311" s="433"/>
      <c r="L311" s="433"/>
      <c r="M311" s="433"/>
      <c r="N311" s="166"/>
      <c r="O311" s="433"/>
      <c r="P311" s="166"/>
    </row>
    <row r="312" spans="2:16">
      <c r="B312" s="374"/>
      <c r="C312" s="375" t="s">
        <v>411</v>
      </c>
      <c r="D312" s="376" t="s">
        <v>424</v>
      </c>
      <c r="E312" s="453">
        <f t="shared" si="48"/>
        <v>0</v>
      </c>
      <c r="F312" s="715"/>
      <c r="G312" s="433"/>
      <c r="H312" s="312"/>
      <c r="I312" s="433"/>
      <c r="J312" s="166"/>
      <c r="K312" s="433"/>
      <c r="L312" s="433"/>
      <c r="M312" s="433"/>
      <c r="N312" s="166"/>
      <c r="O312" s="433"/>
      <c r="P312" s="166"/>
    </row>
    <row r="313" spans="2:16">
      <c r="B313" s="374"/>
      <c r="C313" s="375" t="s">
        <v>412</v>
      </c>
      <c r="D313" s="376" t="s">
        <v>425</v>
      </c>
      <c r="E313" s="453">
        <f t="shared" si="48"/>
        <v>0</v>
      </c>
      <c r="F313" s="715"/>
      <c r="G313" s="433"/>
      <c r="H313" s="312"/>
      <c r="I313" s="433"/>
      <c r="J313" s="166"/>
      <c r="K313" s="433"/>
      <c r="L313" s="433"/>
      <c r="M313" s="433"/>
      <c r="N313" s="166"/>
      <c r="O313" s="433"/>
      <c r="P313" s="166"/>
    </row>
    <row r="314" spans="2:16">
      <c r="B314" s="374"/>
      <c r="C314" s="375" t="s">
        <v>413</v>
      </c>
      <c r="D314" s="376" t="s">
        <v>426</v>
      </c>
      <c r="E314" s="453">
        <f t="shared" si="48"/>
        <v>0</v>
      </c>
      <c r="F314" s="715"/>
      <c r="G314" s="433"/>
      <c r="H314" s="312"/>
      <c r="I314" s="433"/>
      <c r="J314" s="166"/>
      <c r="K314" s="433"/>
      <c r="L314" s="433"/>
      <c r="M314" s="433"/>
      <c r="N314" s="166"/>
      <c r="O314" s="433"/>
      <c r="P314" s="166"/>
    </row>
    <row r="315" spans="2:16">
      <c r="B315" s="374"/>
      <c r="C315" s="375" t="s">
        <v>414</v>
      </c>
      <c r="D315" s="376" t="s">
        <v>427</v>
      </c>
      <c r="E315" s="453">
        <f t="shared" si="48"/>
        <v>0</v>
      </c>
      <c r="F315" s="715"/>
      <c r="G315" s="433"/>
      <c r="H315" s="312"/>
      <c r="I315" s="433"/>
      <c r="J315" s="166"/>
      <c r="K315" s="433"/>
      <c r="L315" s="433"/>
      <c r="M315" s="433"/>
      <c r="N315" s="166"/>
      <c r="O315" s="433"/>
      <c r="P315" s="166"/>
    </row>
    <row r="316" spans="2:16">
      <c r="B316" s="374"/>
      <c r="C316" s="375" t="s">
        <v>415</v>
      </c>
      <c r="D316" s="376" t="s">
        <v>428</v>
      </c>
      <c r="E316" s="453">
        <f t="shared" si="48"/>
        <v>0</v>
      </c>
      <c r="F316" s="715"/>
      <c r="G316" s="433"/>
      <c r="H316" s="312"/>
      <c r="I316" s="433"/>
      <c r="J316" s="166"/>
      <c r="K316" s="433"/>
      <c r="L316" s="433"/>
      <c r="M316" s="433"/>
      <c r="N316" s="166"/>
      <c r="O316" s="433"/>
      <c r="P316" s="166"/>
    </row>
    <row r="317" spans="2:16">
      <c r="B317" s="374"/>
      <c r="C317" s="375" t="s">
        <v>416</v>
      </c>
      <c r="D317" s="376" t="s">
        <v>429</v>
      </c>
      <c r="E317" s="453">
        <f t="shared" si="48"/>
        <v>0</v>
      </c>
      <c r="F317" s="715"/>
      <c r="G317" s="433"/>
      <c r="H317" s="312"/>
      <c r="I317" s="433"/>
      <c r="J317" s="166"/>
      <c r="K317" s="433"/>
      <c r="L317" s="433"/>
      <c r="M317" s="433"/>
      <c r="N317" s="166"/>
      <c r="O317" s="433"/>
      <c r="P317" s="166"/>
    </row>
    <row r="318" spans="2:16">
      <c r="B318" s="374"/>
      <c r="C318" s="375" t="s">
        <v>417</v>
      </c>
      <c r="D318" s="376" t="s">
        <v>430</v>
      </c>
      <c r="E318" s="453">
        <f t="shared" si="48"/>
        <v>0</v>
      </c>
      <c r="F318" s="715"/>
      <c r="G318" s="433"/>
      <c r="H318" s="312"/>
      <c r="I318" s="433"/>
      <c r="J318" s="166"/>
      <c r="K318" s="433"/>
      <c r="L318" s="433"/>
      <c r="M318" s="433"/>
      <c r="N318" s="166"/>
      <c r="O318" s="433"/>
      <c r="P318" s="166"/>
    </row>
    <row r="319" spans="2:16">
      <c r="B319" s="374"/>
      <c r="C319" s="375" t="s">
        <v>418</v>
      </c>
      <c r="D319" s="376" t="s">
        <v>431</v>
      </c>
      <c r="E319" s="453">
        <f t="shared" si="48"/>
        <v>0</v>
      </c>
      <c r="F319" s="715"/>
      <c r="G319" s="433"/>
      <c r="H319" s="312"/>
      <c r="I319" s="433"/>
      <c r="J319" s="166"/>
      <c r="K319" s="433"/>
      <c r="L319" s="433"/>
      <c r="M319" s="433"/>
      <c r="N319" s="166"/>
      <c r="O319" s="433"/>
      <c r="P319" s="166"/>
    </row>
    <row r="320" spans="2:16">
      <c r="B320" s="374"/>
      <c r="C320" s="375" t="s">
        <v>419</v>
      </c>
      <c r="D320" s="376" t="s">
        <v>69</v>
      </c>
      <c r="E320" s="453">
        <f t="shared" si="48"/>
        <v>0</v>
      </c>
      <c r="F320" s="715"/>
      <c r="G320" s="433"/>
      <c r="H320" s="312"/>
      <c r="I320" s="433"/>
      <c r="J320" s="166"/>
      <c r="K320" s="433"/>
      <c r="L320" s="433"/>
      <c r="M320" s="433"/>
      <c r="N320" s="166"/>
      <c r="O320" s="433"/>
      <c r="P320" s="166"/>
    </row>
    <row r="321" spans="2:16" ht="12.75" thickBot="1">
      <c r="B321" s="374"/>
      <c r="C321" s="375" t="s">
        <v>420</v>
      </c>
      <c r="D321" s="376" t="s">
        <v>432</v>
      </c>
      <c r="E321" s="453">
        <f t="shared" si="48"/>
        <v>0</v>
      </c>
      <c r="F321" s="715"/>
      <c r="G321" s="433"/>
      <c r="H321" s="312"/>
      <c r="I321" s="433"/>
      <c r="J321" s="166"/>
      <c r="K321" s="433"/>
      <c r="L321" s="433"/>
      <c r="M321" s="433"/>
      <c r="N321" s="166"/>
      <c r="O321" s="433"/>
      <c r="P321" s="166"/>
    </row>
    <row r="322" spans="2:16">
      <c r="B322" s="382" t="s">
        <v>73</v>
      </c>
      <c r="C322" s="367" t="s">
        <v>408</v>
      </c>
      <c r="D322" s="368" t="s">
        <v>421</v>
      </c>
      <c r="E322" s="452">
        <f>J291</f>
        <v>0</v>
      </c>
      <c r="F322" s="715"/>
      <c r="G322" s="433"/>
      <c r="H322" s="312"/>
      <c r="I322" s="433"/>
      <c r="J322" s="166"/>
      <c r="K322" s="433"/>
      <c r="L322" s="433"/>
      <c r="M322" s="433"/>
      <c r="N322" s="166"/>
      <c r="O322" s="433"/>
      <c r="P322" s="166"/>
    </row>
    <row r="323" spans="2:16">
      <c r="B323" s="383"/>
      <c r="C323" s="375" t="s">
        <v>409</v>
      </c>
      <c r="D323" s="376" t="s">
        <v>422</v>
      </c>
      <c r="E323" s="453">
        <f t="shared" ref="E323:E334" si="49">J292</f>
        <v>0</v>
      </c>
      <c r="F323" s="715"/>
      <c r="G323" s="433"/>
      <c r="H323" s="312"/>
      <c r="I323" s="433"/>
      <c r="J323" s="166"/>
      <c r="K323" s="433"/>
      <c r="L323" s="433"/>
      <c r="M323" s="433"/>
      <c r="N323" s="166"/>
      <c r="O323" s="433"/>
      <c r="P323" s="166"/>
    </row>
    <row r="324" spans="2:16">
      <c r="B324" s="383"/>
      <c r="C324" s="375" t="s">
        <v>410</v>
      </c>
      <c r="D324" s="376" t="s">
        <v>423</v>
      </c>
      <c r="E324" s="453">
        <f t="shared" si="49"/>
        <v>0</v>
      </c>
      <c r="F324" s="715"/>
      <c r="G324" s="433"/>
      <c r="H324" s="312"/>
      <c r="I324" s="433"/>
      <c r="J324" s="166"/>
      <c r="K324" s="433"/>
      <c r="L324" s="433"/>
      <c r="M324" s="433"/>
      <c r="N324" s="166"/>
      <c r="O324" s="433"/>
      <c r="P324" s="166"/>
    </row>
    <row r="325" spans="2:16">
      <c r="B325" s="383"/>
      <c r="C325" s="375" t="s">
        <v>411</v>
      </c>
      <c r="D325" s="376" t="s">
        <v>424</v>
      </c>
      <c r="E325" s="453">
        <f t="shared" si="49"/>
        <v>0</v>
      </c>
      <c r="F325" s="715"/>
      <c r="G325" s="433"/>
      <c r="H325" s="312"/>
      <c r="I325" s="433"/>
      <c r="J325" s="166"/>
      <c r="K325" s="433"/>
      <c r="L325" s="433"/>
      <c r="M325" s="433"/>
      <c r="N325" s="166"/>
      <c r="O325" s="433"/>
      <c r="P325" s="166"/>
    </row>
    <row r="326" spans="2:16">
      <c r="B326" s="383"/>
      <c r="C326" s="375" t="s">
        <v>412</v>
      </c>
      <c r="D326" s="376" t="s">
        <v>425</v>
      </c>
      <c r="E326" s="453">
        <f t="shared" si="49"/>
        <v>0</v>
      </c>
      <c r="F326" s="715"/>
      <c r="G326" s="433"/>
      <c r="H326" s="312"/>
      <c r="I326" s="433"/>
      <c r="J326" s="166"/>
      <c r="K326" s="433"/>
      <c r="L326" s="433"/>
      <c r="M326" s="433"/>
      <c r="N326" s="166"/>
      <c r="O326" s="433"/>
      <c r="P326" s="166"/>
    </row>
    <row r="327" spans="2:16">
      <c r="B327" s="383"/>
      <c r="C327" s="375" t="s">
        <v>413</v>
      </c>
      <c r="D327" s="376" t="s">
        <v>426</v>
      </c>
      <c r="E327" s="453">
        <f t="shared" si="49"/>
        <v>0</v>
      </c>
      <c r="F327" s="715"/>
      <c r="G327" s="433"/>
      <c r="H327" s="312"/>
      <c r="I327" s="433"/>
      <c r="J327" s="166"/>
      <c r="K327" s="433"/>
      <c r="L327" s="433"/>
      <c r="M327" s="433"/>
      <c r="N327" s="166"/>
      <c r="O327" s="433"/>
      <c r="P327" s="166"/>
    </row>
    <row r="328" spans="2:16">
      <c r="B328" s="383"/>
      <c r="C328" s="375" t="s">
        <v>414</v>
      </c>
      <c r="D328" s="376" t="s">
        <v>427</v>
      </c>
      <c r="E328" s="453">
        <f t="shared" si="49"/>
        <v>0</v>
      </c>
      <c r="F328" s="715"/>
      <c r="G328" s="433"/>
      <c r="H328" s="312"/>
      <c r="I328" s="433"/>
      <c r="J328" s="166"/>
      <c r="K328" s="433"/>
      <c r="L328" s="433"/>
      <c r="M328" s="433"/>
      <c r="N328" s="166"/>
      <c r="O328" s="433"/>
      <c r="P328" s="166"/>
    </row>
    <row r="329" spans="2:16">
      <c r="B329" s="383"/>
      <c r="C329" s="375" t="s">
        <v>415</v>
      </c>
      <c r="D329" s="376" t="s">
        <v>428</v>
      </c>
      <c r="E329" s="453">
        <f t="shared" si="49"/>
        <v>0</v>
      </c>
      <c r="F329" s="715"/>
      <c r="G329" s="433"/>
      <c r="H329" s="312"/>
      <c r="I329" s="433"/>
      <c r="J329" s="166"/>
      <c r="K329" s="433"/>
      <c r="L329" s="433"/>
      <c r="M329" s="433"/>
      <c r="N329" s="166"/>
      <c r="O329" s="433"/>
      <c r="P329" s="166"/>
    </row>
    <row r="330" spans="2:16">
      <c r="B330" s="383"/>
      <c r="C330" s="375" t="s">
        <v>416</v>
      </c>
      <c r="D330" s="376" t="s">
        <v>429</v>
      </c>
      <c r="E330" s="453">
        <f t="shared" si="49"/>
        <v>0</v>
      </c>
      <c r="F330" s="715"/>
      <c r="G330" s="433"/>
      <c r="H330" s="312"/>
      <c r="I330" s="433"/>
      <c r="J330" s="166"/>
      <c r="K330" s="433"/>
      <c r="L330" s="433"/>
      <c r="M330" s="433"/>
      <c r="N330" s="166"/>
      <c r="O330" s="433"/>
      <c r="P330" s="166"/>
    </row>
    <row r="331" spans="2:16">
      <c r="B331" s="383"/>
      <c r="C331" s="375" t="s">
        <v>417</v>
      </c>
      <c r="D331" s="376" t="s">
        <v>430</v>
      </c>
      <c r="E331" s="453">
        <f t="shared" si="49"/>
        <v>0</v>
      </c>
      <c r="F331" s="715"/>
      <c r="G331" s="433"/>
      <c r="H331" s="312"/>
      <c r="I331" s="433"/>
      <c r="J331" s="166"/>
      <c r="K331" s="433"/>
      <c r="L331" s="433"/>
      <c r="M331" s="433"/>
      <c r="N331" s="166"/>
      <c r="O331" s="433"/>
      <c r="P331" s="166"/>
    </row>
    <row r="332" spans="2:16">
      <c r="B332" s="383"/>
      <c r="C332" s="375" t="s">
        <v>418</v>
      </c>
      <c r="D332" s="376" t="s">
        <v>431</v>
      </c>
      <c r="E332" s="453">
        <f t="shared" si="49"/>
        <v>0</v>
      </c>
      <c r="F332" s="715"/>
      <c r="G332" s="433"/>
      <c r="H332" s="312"/>
      <c r="I332" s="433"/>
      <c r="J332" s="166"/>
      <c r="K332" s="433"/>
      <c r="L332" s="433"/>
      <c r="M332" s="433"/>
      <c r="N332" s="166"/>
      <c r="O332" s="433"/>
      <c r="P332" s="166"/>
    </row>
    <row r="333" spans="2:16">
      <c r="B333" s="383"/>
      <c r="C333" s="375" t="s">
        <v>419</v>
      </c>
      <c r="D333" s="376" t="s">
        <v>69</v>
      </c>
      <c r="E333" s="453">
        <f t="shared" si="49"/>
        <v>0</v>
      </c>
      <c r="F333" s="715"/>
      <c r="G333" s="433"/>
      <c r="H333" s="312"/>
      <c r="I333" s="433"/>
      <c r="J333" s="166"/>
      <c r="K333" s="433"/>
      <c r="L333" s="433"/>
      <c r="M333" s="433"/>
      <c r="N333" s="166"/>
      <c r="O333" s="433"/>
      <c r="P333" s="166"/>
    </row>
    <row r="334" spans="2:16" ht="12.75" thickBot="1">
      <c r="B334" s="384"/>
      <c r="C334" s="385" t="s">
        <v>420</v>
      </c>
      <c r="D334" s="386" t="s">
        <v>432</v>
      </c>
      <c r="E334" s="454">
        <f t="shared" si="49"/>
        <v>0</v>
      </c>
      <c r="F334" s="715"/>
      <c r="G334" s="433"/>
      <c r="H334" s="312"/>
      <c r="I334" s="433"/>
      <c r="J334" s="166"/>
      <c r="K334" s="433"/>
      <c r="L334" s="433"/>
      <c r="M334" s="433"/>
      <c r="N334" s="166"/>
      <c r="O334" s="433"/>
      <c r="P334" s="166"/>
    </row>
    <row r="335" spans="2:16">
      <c r="B335" s="421" t="s">
        <v>388</v>
      </c>
      <c r="C335" s="422"/>
      <c r="D335" s="422"/>
      <c r="E335" s="426">
        <f>SUM(E309:E321)</f>
        <v>0</v>
      </c>
      <c r="F335" s="715"/>
      <c r="G335" s="433"/>
      <c r="H335" s="312"/>
      <c r="I335" s="433"/>
      <c r="J335" s="166"/>
      <c r="K335" s="433"/>
      <c r="L335" s="433"/>
      <c r="M335" s="433"/>
      <c r="N335" s="166"/>
      <c r="O335" s="433"/>
      <c r="P335" s="166"/>
    </row>
    <row r="336" spans="2:16">
      <c r="B336" s="425" t="s">
        <v>389</v>
      </c>
      <c r="C336" s="137"/>
      <c r="D336" s="137"/>
      <c r="E336" s="426">
        <f>SUM(E322:E334)</f>
        <v>0</v>
      </c>
      <c r="F336" s="715"/>
      <c r="G336" s="433"/>
      <c r="H336" s="312"/>
      <c r="I336" s="433"/>
      <c r="J336" s="166"/>
      <c r="K336" s="433"/>
      <c r="L336" s="433"/>
      <c r="M336" s="433"/>
      <c r="N336" s="166"/>
      <c r="O336" s="433"/>
      <c r="P336" s="166"/>
    </row>
    <row r="337" spans="2:30">
      <c r="B337" s="427" t="s">
        <v>71</v>
      </c>
      <c r="C337" s="428"/>
      <c r="D337" s="428"/>
      <c r="E337" s="429">
        <f>SUM(E309:E334)</f>
        <v>0</v>
      </c>
      <c r="F337" s="715"/>
      <c r="G337" s="433"/>
      <c r="H337" s="312"/>
      <c r="I337" s="433"/>
      <c r="J337" s="166"/>
      <c r="K337" s="433"/>
      <c r="L337" s="433"/>
      <c r="M337" s="433"/>
      <c r="N337" s="166"/>
      <c r="O337" s="433"/>
      <c r="P337" s="166"/>
    </row>
    <row r="338" spans="2:30">
      <c r="B338" s="337"/>
      <c r="C338" s="96"/>
      <c r="D338" s="337"/>
      <c r="E338" s="433"/>
      <c r="F338" s="715"/>
      <c r="G338" s="433"/>
      <c r="H338" s="312"/>
      <c r="I338" s="433"/>
      <c r="J338" s="166"/>
      <c r="K338" s="433"/>
      <c r="L338" s="433"/>
      <c r="M338" s="433"/>
      <c r="N338" s="166"/>
      <c r="O338" s="433"/>
      <c r="P338" s="166"/>
    </row>
    <row r="339" spans="2:30" ht="14.25">
      <c r="B339" s="189" t="s">
        <v>451</v>
      </c>
      <c r="D339" s="137"/>
      <c r="E339" s="137"/>
      <c r="F339" s="137"/>
      <c r="G339" s="137"/>
      <c r="H339" s="137"/>
      <c r="I339" s="137"/>
      <c r="J339" s="137"/>
      <c r="K339" s="137"/>
      <c r="L339" s="137"/>
      <c r="M339" s="137"/>
      <c r="N339" s="137"/>
      <c r="O339" s="137"/>
      <c r="P339" s="137"/>
      <c r="Q339" s="137"/>
      <c r="R339" s="455"/>
      <c r="S339" s="137"/>
    </row>
    <row r="340" spans="2:30">
      <c r="B340" s="456"/>
      <c r="C340" s="457"/>
      <c r="D340" s="458"/>
      <c r="E340" s="459" t="s">
        <v>87</v>
      </c>
      <c r="F340" s="460"/>
      <c r="G340" s="460"/>
      <c r="H340" s="460"/>
      <c r="I340" s="460"/>
      <c r="J340" s="460"/>
      <c r="K340" s="460"/>
      <c r="L340" s="460"/>
      <c r="M340" s="460"/>
      <c r="N340" s="460"/>
      <c r="O340" s="460"/>
      <c r="P340" s="460"/>
      <c r="Q340" s="460"/>
      <c r="R340" s="461" t="s">
        <v>73</v>
      </c>
      <c r="S340" s="462"/>
      <c r="T340" s="462"/>
      <c r="U340" s="462"/>
      <c r="V340" s="462"/>
      <c r="W340" s="462"/>
      <c r="X340" s="462"/>
      <c r="Y340" s="462"/>
      <c r="Z340" s="462"/>
      <c r="AA340" s="462"/>
      <c r="AB340" s="462"/>
      <c r="AC340" s="462"/>
      <c r="AD340" s="463"/>
    </row>
    <row r="341" spans="2:30">
      <c r="B341" s="464"/>
      <c r="C341" s="465"/>
      <c r="D341" s="466"/>
      <c r="E341" s="467">
        <v>1</v>
      </c>
      <c r="F341" s="467">
        <v>2</v>
      </c>
      <c r="G341" s="467">
        <v>3</v>
      </c>
      <c r="H341" s="467">
        <v>4</v>
      </c>
      <c r="I341" s="467">
        <v>5</v>
      </c>
      <c r="J341" s="467">
        <v>6</v>
      </c>
      <c r="K341" s="467">
        <v>7</v>
      </c>
      <c r="L341" s="467">
        <v>8</v>
      </c>
      <c r="M341" s="467">
        <v>9</v>
      </c>
      <c r="N341" s="467">
        <v>10</v>
      </c>
      <c r="O341" s="467">
        <v>11</v>
      </c>
      <c r="P341" s="467">
        <v>12</v>
      </c>
      <c r="Q341" s="468">
        <v>13</v>
      </c>
      <c r="R341" s="467">
        <v>1</v>
      </c>
      <c r="S341" s="467">
        <v>2</v>
      </c>
      <c r="T341" s="467">
        <v>3</v>
      </c>
      <c r="U341" s="467">
        <v>4</v>
      </c>
      <c r="V341" s="467">
        <v>5</v>
      </c>
      <c r="W341" s="467">
        <v>6</v>
      </c>
      <c r="X341" s="467">
        <v>7</v>
      </c>
      <c r="Y341" s="467">
        <v>8</v>
      </c>
      <c r="Z341" s="467">
        <v>9</v>
      </c>
      <c r="AA341" s="467">
        <v>10</v>
      </c>
      <c r="AB341" s="467">
        <v>11</v>
      </c>
      <c r="AC341" s="467">
        <v>12</v>
      </c>
      <c r="AD341" s="467">
        <v>13</v>
      </c>
    </row>
    <row r="342" spans="2:30" ht="24">
      <c r="B342" s="469"/>
      <c r="C342" s="470" t="s">
        <v>606</v>
      </c>
      <c r="D342" s="471" t="s">
        <v>58</v>
      </c>
      <c r="E342" s="472" t="s">
        <v>99</v>
      </c>
      <c r="F342" s="472" t="s">
        <v>60</v>
      </c>
      <c r="G342" s="472" t="s">
        <v>61</v>
      </c>
      <c r="H342" s="472" t="s">
        <v>62</v>
      </c>
      <c r="I342" s="472" t="s">
        <v>63</v>
      </c>
      <c r="J342" s="472" t="s">
        <v>64</v>
      </c>
      <c r="K342" s="472" t="s">
        <v>100</v>
      </c>
      <c r="L342" s="472" t="s">
        <v>65</v>
      </c>
      <c r="M342" s="472" t="s">
        <v>66</v>
      </c>
      <c r="N342" s="472" t="s">
        <v>387</v>
      </c>
      <c r="O342" s="472" t="s">
        <v>68</v>
      </c>
      <c r="P342" s="472" t="s">
        <v>69</v>
      </c>
      <c r="Q342" s="473" t="s">
        <v>70</v>
      </c>
      <c r="R342" s="472" t="s">
        <v>99</v>
      </c>
      <c r="S342" s="472" t="s">
        <v>60</v>
      </c>
      <c r="T342" s="472" t="s">
        <v>61</v>
      </c>
      <c r="U342" s="472" t="s">
        <v>62</v>
      </c>
      <c r="V342" s="472" t="s">
        <v>63</v>
      </c>
      <c r="W342" s="472" t="s">
        <v>64</v>
      </c>
      <c r="X342" s="472" t="s">
        <v>100</v>
      </c>
      <c r="Y342" s="472" t="s">
        <v>65</v>
      </c>
      <c r="Z342" s="472" t="s">
        <v>66</v>
      </c>
      <c r="AA342" s="472" t="s">
        <v>387</v>
      </c>
      <c r="AB342" s="472" t="s">
        <v>68</v>
      </c>
      <c r="AC342" s="472" t="s">
        <v>69</v>
      </c>
      <c r="AD342" s="472" t="s">
        <v>70</v>
      </c>
    </row>
    <row r="343" spans="2:30">
      <c r="B343" s="278" t="s">
        <v>87</v>
      </c>
      <c r="C343" s="474">
        <v>1</v>
      </c>
      <c r="D343" s="475" t="s">
        <v>99</v>
      </c>
      <c r="E343" s="399">
        <v>1.0447969539715065</v>
      </c>
      <c r="F343" s="398">
        <v>1.3063314608602159E-3</v>
      </c>
      <c r="G343" s="398">
        <v>7.8323662071220733E-3</v>
      </c>
      <c r="H343" s="398">
        <v>1.366750906421523E-3</v>
      </c>
      <c r="I343" s="398">
        <v>5.6635329839767031E-4</v>
      </c>
      <c r="J343" s="398">
        <v>3.7262164124025779E-4</v>
      </c>
      <c r="K343" s="398">
        <v>3.1118354605333621E-4</v>
      </c>
      <c r="L343" s="398">
        <v>6.969405005700089E-5</v>
      </c>
      <c r="M343" s="398">
        <v>3.8919459984265356E-4</v>
      </c>
      <c r="N343" s="398">
        <v>4.3205329668916256E-4</v>
      </c>
      <c r="O343" s="398">
        <v>4.1670060687813091E-4</v>
      </c>
      <c r="P343" s="398">
        <v>3.6585855584005443E-3</v>
      </c>
      <c r="Q343" s="398">
        <v>5.8077143234914867E-4</v>
      </c>
      <c r="R343" s="399">
        <v>5.655426050784789E-4</v>
      </c>
      <c r="S343" s="398">
        <v>1.3735256827870031E-4</v>
      </c>
      <c r="T343" s="398">
        <v>4.3446342726242401E-4</v>
      </c>
      <c r="U343" s="398">
        <v>1.7712167806963774E-4</v>
      </c>
      <c r="V343" s="398">
        <v>8.2208802603526076E-5</v>
      </c>
      <c r="W343" s="398">
        <v>4.5697341149882798E-5</v>
      </c>
      <c r="X343" s="398">
        <v>4.0869763622657299E-5</v>
      </c>
      <c r="Y343" s="398">
        <v>1.8679171542049559E-5</v>
      </c>
      <c r="Z343" s="398">
        <v>7.6138623495639797E-5</v>
      </c>
      <c r="AA343" s="398">
        <v>6.2976636756195556E-5</v>
      </c>
      <c r="AB343" s="398">
        <v>5.8110563866343921E-5</v>
      </c>
      <c r="AC343" s="398">
        <v>1.3709445773324254E-4</v>
      </c>
      <c r="AD343" s="476">
        <v>8.7624584441748984E-5</v>
      </c>
    </row>
    <row r="344" spans="2:30">
      <c r="B344" s="283"/>
      <c r="C344" s="145">
        <v>2</v>
      </c>
      <c r="D344" s="477" t="s">
        <v>60</v>
      </c>
      <c r="E344" s="404">
        <v>7.7522595258499278E-5</v>
      </c>
      <c r="F344" s="372">
        <v>1.0002125739216459</v>
      </c>
      <c r="G344" s="372">
        <v>7.8478035591368091E-4</v>
      </c>
      <c r="H344" s="372">
        <v>1.3223068059229002E-4</v>
      </c>
      <c r="I344" s="372">
        <v>3.3939951504372667E-3</v>
      </c>
      <c r="J344" s="372">
        <v>1.0602365621968386E-4</v>
      </c>
      <c r="K344" s="372">
        <v>3.9984370302801452E-5</v>
      </c>
      <c r="L344" s="372">
        <v>8.185408915049171E-6</v>
      </c>
      <c r="M344" s="372">
        <v>7.4526487952108472E-5</v>
      </c>
      <c r="N344" s="372">
        <v>7.1330005280086437E-5</v>
      </c>
      <c r="O344" s="372">
        <v>1.4437606799402682E-4</v>
      </c>
      <c r="P344" s="372">
        <v>1.1145567113297493E-4</v>
      </c>
      <c r="Q344" s="372">
        <v>1.2062961991167035E-4</v>
      </c>
      <c r="R344" s="404">
        <v>1.0189351366150778E-5</v>
      </c>
      <c r="S344" s="372">
        <v>2.1865128513326156E-5</v>
      </c>
      <c r="T344" s="372">
        <v>2.6967226818644563E-5</v>
      </c>
      <c r="U344" s="372">
        <v>5.0177751562983611E-5</v>
      </c>
      <c r="V344" s="372">
        <v>1.1454734541575526E-5</v>
      </c>
      <c r="W344" s="372">
        <v>4.2570358406350075E-6</v>
      </c>
      <c r="X344" s="372">
        <v>3.1757067854941394E-6</v>
      </c>
      <c r="Y344" s="372">
        <v>3.2287579081535981E-6</v>
      </c>
      <c r="Z344" s="372">
        <v>6.7063798955438793E-6</v>
      </c>
      <c r="AA344" s="372">
        <v>4.7727958002490093E-6</v>
      </c>
      <c r="AB344" s="372">
        <v>5.9017689231609752E-6</v>
      </c>
      <c r="AC344" s="372">
        <v>7.259341421871449E-6</v>
      </c>
      <c r="AD344" s="478">
        <v>7.9313859809794364E-6</v>
      </c>
    </row>
    <row r="345" spans="2:30">
      <c r="B345" s="283"/>
      <c r="C345" s="145">
        <v>3</v>
      </c>
      <c r="D345" s="477" t="s">
        <v>61</v>
      </c>
      <c r="E345" s="404">
        <v>5.7010839112466946E-2</v>
      </c>
      <c r="F345" s="372">
        <v>0.12387877713526105</v>
      </c>
      <c r="G345" s="372">
        <v>1.1430725312947674</v>
      </c>
      <c r="H345" s="372">
        <v>6.6604521593712926E-2</v>
      </c>
      <c r="I345" s="372">
        <v>4.4144028275016699E-2</v>
      </c>
      <c r="J345" s="372">
        <v>1.7156776388381225E-2</v>
      </c>
      <c r="K345" s="372">
        <v>1.2441402343355295E-2</v>
      </c>
      <c r="L345" s="372">
        <v>2.8652873418970729E-3</v>
      </c>
      <c r="M345" s="372">
        <v>3.7275703463220997E-2</v>
      </c>
      <c r="N345" s="372">
        <v>1.7295628780541875E-2</v>
      </c>
      <c r="O345" s="372">
        <v>2.5267505501353184E-2</v>
      </c>
      <c r="P345" s="372">
        <v>4.3175846789455748E-2</v>
      </c>
      <c r="Q345" s="372">
        <v>4.5772249058034141E-2</v>
      </c>
      <c r="R345" s="404">
        <v>8.8727580096518519E-3</v>
      </c>
      <c r="S345" s="372">
        <v>1.0259489681207441E-2</v>
      </c>
      <c r="T345" s="372">
        <v>2.0448921242697121E-2</v>
      </c>
      <c r="U345" s="372">
        <v>1.3148819843673729E-2</v>
      </c>
      <c r="V345" s="372">
        <v>5.8028342110871736E-3</v>
      </c>
      <c r="W345" s="372">
        <v>2.9091703976981227E-3</v>
      </c>
      <c r="X345" s="372">
        <v>2.3258325692844086E-3</v>
      </c>
      <c r="Y345" s="372">
        <v>1.2020083326800038E-3</v>
      </c>
      <c r="Z345" s="372">
        <v>5.4498584614987239E-3</v>
      </c>
      <c r="AA345" s="372">
        <v>3.5812601840754929E-3</v>
      </c>
      <c r="AB345" s="372">
        <v>3.9159802504567624E-3</v>
      </c>
      <c r="AC345" s="372">
        <v>6.2698518352847102E-3</v>
      </c>
      <c r="AD345" s="478">
        <v>6.3554959028395254E-3</v>
      </c>
    </row>
    <row r="346" spans="2:30">
      <c r="B346" s="283"/>
      <c r="C346" s="145">
        <v>4</v>
      </c>
      <c r="D346" s="477" t="s">
        <v>62</v>
      </c>
      <c r="E346" s="404">
        <v>2.4185596211394877E-3</v>
      </c>
      <c r="F346" s="372">
        <v>8.6959294857705503E-3</v>
      </c>
      <c r="G346" s="372">
        <v>2.8992308300263702E-3</v>
      </c>
      <c r="H346" s="372">
        <v>1.0013341212121922</v>
      </c>
      <c r="I346" s="372">
        <v>1.7208274990889127E-2</v>
      </c>
      <c r="J346" s="372">
        <v>3.4903721165841098E-3</v>
      </c>
      <c r="K346" s="372">
        <v>2.9737339978756147E-3</v>
      </c>
      <c r="L346" s="372">
        <v>1.8944628189121446E-2</v>
      </c>
      <c r="M346" s="372">
        <v>4.0578291291487401E-3</v>
      </c>
      <c r="N346" s="372">
        <v>4.0454175067700417E-3</v>
      </c>
      <c r="O346" s="372">
        <v>9.8230694390200601E-3</v>
      </c>
      <c r="P346" s="372">
        <v>2.9817385096931599E-3</v>
      </c>
      <c r="Q346" s="372">
        <v>3.6586981170551518E-3</v>
      </c>
      <c r="R346" s="404">
        <v>3.1937387143965834E-5</v>
      </c>
      <c r="S346" s="372">
        <v>4.1035784082093146E-5</v>
      </c>
      <c r="T346" s="372">
        <v>6.3448315390828152E-5</v>
      </c>
      <c r="U346" s="372">
        <v>4.216815987908677E-5</v>
      </c>
      <c r="V346" s="372">
        <v>3.9603831409934659E-5</v>
      </c>
      <c r="W346" s="372">
        <v>1.7570240047788094E-5</v>
      </c>
      <c r="X346" s="372">
        <v>1.247972046974537E-5</v>
      </c>
      <c r="Y346" s="372">
        <v>7.3739419416223763E-6</v>
      </c>
      <c r="Z346" s="372">
        <v>2.7037262118044296E-5</v>
      </c>
      <c r="AA346" s="372">
        <v>1.9416230266831866E-5</v>
      </c>
      <c r="AB346" s="372">
        <v>1.8573819897514946E-5</v>
      </c>
      <c r="AC346" s="372">
        <v>2.4925123179790816E-5</v>
      </c>
      <c r="AD346" s="478">
        <v>2.8491045043468706E-5</v>
      </c>
    </row>
    <row r="347" spans="2:30">
      <c r="B347" s="283"/>
      <c r="C347" s="145">
        <v>5</v>
      </c>
      <c r="D347" s="477" t="s">
        <v>63</v>
      </c>
      <c r="E347" s="404">
        <v>1.3342838753476657E-2</v>
      </c>
      <c r="F347" s="372">
        <v>4.0652771441128548E-2</v>
      </c>
      <c r="G347" s="372">
        <v>2.6559171836241763E-2</v>
      </c>
      <c r="H347" s="372">
        <v>1.1564478112018323E-2</v>
      </c>
      <c r="I347" s="372">
        <v>1.1202558781300707</v>
      </c>
      <c r="J347" s="372">
        <v>3.1544221298456909E-2</v>
      </c>
      <c r="K347" s="372">
        <v>1.0517709229588357E-2</v>
      </c>
      <c r="L347" s="372">
        <v>1.7581358938050379E-3</v>
      </c>
      <c r="M347" s="372">
        <v>1.6885440582467097E-2</v>
      </c>
      <c r="N347" s="372">
        <v>1.9826038254165606E-2</v>
      </c>
      <c r="O347" s="372">
        <v>4.2469951561340362E-2</v>
      </c>
      <c r="P347" s="372">
        <v>2.7773653663961125E-2</v>
      </c>
      <c r="Q347" s="372">
        <v>3.0122255851448222E-2</v>
      </c>
      <c r="R347" s="404">
        <v>5.2721991437843483E-4</v>
      </c>
      <c r="S347" s="372">
        <v>9.3128698220152544E-4</v>
      </c>
      <c r="T347" s="372">
        <v>9.3377623479570587E-4</v>
      </c>
      <c r="U347" s="372">
        <v>5.7678297279319861E-4</v>
      </c>
      <c r="V347" s="372">
        <v>1.5437619506175363E-3</v>
      </c>
      <c r="W347" s="372">
        <v>4.1089687053582513E-4</v>
      </c>
      <c r="X347" s="372">
        <v>2.2621667599778054E-4</v>
      </c>
      <c r="Y347" s="372">
        <v>1.4258978879144526E-4</v>
      </c>
      <c r="Z347" s="372">
        <v>4.5687073948421367E-4</v>
      </c>
      <c r="AA347" s="372">
        <v>3.4803091086893999E-4</v>
      </c>
      <c r="AB347" s="372">
        <v>5.0810199527910377E-4</v>
      </c>
      <c r="AC347" s="372">
        <v>4.8787839421729191E-4</v>
      </c>
      <c r="AD347" s="478">
        <v>5.3462159021656853E-4</v>
      </c>
    </row>
    <row r="348" spans="2:30">
      <c r="B348" s="283"/>
      <c r="C348" s="145">
        <v>6</v>
      </c>
      <c r="D348" s="477" t="s">
        <v>64</v>
      </c>
      <c r="E348" s="404">
        <v>1.4499931683119955E-2</v>
      </c>
      <c r="F348" s="372">
        <v>1.8274897960166087E-2</v>
      </c>
      <c r="G348" s="372">
        <v>1.8078692441540326E-2</v>
      </c>
      <c r="H348" s="372">
        <v>1.9714466840838368E-2</v>
      </c>
      <c r="I348" s="372">
        <v>6.7583191681158472E-3</v>
      </c>
      <c r="J348" s="372">
        <v>1.0049828136735921</v>
      </c>
      <c r="K348" s="372">
        <v>3.147992019299601E-3</v>
      </c>
      <c r="L348" s="372">
        <v>8.744629836156232E-4</v>
      </c>
      <c r="M348" s="372">
        <v>4.1375491318365806E-3</v>
      </c>
      <c r="N348" s="372">
        <v>5.5643089209471653E-3</v>
      </c>
      <c r="O348" s="372">
        <v>5.2641408099777512E-3</v>
      </c>
      <c r="P348" s="372">
        <v>1.3244415159686922E-2</v>
      </c>
      <c r="Q348" s="372">
        <v>7.4132704372486544E-3</v>
      </c>
      <c r="R348" s="404">
        <v>5.9327962823949542E-4</v>
      </c>
      <c r="S348" s="372">
        <v>5.147727529834894E-4</v>
      </c>
      <c r="T348" s="372">
        <v>8.2732574091836091E-4</v>
      </c>
      <c r="U348" s="372">
        <v>7.2437806202865296E-4</v>
      </c>
      <c r="V348" s="372">
        <v>3.0503719039834615E-4</v>
      </c>
      <c r="W348" s="372">
        <v>2.3914580277540614E-4</v>
      </c>
      <c r="X348" s="372">
        <v>1.5450468490655733E-4</v>
      </c>
      <c r="Y348" s="372">
        <v>7.6035286137455594E-5</v>
      </c>
      <c r="Z348" s="372">
        <v>2.4744284162091815E-4</v>
      </c>
      <c r="AA348" s="372">
        <v>2.569624002800068E-4</v>
      </c>
      <c r="AB348" s="372">
        <v>2.1792880394777396E-4</v>
      </c>
      <c r="AC348" s="372">
        <v>4.191444794826768E-4</v>
      </c>
      <c r="AD348" s="478">
        <v>3.0928921075981604E-4</v>
      </c>
    </row>
    <row r="349" spans="2:30">
      <c r="B349" s="283"/>
      <c r="C349" s="145">
        <v>7</v>
      </c>
      <c r="D349" s="477" t="s">
        <v>100</v>
      </c>
      <c r="E349" s="404">
        <v>7.6039256723998069E-3</v>
      </c>
      <c r="F349" s="372">
        <v>5.5076787494278662E-2</v>
      </c>
      <c r="G349" s="372">
        <v>7.5856243840673682E-3</v>
      </c>
      <c r="H349" s="372">
        <v>1.5444437691476085E-2</v>
      </c>
      <c r="I349" s="372">
        <v>2.1116620955825362E-2</v>
      </c>
      <c r="J349" s="372">
        <v>1.3811503869412833E-2</v>
      </c>
      <c r="K349" s="372">
        <v>1.0424879083272005</v>
      </c>
      <c r="L349" s="372">
        <v>6.6642117381441698E-2</v>
      </c>
      <c r="M349" s="372">
        <v>1.62595923843777E-2</v>
      </c>
      <c r="N349" s="372">
        <v>7.9749319720551787E-3</v>
      </c>
      <c r="O349" s="372">
        <v>3.9227382829094874E-2</v>
      </c>
      <c r="P349" s="372">
        <v>8.8453574105417324E-3</v>
      </c>
      <c r="Q349" s="372">
        <v>1.752953833423071E-2</v>
      </c>
      <c r="R349" s="404">
        <v>8.5942933684590944E-5</v>
      </c>
      <c r="S349" s="372">
        <v>1.0930235045524123E-4</v>
      </c>
      <c r="T349" s="372">
        <v>1.6580900328565427E-4</v>
      </c>
      <c r="U349" s="372">
        <v>1.1675936623846401E-4</v>
      </c>
      <c r="V349" s="372">
        <v>8.2966271173655855E-5</v>
      </c>
      <c r="W349" s="372">
        <v>4.904415781203466E-5</v>
      </c>
      <c r="X349" s="372">
        <v>4.7456030181983345E-5</v>
      </c>
      <c r="Y349" s="372">
        <v>3.6405816106466688E-5</v>
      </c>
      <c r="Z349" s="372">
        <v>8.0369143950861433E-5</v>
      </c>
      <c r="AA349" s="372">
        <v>5.2182854573037046E-5</v>
      </c>
      <c r="AB349" s="372">
        <v>5.2154385751821181E-5</v>
      </c>
      <c r="AC349" s="372">
        <v>6.5615394801052501E-5</v>
      </c>
      <c r="AD349" s="478">
        <v>7.760073151311598E-5</v>
      </c>
    </row>
    <row r="350" spans="2:30">
      <c r="B350" s="283"/>
      <c r="C350" s="145">
        <v>8</v>
      </c>
      <c r="D350" s="477" t="s">
        <v>65</v>
      </c>
      <c r="E350" s="404">
        <v>2.4928661979432875E-3</v>
      </c>
      <c r="F350" s="372">
        <v>6.7783362726909629E-3</v>
      </c>
      <c r="G350" s="372">
        <v>2.2881074952348511E-3</v>
      </c>
      <c r="H350" s="372">
        <v>4.2569578410438244E-3</v>
      </c>
      <c r="I350" s="372">
        <v>5.2149740735985351E-3</v>
      </c>
      <c r="J350" s="372">
        <v>1.3127760814277054E-2</v>
      </c>
      <c r="K350" s="372">
        <v>1.1403916443533611E-2</v>
      </c>
      <c r="L350" s="372">
        <v>1.0039617486817924</v>
      </c>
      <c r="M350" s="372">
        <v>1.3051534191470964E-2</v>
      </c>
      <c r="N350" s="372">
        <v>8.369936446969593E-3</v>
      </c>
      <c r="O350" s="372">
        <v>2.3272870401290242E-3</v>
      </c>
      <c r="P350" s="372">
        <v>8.3233188341668447E-3</v>
      </c>
      <c r="Q350" s="372">
        <v>2.5167961849592333E-2</v>
      </c>
      <c r="R350" s="404">
        <v>7.3159586447856242E-5</v>
      </c>
      <c r="S350" s="372">
        <v>1.1716841464157958E-4</v>
      </c>
      <c r="T350" s="372">
        <v>1.0164100544322756E-4</v>
      </c>
      <c r="U350" s="372">
        <v>1.0000926148300799E-4</v>
      </c>
      <c r="V350" s="372">
        <v>8.3411840387193149E-5</v>
      </c>
      <c r="W350" s="372">
        <v>1.7532494249284511E-4</v>
      </c>
      <c r="X350" s="372">
        <v>1.208471887502417E-4</v>
      </c>
      <c r="Y350" s="372">
        <v>1.0732780867806606E-4</v>
      </c>
      <c r="Z350" s="372">
        <v>1.5354516156373623E-4</v>
      </c>
      <c r="AA350" s="372">
        <v>1.6854390624289643E-4</v>
      </c>
      <c r="AB350" s="372">
        <v>4.8237651058626762E-5</v>
      </c>
      <c r="AC350" s="372">
        <v>1.0560078613208641E-4</v>
      </c>
      <c r="AD350" s="478">
        <v>2.1144263448000041E-4</v>
      </c>
    </row>
    <row r="351" spans="2:30">
      <c r="B351" s="283"/>
      <c r="C351" s="145">
        <v>9</v>
      </c>
      <c r="D351" s="477" t="s">
        <v>66</v>
      </c>
      <c r="E351" s="404">
        <v>2.141416528735024E-2</v>
      </c>
      <c r="F351" s="372">
        <v>3.2482797829549728E-2</v>
      </c>
      <c r="G351" s="372">
        <v>1.8924197649026173E-2</v>
      </c>
      <c r="H351" s="372">
        <v>2.4153772542595542E-2</v>
      </c>
      <c r="I351" s="372">
        <v>3.134965803801619E-2</v>
      </c>
      <c r="J351" s="372">
        <v>1.0318907586814521E-2</v>
      </c>
      <c r="K351" s="372">
        <v>1.8639680700430983E-2</v>
      </c>
      <c r="L351" s="372">
        <v>2.0062515839915792E-3</v>
      </c>
      <c r="M351" s="372">
        <v>1.0531852393577783</v>
      </c>
      <c r="N351" s="372">
        <v>1.5163081781133885E-2</v>
      </c>
      <c r="O351" s="372">
        <v>1.8069931573395589E-2</v>
      </c>
      <c r="P351" s="372">
        <v>1.2785990658487638E-2</v>
      </c>
      <c r="Q351" s="372">
        <v>5.8218114072043539E-2</v>
      </c>
      <c r="R351" s="404">
        <v>4.1356504191077516E-4</v>
      </c>
      <c r="S351" s="372">
        <v>4.4373765550823925E-4</v>
      </c>
      <c r="T351" s="372">
        <v>6.3527007887571028E-4</v>
      </c>
      <c r="U351" s="372">
        <v>4.5803543790897761E-4</v>
      </c>
      <c r="V351" s="372">
        <v>4.4312296647313736E-4</v>
      </c>
      <c r="W351" s="372">
        <v>2.1351400245410836E-4</v>
      </c>
      <c r="X351" s="372">
        <v>2.4225939784866185E-4</v>
      </c>
      <c r="Y351" s="372">
        <v>6.4998130624287865E-5</v>
      </c>
      <c r="Z351" s="372">
        <v>1.4617341115159407E-3</v>
      </c>
      <c r="AA351" s="372">
        <v>2.0443353397974208E-4</v>
      </c>
      <c r="AB351" s="372">
        <v>2.5137680819576621E-4</v>
      </c>
      <c r="AC351" s="372">
        <v>2.4951046165341693E-4</v>
      </c>
      <c r="AD351" s="478">
        <v>4.4023823542295421E-4</v>
      </c>
    </row>
    <row r="352" spans="2:30">
      <c r="B352" s="286"/>
      <c r="C352" s="145">
        <v>10</v>
      </c>
      <c r="D352" s="477" t="s">
        <v>387</v>
      </c>
      <c r="E352" s="404">
        <v>3.9990050455758668E-3</v>
      </c>
      <c r="F352" s="372">
        <v>8.168587592045572E-3</v>
      </c>
      <c r="G352" s="372">
        <v>4.4352534247716303E-3</v>
      </c>
      <c r="H352" s="372">
        <v>7.7023016499237901E-3</v>
      </c>
      <c r="I352" s="372">
        <v>6.8592053462418721E-3</v>
      </c>
      <c r="J352" s="372">
        <v>1.7280534358496302E-2</v>
      </c>
      <c r="K352" s="372">
        <v>2.3920878964243206E-2</v>
      </c>
      <c r="L352" s="372">
        <v>2.1851678105692714E-3</v>
      </c>
      <c r="M352" s="372">
        <v>7.6438155096984397E-3</v>
      </c>
      <c r="N352" s="372">
        <v>1.112707473403117</v>
      </c>
      <c r="O352" s="372">
        <v>1.6089674857421028E-2</v>
      </c>
      <c r="P352" s="372">
        <v>1.2815090681219532E-2</v>
      </c>
      <c r="Q352" s="372">
        <v>3.7944308657438905E-2</v>
      </c>
      <c r="R352" s="404">
        <v>9.2244910417321833E-5</v>
      </c>
      <c r="S352" s="372">
        <v>1.3888544782689416E-4</v>
      </c>
      <c r="T352" s="372">
        <v>1.4812557341243809E-4</v>
      </c>
      <c r="U352" s="372">
        <v>1.4253903252258438E-4</v>
      </c>
      <c r="V352" s="372">
        <v>9.8699616298866919E-5</v>
      </c>
      <c r="W352" s="372">
        <v>1.566181935459682E-4</v>
      </c>
      <c r="X352" s="372">
        <v>1.7140269016070983E-4</v>
      </c>
      <c r="Y352" s="372">
        <v>4.0351989136569405E-5</v>
      </c>
      <c r="Z352" s="372">
        <v>1.0334092765512901E-4</v>
      </c>
      <c r="AA352" s="372">
        <v>5.8345681819282403E-4</v>
      </c>
      <c r="AB352" s="372">
        <v>1.1739774700173877E-4</v>
      </c>
      <c r="AC352" s="372">
        <v>1.3437135413187369E-4</v>
      </c>
      <c r="AD352" s="478">
        <v>2.6659727767061695E-4</v>
      </c>
    </row>
    <row r="353" spans="2:30">
      <c r="B353" s="286"/>
      <c r="C353" s="145">
        <v>11</v>
      </c>
      <c r="D353" s="477" t="s">
        <v>68</v>
      </c>
      <c r="E353" s="404">
        <v>2.9784620396774344E-3</v>
      </c>
      <c r="F353" s="372">
        <v>1.6641675431741953E-3</v>
      </c>
      <c r="G353" s="372">
        <v>8.7707462937829756E-4</v>
      </c>
      <c r="H353" s="372">
        <v>3.4626103644977203E-3</v>
      </c>
      <c r="I353" s="372">
        <v>1.1487133719087312E-3</v>
      </c>
      <c r="J353" s="372">
        <v>1.5988662911632578E-3</v>
      </c>
      <c r="K353" s="372">
        <v>1.1483403428564156E-3</v>
      </c>
      <c r="L353" s="372">
        <v>3.3267207521699507E-4</v>
      </c>
      <c r="M353" s="372">
        <v>1.7424345733676337E-3</v>
      </c>
      <c r="N353" s="372">
        <v>1.8387524601838402E-3</v>
      </c>
      <c r="O353" s="372">
        <v>1.0004030355405669</v>
      </c>
      <c r="P353" s="372">
        <v>1.339474061747655E-3</v>
      </c>
      <c r="Q353" s="372">
        <v>0.23142004225306995</v>
      </c>
      <c r="R353" s="404">
        <v>3.3402342479161265E-5</v>
      </c>
      <c r="S353" s="372">
        <v>2.5740502156843225E-5</v>
      </c>
      <c r="T353" s="372">
        <v>2.867038409400976E-5</v>
      </c>
      <c r="U353" s="372">
        <v>3.6744703078689038E-5</v>
      </c>
      <c r="V353" s="372">
        <v>1.736729451467632E-5</v>
      </c>
      <c r="W353" s="372">
        <v>1.6405405272571517E-5</v>
      </c>
      <c r="X353" s="372">
        <v>1.1890357482311702E-5</v>
      </c>
      <c r="Y353" s="372">
        <v>1.0200373464754692E-5</v>
      </c>
      <c r="Z353" s="372">
        <v>2.408247099666502E-5</v>
      </c>
      <c r="AA353" s="372">
        <v>1.89387353259517E-5</v>
      </c>
      <c r="AB353" s="372">
        <v>9.0803397623880403E-6</v>
      </c>
      <c r="AC353" s="372">
        <v>1.8118203429781909E-5</v>
      </c>
      <c r="AD353" s="478">
        <v>1.2119784049304912E-5</v>
      </c>
    </row>
    <row r="354" spans="2:30">
      <c r="B354" s="286"/>
      <c r="C354" s="145">
        <v>12</v>
      </c>
      <c r="D354" s="477" t="s">
        <v>69</v>
      </c>
      <c r="E354" s="404">
        <v>2.7563273556203291E-2</v>
      </c>
      <c r="F354" s="372">
        <v>0.13472337195153322</v>
      </c>
      <c r="G354" s="372">
        <v>4.1093718140253588E-2</v>
      </c>
      <c r="H354" s="372">
        <v>7.5813148240263278E-2</v>
      </c>
      <c r="I354" s="372">
        <v>7.5085800226618316E-2</v>
      </c>
      <c r="J354" s="372">
        <v>5.359282757082795E-2</v>
      </c>
      <c r="K354" s="372">
        <v>6.6788712256131505E-2</v>
      </c>
      <c r="L354" s="372">
        <v>1.0299237938570427E-2</v>
      </c>
      <c r="M354" s="372">
        <v>3.8302657407257357E-2</v>
      </c>
      <c r="N354" s="372">
        <v>9.1729287214553812E-2</v>
      </c>
      <c r="O354" s="372">
        <v>6.4925221252485815E-2</v>
      </c>
      <c r="P354" s="372">
        <v>1.0622377069468303</v>
      </c>
      <c r="Q354" s="372">
        <v>7.5630674355466984E-2</v>
      </c>
      <c r="R354" s="404">
        <v>4.4527776796235397E-4</v>
      </c>
      <c r="S354" s="372">
        <v>5.6186037233759269E-4</v>
      </c>
      <c r="T354" s="372">
        <v>9.4890631784188661E-4</v>
      </c>
      <c r="U354" s="372">
        <v>6.3693374634118461E-4</v>
      </c>
      <c r="V354" s="372">
        <v>4.059296569861639E-4</v>
      </c>
      <c r="W354" s="372">
        <v>2.2010947439774728E-4</v>
      </c>
      <c r="X354" s="372">
        <v>1.9066376358897391E-4</v>
      </c>
      <c r="Y354" s="372">
        <v>8.7074916860679867E-5</v>
      </c>
      <c r="Z354" s="372">
        <v>3.4105709923093567E-4</v>
      </c>
      <c r="AA354" s="372">
        <v>3.5062324876280852E-4</v>
      </c>
      <c r="AB354" s="372">
        <v>2.464013121292474E-4</v>
      </c>
      <c r="AC354" s="372">
        <v>3.4983353814175172E-4</v>
      </c>
      <c r="AD354" s="478">
        <v>4.1055956053043317E-4</v>
      </c>
    </row>
    <row r="355" spans="2:30">
      <c r="B355" s="287"/>
      <c r="C355" s="145">
        <v>13</v>
      </c>
      <c r="D355" s="477" t="s">
        <v>70</v>
      </c>
      <c r="E355" s="404">
        <v>1.289072155420529E-2</v>
      </c>
      <c r="F355" s="372">
        <v>7.2024823995835568E-3</v>
      </c>
      <c r="G355" s="372">
        <v>3.7959606934583872E-3</v>
      </c>
      <c r="H355" s="372">
        <v>1.4986105400987215E-2</v>
      </c>
      <c r="I355" s="372">
        <v>4.9716075026665068E-3</v>
      </c>
      <c r="J355" s="372">
        <v>6.9198599435642254E-3</v>
      </c>
      <c r="K355" s="372">
        <v>4.9699930407123265E-3</v>
      </c>
      <c r="L355" s="372">
        <v>1.4397977994530194E-3</v>
      </c>
      <c r="M355" s="372">
        <v>7.541220473011364E-3</v>
      </c>
      <c r="N355" s="372">
        <v>7.9580822772234612E-3</v>
      </c>
      <c r="O355" s="372">
        <v>1.7443294091669761E-3</v>
      </c>
      <c r="P355" s="372">
        <v>5.797215787561082E-3</v>
      </c>
      <c r="Q355" s="372">
        <v>1.001581113677656</v>
      </c>
      <c r="R355" s="404">
        <v>1.4456464122124675E-4</v>
      </c>
      <c r="S355" s="372">
        <v>1.1140435619089573E-4</v>
      </c>
      <c r="T355" s="372">
        <v>1.2408482407518667E-4</v>
      </c>
      <c r="U355" s="372">
        <v>1.5903030814877465E-4</v>
      </c>
      <c r="V355" s="372">
        <v>7.5165288244806729E-5</v>
      </c>
      <c r="W355" s="372">
        <v>7.1002251677350112E-5</v>
      </c>
      <c r="X355" s="372">
        <v>5.1461219059565796E-5</v>
      </c>
      <c r="Y355" s="372">
        <v>4.4147003497582699E-5</v>
      </c>
      <c r="Z355" s="372">
        <v>1.0422843192886691E-4</v>
      </c>
      <c r="AA355" s="372">
        <v>8.1966451283721676E-5</v>
      </c>
      <c r="AB355" s="372">
        <v>3.9299521006216866E-5</v>
      </c>
      <c r="AC355" s="372">
        <v>7.8415206359675455E-5</v>
      </c>
      <c r="AD355" s="478">
        <v>5.245417245391793E-5</v>
      </c>
    </row>
    <row r="356" spans="2:30">
      <c r="B356" s="479" t="s">
        <v>73</v>
      </c>
      <c r="C356" s="474">
        <v>1</v>
      </c>
      <c r="D356" s="475" t="s">
        <v>99</v>
      </c>
      <c r="E356" s="399">
        <v>2.6764621987822246E-2</v>
      </c>
      <c r="F356" s="398">
        <v>8.2643748114409176E-3</v>
      </c>
      <c r="G356" s="398">
        <v>1.9762070043190545E-2</v>
      </c>
      <c r="H356" s="398">
        <v>9.9040511172795737E-3</v>
      </c>
      <c r="I356" s="398">
        <v>3.9803669612189733E-3</v>
      </c>
      <c r="J356" s="398">
        <v>2.2872076185415091E-3</v>
      </c>
      <c r="K356" s="398">
        <v>2.4807294906960338E-3</v>
      </c>
      <c r="L356" s="398">
        <v>4.8460292374902269E-4</v>
      </c>
      <c r="M356" s="398">
        <v>2.8009514495831037E-3</v>
      </c>
      <c r="N356" s="398">
        <v>3.8670726076415851E-3</v>
      </c>
      <c r="O356" s="398">
        <v>3.0321650503124914E-3</v>
      </c>
      <c r="P356" s="398">
        <v>7.3961593298822632E-3</v>
      </c>
      <c r="Q356" s="398">
        <v>4.7937516605577992E-3</v>
      </c>
      <c r="R356" s="399">
        <v>1.120956468300129</v>
      </c>
      <c r="S356" s="398">
        <v>9.3468584617926124E-3</v>
      </c>
      <c r="T356" s="398">
        <v>4.1516021428492547E-2</v>
      </c>
      <c r="U356" s="398">
        <v>1.2472310845128327E-2</v>
      </c>
      <c r="V356" s="398">
        <v>5.8045781201564338E-3</v>
      </c>
      <c r="W356" s="398">
        <v>3.4979611968297768E-3</v>
      </c>
      <c r="X356" s="398">
        <v>3.3158390236763488E-3</v>
      </c>
      <c r="Y356" s="398">
        <v>1.4155320792165408E-3</v>
      </c>
      <c r="Z356" s="398">
        <v>5.3542340895996292E-3</v>
      </c>
      <c r="AA356" s="398">
        <v>5.0823030908917991E-3</v>
      </c>
      <c r="AB356" s="398">
        <v>4.2843320553608132E-3</v>
      </c>
      <c r="AC356" s="398">
        <v>1.2007860842577329E-2</v>
      </c>
      <c r="AD356" s="476">
        <v>6.0428135985336959E-3</v>
      </c>
    </row>
    <row r="357" spans="2:30">
      <c r="B357" s="291"/>
      <c r="C357" s="145">
        <v>2</v>
      </c>
      <c r="D357" s="477" t="s">
        <v>60</v>
      </c>
      <c r="E357" s="404">
        <v>1.7737549016714701E-3</v>
      </c>
      <c r="F357" s="372">
        <v>4.1523515130806876E-3</v>
      </c>
      <c r="G357" s="372">
        <v>1.3872143763500905E-2</v>
      </c>
      <c r="H357" s="372">
        <v>3.5228684872915597E-3</v>
      </c>
      <c r="I357" s="372">
        <v>5.6105559616762377E-2</v>
      </c>
      <c r="J357" s="372">
        <v>1.8949744346165867E-3</v>
      </c>
      <c r="K357" s="372">
        <v>7.9561748460855899E-4</v>
      </c>
      <c r="L357" s="372">
        <v>1.7681733746311644E-4</v>
      </c>
      <c r="M357" s="372">
        <v>1.3942337098789949E-3</v>
      </c>
      <c r="N357" s="372">
        <v>1.3931371136442583E-3</v>
      </c>
      <c r="O357" s="372">
        <v>2.5588684542059616E-3</v>
      </c>
      <c r="P357" s="372">
        <v>2.1483540337027462E-3</v>
      </c>
      <c r="Q357" s="372">
        <v>2.2711261212107472E-3</v>
      </c>
      <c r="R357" s="404">
        <v>8.2273909365965096E-4</v>
      </c>
      <c r="S357" s="372">
        <v>1.0010316556619265</v>
      </c>
      <c r="T357" s="372">
        <v>2.8404192810825742E-3</v>
      </c>
      <c r="U357" s="372">
        <v>1.0680946912720085E-3</v>
      </c>
      <c r="V357" s="372">
        <v>6.9352986994699623E-3</v>
      </c>
      <c r="W357" s="372">
        <v>4.1226257956002485E-4</v>
      </c>
      <c r="X357" s="372">
        <v>2.8135749373491036E-4</v>
      </c>
      <c r="Y357" s="372">
        <v>1.5044616192695385E-4</v>
      </c>
      <c r="Z357" s="372">
        <v>5.2626108413574826E-4</v>
      </c>
      <c r="AA357" s="372">
        <v>4.2096481739377052E-4</v>
      </c>
      <c r="AB357" s="372">
        <v>5.4970644147932105E-4</v>
      </c>
      <c r="AC357" s="372">
        <v>6.3560188343587455E-4</v>
      </c>
      <c r="AD357" s="478">
        <v>6.2204143788838109E-4</v>
      </c>
    </row>
    <row r="358" spans="2:30">
      <c r="B358" s="291"/>
      <c r="C358" s="145">
        <v>3</v>
      </c>
      <c r="D358" s="477" t="s">
        <v>61</v>
      </c>
      <c r="E358" s="404">
        <v>0.31714661414622924</v>
      </c>
      <c r="F358" s="372">
        <v>0.27177114429554056</v>
      </c>
      <c r="G358" s="372">
        <v>0.55484486120802612</v>
      </c>
      <c r="H358" s="372">
        <v>0.34454170153131003</v>
      </c>
      <c r="I358" s="372">
        <v>0.12900830241012953</v>
      </c>
      <c r="J358" s="372">
        <v>6.9851441838387276E-2</v>
      </c>
      <c r="K358" s="372">
        <v>7.4780894633302161E-2</v>
      </c>
      <c r="L358" s="372">
        <v>1.5292987607709472E-2</v>
      </c>
      <c r="M358" s="372">
        <v>9.3970380217633973E-2</v>
      </c>
      <c r="N358" s="372">
        <v>0.12191453516355473</v>
      </c>
      <c r="O358" s="372">
        <v>9.8984126756895677E-2</v>
      </c>
      <c r="P358" s="372">
        <v>0.18707285120282605</v>
      </c>
      <c r="Q358" s="372">
        <v>0.1579831539450415</v>
      </c>
      <c r="R358" s="404">
        <v>0.37479539457523253</v>
      </c>
      <c r="S358" s="372">
        <v>0.31621034905769091</v>
      </c>
      <c r="T358" s="372">
        <v>1.6303421196321781</v>
      </c>
      <c r="U358" s="372">
        <v>0.4177128251023231</v>
      </c>
      <c r="V358" s="372">
        <v>0.19075544611730477</v>
      </c>
      <c r="W358" s="372">
        <v>0.10536884269389001</v>
      </c>
      <c r="X358" s="372">
        <v>9.4337732600449115E-2</v>
      </c>
      <c r="Y358" s="372">
        <v>4.0814258705294787E-2</v>
      </c>
      <c r="Z358" s="372">
        <v>0.18234068003071266</v>
      </c>
      <c r="AA358" s="372">
        <v>0.14369758976481198</v>
      </c>
      <c r="AB358" s="372">
        <v>0.13959812226714138</v>
      </c>
      <c r="AC358" s="372">
        <v>0.2201396424339212</v>
      </c>
      <c r="AD358" s="478">
        <v>0.20186033710684165</v>
      </c>
    </row>
    <row r="359" spans="2:30">
      <c r="B359" s="291"/>
      <c r="C359" s="145">
        <v>4</v>
      </c>
      <c r="D359" s="477" t="s">
        <v>62</v>
      </c>
      <c r="E359" s="404">
        <v>3.7513940759512925E-3</v>
      </c>
      <c r="F359" s="372">
        <v>4.5366512366435147E-3</v>
      </c>
      <c r="G359" s="372">
        <v>6.5204262529016338E-3</v>
      </c>
      <c r="H359" s="372">
        <v>4.4330798234784065E-3</v>
      </c>
      <c r="I359" s="372">
        <v>4.2917413596386877E-3</v>
      </c>
      <c r="J359" s="372">
        <v>2.2481347672083495E-3</v>
      </c>
      <c r="K359" s="372">
        <v>2.3944015682982522E-3</v>
      </c>
      <c r="L359" s="372">
        <v>4.8778230291229602E-4</v>
      </c>
      <c r="M359" s="372">
        <v>2.3385287716027395E-3</v>
      </c>
      <c r="N359" s="372">
        <v>3.1424842580331917E-3</v>
      </c>
      <c r="O359" s="372">
        <v>1.999359835222429E-3</v>
      </c>
      <c r="P359" s="372">
        <v>3.0185195794454069E-3</v>
      </c>
      <c r="Q359" s="372">
        <v>3.8102330970206807E-3</v>
      </c>
      <c r="R359" s="404">
        <v>1.324221757265138E-2</v>
      </c>
      <c r="S359" s="372">
        <v>2.291975993419593E-2</v>
      </c>
      <c r="T359" s="372">
        <v>1.3172923875453964E-2</v>
      </c>
      <c r="U359" s="372">
        <v>1.0086789381940702</v>
      </c>
      <c r="V359" s="372">
        <v>5.1885736903989725E-2</v>
      </c>
      <c r="W359" s="372">
        <v>1.3816700073196714E-2</v>
      </c>
      <c r="X359" s="372">
        <v>1.1367832884824937E-2</v>
      </c>
      <c r="Y359" s="372">
        <v>4.7879849340923805E-2</v>
      </c>
      <c r="Z359" s="372">
        <v>1.9892540342239421E-2</v>
      </c>
      <c r="AA359" s="372">
        <v>1.4663889928824798E-2</v>
      </c>
      <c r="AB359" s="372">
        <v>2.6206273916549647E-2</v>
      </c>
      <c r="AC359" s="372">
        <v>1.2094187056868174E-2</v>
      </c>
      <c r="AD359" s="478">
        <v>1.3237169415193812E-2</v>
      </c>
    </row>
    <row r="360" spans="2:30">
      <c r="B360" s="291"/>
      <c r="C360" s="145">
        <v>5</v>
      </c>
      <c r="D360" s="477" t="s">
        <v>63</v>
      </c>
      <c r="E360" s="404">
        <v>1.3283038361060514E-2</v>
      </c>
      <c r="F360" s="372">
        <v>1.8616769885602773E-2</v>
      </c>
      <c r="G360" s="372">
        <v>2.4623860034323115E-2</v>
      </c>
      <c r="H360" s="372">
        <v>1.4886699898387097E-2</v>
      </c>
      <c r="I360" s="372">
        <v>2.9544381777340735E-2</v>
      </c>
      <c r="J360" s="372">
        <v>1.0125283514189638E-2</v>
      </c>
      <c r="K360" s="372">
        <v>6.6049538905751928E-3</v>
      </c>
      <c r="L360" s="372">
        <v>1.2027169283689641E-3</v>
      </c>
      <c r="M360" s="372">
        <v>7.0619060997532089E-3</v>
      </c>
      <c r="N360" s="372">
        <v>1.0017610440258409E-2</v>
      </c>
      <c r="O360" s="372">
        <v>8.2143557007150706E-3</v>
      </c>
      <c r="P360" s="372">
        <v>1.1603423046820939E-2</v>
      </c>
      <c r="Q360" s="372">
        <v>1.1527873583200078E-2</v>
      </c>
      <c r="R360" s="404">
        <v>2.9392189919558418E-2</v>
      </c>
      <c r="S360" s="372">
        <v>6.6112348613298455E-2</v>
      </c>
      <c r="T360" s="372">
        <v>4.4237380108732842E-2</v>
      </c>
      <c r="U360" s="372">
        <v>2.7036039597266685E-2</v>
      </c>
      <c r="V360" s="372">
        <v>1.1406803591824592</v>
      </c>
      <c r="W360" s="372">
        <v>3.6664333395988125E-2</v>
      </c>
      <c r="X360" s="372">
        <v>1.9219470747698385E-2</v>
      </c>
      <c r="Y360" s="372">
        <v>1.1456839828356337E-2</v>
      </c>
      <c r="Z360" s="372">
        <v>3.2254778235999496E-2</v>
      </c>
      <c r="AA360" s="372">
        <v>2.7917211989777459E-2</v>
      </c>
      <c r="AB360" s="372">
        <v>4.9157924091262739E-2</v>
      </c>
      <c r="AC360" s="372">
        <v>4.0402212738099762E-2</v>
      </c>
      <c r="AD360" s="478">
        <v>4.1641263698911427E-2</v>
      </c>
    </row>
    <row r="361" spans="2:30">
      <c r="B361" s="291"/>
      <c r="C361" s="145">
        <v>6</v>
      </c>
      <c r="D361" s="477" t="s">
        <v>64</v>
      </c>
      <c r="E361" s="404">
        <v>6.2621878404800782E-2</v>
      </c>
      <c r="F361" s="372">
        <v>7.2600797273615486E-2</v>
      </c>
      <c r="G361" s="372">
        <v>8.9864051120367744E-2</v>
      </c>
      <c r="H361" s="372">
        <v>7.9585359158676802E-2</v>
      </c>
      <c r="I361" s="372">
        <v>3.2869208230578838E-2</v>
      </c>
      <c r="J361" s="372">
        <v>2.1229882302187E-2</v>
      </c>
      <c r="K361" s="372">
        <v>1.7554534750413291E-2</v>
      </c>
      <c r="L361" s="372">
        <v>3.9790934541756966E-3</v>
      </c>
      <c r="M361" s="372">
        <v>1.9474786470117519E-2</v>
      </c>
      <c r="N361" s="372">
        <v>2.8505515564572766E-2</v>
      </c>
      <c r="O361" s="372">
        <v>2.3525365824565346E-2</v>
      </c>
      <c r="P361" s="372">
        <v>5.0889479145103923E-2</v>
      </c>
      <c r="Q361" s="372">
        <v>3.4803720899130614E-2</v>
      </c>
      <c r="R361" s="404">
        <v>9.4015584654745896E-2</v>
      </c>
      <c r="S361" s="372">
        <v>7.3529342398457001E-2</v>
      </c>
      <c r="T361" s="372">
        <v>0.10589944240307232</v>
      </c>
      <c r="U361" s="372">
        <v>0.10865802588136342</v>
      </c>
      <c r="V361" s="372">
        <v>4.321531852188816E-2</v>
      </c>
      <c r="W361" s="372">
        <v>1.0400143450227248</v>
      </c>
      <c r="X361" s="372">
        <v>2.4226342609120096E-2</v>
      </c>
      <c r="Y361" s="372">
        <v>1.1762773320755099E-2</v>
      </c>
      <c r="Z361" s="372">
        <v>3.2712780397556061E-2</v>
      </c>
      <c r="AA361" s="372">
        <v>4.105435271545118E-2</v>
      </c>
      <c r="AB361" s="372">
        <v>3.2270260417284806E-2</v>
      </c>
      <c r="AC361" s="372">
        <v>6.6897447024976256E-2</v>
      </c>
      <c r="AD361" s="478">
        <v>4.3191434124290475E-2</v>
      </c>
    </row>
    <row r="362" spans="2:30">
      <c r="B362" s="291"/>
      <c r="C362" s="145">
        <v>7</v>
      </c>
      <c r="D362" s="477" t="s">
        <v>100</v>
      </c>
      <c r="E362" s="404">
        <v>5.7422240814265085E-3</v>
      </c>
      <c r="F362" s="372">
        <v>1.1109325775083204E-2</v>
      </c>
      <c r="G362" s="372">
        <v>9.5753488456483214E-3</v>
      </c>
      <c r="H362" s="372">
        <v>7.5722202604001565E-3</v>
      </c>
      <c r="I362" s="372">
        <v>8.2173031309496387E-3</v>
      </c>
      <c r="J362" s="372">
        <v>4.2155128412270102E-3</v>
      </c>
      <c r="K362" s="372">
        <v>6.9655586386037274E-3</v>
      </c>
      <c r="L362" s="372">
        <v>6.606182986275899E-3</v>
      </c>
      <c r="M362" s="372">
        <v>4.6961527762901965E-3</v>
      </c>
      <c r="N362" s="372">
        <v>4.767238700063587E-3</v>
      </c>
      <c r="O362" s="372">
        <v>6.110299022224203E-3</v>
      </c>
      <c r="P362" s="372">
        <v>4.9621629431741594E-3</v>
      </c>
      <c r="Q362" s="372">
        <v>6.9056658776805516E-3</v>
      </c>
      <c r="R362" s="404">
        <v>1.5340057794275979E-2</v>
      </c>
      <c r="S362" s="372">
        <v>5.3902961408965139E-2</v>
      </c>
      <c r="T362" s="372">
        <v>1.663014042986324E-2</v>
      </c>
      <c r="U362" s="372">
        <v>2.4064145504683689E-2</v>
      </c>
      <c r="V362" s="372">
        <v>2.5151383035105352E-2</v>
      </c>
      <c r="W362" s="372">
        <v>2.6636148637309804E-2</v>
      </c>
      <c r="X362" s="372">
        <v>1.072028602936121</v>
      </c>
      <c r="Y362" s="372">
        <v>8.2782175779650038E-2</v>
      </c>
      <c r="Z362" s="372">
        <v>2.6551470574105882E-2</v>
      </c>
      <c r="AA362" s="372">
        <v>1.483776467355653E-2</v>
      </c>
      <c r="AB362" s="372">
        <v>4.8689901533877637E-2</v>
      </c>
      <c r="AC362" s="372">
        <v>1.6459255062044088E-2</v>
      </c>
      <c r="AD362" s="478">
        <v>2.5495707333861722E-2</v>
      </c>
    </row>
    <row r="363" spans="2:30">
      <c r="B363" s="291"/>
      <c r="C363" s="145">
        <v>8</v>
      </c>
      <c r="D363" s="477" t="s">
        <v>65</v>
      </c>
      <c r="E363" s="404">
        <v>6.6281079397784272E-3</v>
      </c>
      <c r="F363" s="372">
        <v>1.1488227857625653E-2</v>
      </c>
      <c r="G363" s="372">
        <v>9.8218393363388185E-3</v>
      </c>
      <c r="H363" s="372">
        <v>9.390764397583011E-3</v>
      </c>
      <c r="I363" s="372">
        <v>8.5820093128699919E-3</v>
      </c>
      <c r="J363" s="372">
        <v>1.269806017354126E-2</v>
      </c>
      <c r="K363" s="372">
        <v>1.22173662244038E-2</v>
      </c>
      <c r="L363" s="372">
        <v>3.6022530985884084E-3</v>
      </c>
      <c r="M363" s="372">
        <v>1.2537578314244641E-2</v>
      </c>
      <c r="N363" s="372">
        <v>1.1477939975039073E-2</v>
      </c>
      <c r="O363" s="372">
        <v>4.7696807301284344E-3</v>
      </c>
      <c r="P363" s="372">
        <v>1.0323073533836798E-2</v>
      </c>
      <c r="Q363" s="372">
        <v>2.3366063452650656E-2</v>
      </c>
      <c r="R363" s="404">
        <v>1.0892560157234466E-2</v>
      </c>
      <c r="S363" s="372">
        <v>2.1902094353090651E-2</v>
      </c>
      <c r="T363" s="372">
        <v>1.2251518080199024E-2</v>
      </c>
      <c r="U363" s="372">
        <v>1.565202618089916E-2</v>
      </c>
      <c r="V363" s="372">
        <v>1.5050124941888069E-2</v>
      </c>
      <c r="W363" s="372">
        <v>4.2466325700552122E-2</v>
      </c>
      <c r="X363" s="372">
        <v>2.8738001982874645E-2</v>
      </c>
      <c r="Y363" s="372">
        <v>1.0268463358867741</v>
      </c>
      <c r="Z363" s="372">
        <v>3.166518059419305E-2</v>
      </c>
      <c r="AA363" s="372">
        <v>3.946640013689056E-2</v>
      </c>
      <c r="AB363" s="372">
        <v>8.6589193346213334E-3</v>
      </c>
      <c r="AC363" s="372">
        <v>2.2008923868717181E-2</v>
      </c>
      <c r="AD363" s="478">
        <v>4.9483230610575905E-2</v>
      </c>
    </row>
    <row r="364" spans="2:30">
      <c r="B364" s="291"/>
      <c r="C364" s="145">
        <v>9</v>
      </c>
      <c r="D364" s="477" t="s">
        <v>66</v>
      </c>
      <c r="E364" s="404">
        <v>1.8575623511891078E-2</v>
      </c>
      <c r="F364" s="372">
        <v>2.711747668280455E-2</v>
      </c>
      <c r="G364" s="372">
        <v>2.8322413969163279E-2</v>
      </c>
      <c r="H364" s="372">
        <v>2.0294405272814911E-2</v>
      </c>
      <c r="I364" s="372">
        <v>2.4582902287589459E-2</v>
      </c>
      <c r="J364" s="372">
        <v>1.115948900838337E-2</v>
      </c>
      <c r="K364" s="372">
        <v>1.6534972497188931E-2</v>
      </c>
      <c r="L364" s="372">
        <v>2.0284887639427517E-3</v>
      </c>
      <c r="M364" s="372">
        <v>3.7971642330298087E-2</v>
      </c>
      <c r="N364" s="372">
        <v>1.5851077766352511E-2</v>
      </c>
      <c r="O364" s="372">
        <v>1.5168373328924959E-2</v>
      </c>
      <c r="P364" s="372">
        <v>1.426122920208212E-2</v>
      </c>
      <c r="Q364" s="372">
        <v>3.095664547478192E-2</v>
      </c>
      <c r="R364" s="404">
        <v>4.4069387127412818E-2</v>
      </c>
      <c r="S364" s="372">
        <v>5.3346367658145599E-2</v>
      </c>
      <c r="T364" s="372">
        <v>4.6833804881445097E-2</v>
      </c>
      <c r="U364" s="372">
        <v>4.6512799193991691E-2</v>
      </c>
      <c r="V364" s="372">
        <v>4.8356584619590637E-2</v>
      </c>
      <c r="W364" s="372">
        <v>3.4127644163952871E-2</v>
      </c>
      <c r="X364" s="372">
        <v>3.7858903627071019E-2</v>
      </c>
      <c r="Y364" s="372">
        <v>7.9703626946375922E-3</v>
      </c>
      <c r="Z364" s="372">
        <v>1.1108239766297263</v>
      </c>
      <c r="AA364" s="372">
        <v>3.1813236237466208E-2</v>
      </c>
      <c r="AB364" s="372">
        <v>3.615646474450368E-2</v>
      </c>
      <c r="AC364" s="372">
        <v>2.8253519963008421E-2</v>
      </c>
      <c r="AD364" s="478">
        <v>8.638804543233182E-2</v>
      </c>
    </row>
    <row r="365" spans="2:30">
      <c r="B365" s="292"/>
      <c r="C365" s="145">
        <v>10</v>
      </c>
      <c r="D365" s="477" t="s">
        <v>387</v>
      </c>
      <c r="E365" s="404">
        <v>1.2580630428878688E-2</v>
      </c>
      <c r="F365" s="372">
        <v>2.0278912823038692E-2</v>
      </c>
      <c r="G365" s="372">
        <v>2.2957875144597101E-2</v>
      </c>
      <c r="H365" s="372">
        <v>1.7871359097641142E-2</v>
      </c>
      <c r="I365" s="372">
        <v>2.345197225032318E-2</v>
      </c>
      <c r="J365" s="372">
        <v>2.8469813981278777E-2</v>
      </c>
      <c r="K365" s="372">
        <v>4.7228370308525267E-2</v>
      </c>
      <c r="L365" s="372">
        <v>4.8077199044456141E-3</v>
      </c>
      <c r="M365" s="372">
        <v>1.1832832373768936E-2</v>
      </c>
      <c r="N365" s="372">
        <v>7.3043108292820999E-2</v>
      </c>
      <c r="O365" s="372">
        <v>2.3632361538195642E-2</v>
      </c>
      <c r="P365" s="372">
        <v>1.9475522066812474E-2</v>
      </c>
      <c r="Q365" s="372">
        <v>3.0197563128836934E-2</v>
      </c>
      <c r="R365" s="404">
        <v>1.9123897431950816E-2</v>
      </c>
      <c r="S365" s="372">
        <v>3.4244486107273646E-2</v>
      </c>
      <c r="T365" s="372">
        <v>2.6947086623626559E-2</v>
      </c>
      <c r="U365" s="372">
        <v>3.030653691006735E-2</v>
      </c>
      <c r="V365" s="372">
        <v>3.6211008772792701E-2</v>
      </c>
      <c r="W365" s="372">
        <v>5.8662787214538874E-2</v>
      </c>
      <c r="X365" s="372">
        <v>8.3934507488782714E-2</v>
      </c>
      <c r="Y365" s="372">
        <v>1.512476161046711E-2</v>
      </c>
      <c r="Z365" s="372">
        <v>2.9498652567639026E-2</v>
      </c>
      <c r="AA365" s="372">
        <v>1.1924804156261628</v>
      </c>
      <c r="AB365" s="372">
        <v>4.394596287735595E-2</v>
      </c>
      <c r="AC365" s="372">
        <v>5.5378417663617827E-2</v>
      </c>
      <c r="AD365" s="478">
        <v>7.0983394101825609E-2</v>
      </c>
    </row>
    <row r="366" spans="2:30">
      <c r="B366" s="292"/>
      <c r="C366" s="145">
        <v>11</v>
      </c>
      <c r="D366" s="477" t="s">
        <v>68</v>
      </c>
      <c r="E366" s="404">
        <v>5.5205588003876308E-4</v>
      </c>
      <c r="F366" s="372">
        <v>6.1530191135461272E-4</v>
      </c>
      <c r="G366" s="372">
        <v>9.0627020678623791E-4</v>
      </c>
      <c r="H366" s="372">
        <v>6.2273313180256072E-4</v>
      </c>
      <c r="I366" s="372">
        <v>4.79566881164446E-4</v>
      </c>
      <c r="J366" s="372">
        <v>2.6226046778316886E-4</v>
      </c>
      <c r="K366" s="372">
        <v>3.204222309658665E-4</v>
      </c>
      <c r="L366" s="372">
        <v>5.5985641237322437E-5</v>
      </c>
      <c r="M366" s="372">
        <v>2.8167946552018947E-4</v>
      </c>
      <c r="N366" s="372">
        <v>4.4481761792576001E-4</v>
      </c>
      <c r="O366" s="372">
        <v>2.7597497261433874E-4</v>
      </c>
      <c r="P366" s="372">
        <v>3.9718684215914207E-4</v>
      </c>
      <c r="Q366" s="372">
        <v>4.5328746474442163E-4</v>
      </c>
      <c r="R366" s="404">
        <v>4.1075535178421389E-3</v>
      </c>
      <c r="S366" s="372">
        <v>2.7385722003558932E-3</v>
      </c>
      <c r="T366" s="372">
        <v>1.7890963534427581E-3</v>
      </c>
      <c r="U366" s="372">
        <v>4.2909967447835136E-3</v>
      </c>
      <c r="V366" s="372">
        <v>1.8050240717906972E-3</v>
      </c>
      <c r="W366" s="372">
        <v>2.2350452532785394E-3</v>
      </c>
      <c r="X366" s="372">
        <v>1.5616298153582528E-3</v>
      </c>
      <c r="Y366" s="372">
        <v>1.5359982951611869E-3</v>
      </c>
      <c r="Z366" s="372">
        <v>2.921469776158763E-3</v>
      </c>
      <c r="AA366" s="372">
        <v>2.4643891676172599E-3</v>
      </c>
      <c r="AB366" s="372">
        <v>1.0008395969740453</v>
      </c>
      <c r="AC366" s="372">
        <v>2.0405840042377371E-3</v>
      </c>
      <c r="AD366" s="478">
        <v>0.22769611955453389</v>
      </c>
    </row>
    <row r="367" spans="2:30">
      <c r="B367" s="292"/>
      <c r="C367" s="145">
        <v>12</v>
      </c>
      <c r="D367" s="477" t="s">
        <v>69</v>
      </c>
      <c r="E367" s="404">
        <v>5.1703326066090134E-2</v>
      </c>
      <c r="F367" s="372">
        <v>0.11437856305173778</v>
      </c>
      <c r="G367" s="372">
        <v>0.12572793078084604</v>
      </c>
      <c r="H367" s="372">
        <v>9.2689807646674491E-2</v>
      </c>
      <c r="I367" s="372">
        <v>6.9910645858464709E-2</v>
      </c>
      <c r="J367" s="372">
        <v>5.5646568160694E-2</v>
      </c>
      <c r="K367" s="372">
        <v>7.4075342174217004E-2</v>
      </c>
      <c r="L367" s="372">
        <v>1.0713808945335142E-2</v>
      </c>
      <c r="M367" s="372">
        <v>3.6645524884767536E-2</v>
      </c>
      <c r="N367" s="372">
        <v>9.8367269830529694E-2</v>
      </c>
      <c r="O367" s="372">
        <v>5.2969063969428215E-2</v>
      </c>
      <c r="P367" s="372">
        <v>5.6179917509707328E-2</v>
      </c>
      <c r="Q367" s="372">
        <v>8.5922910112077117E-2</v>
      </c>
      <c r="R367" s="404">
        <v>9.4981109749535109E-2</v>
      </c>
      <c r="S367" s="372">
        <v>0.23130586990317739</v>
      </c>
      <c r="T367" s="372">
        <v>0.14462291475240213</v>
      </c>
      <c r="U367" s="372">
        <v>0.1784034511723408</v>
      </c>
      <c r="V367" s="372">
        <v>0.17216185654419522</v>
      </c>
      <c r="W367" s="372">
        <v>0.13429782113262817</v>
      </c>
      <c r="X367" s="372">
        <v>0.16685407923936219</v>
      </c>
      <c r="Y367" s="372">
        <v>6.0791133467698356E-2</v>
      </c>
      <c r="Z367" s="372">
        <v>0.12616498609486995</v>
      </c>
      <c r="AA367" s="372">
        <v>0.26032489906280809</v>
      </c>
      <c r="AB367" s="372">
        <v>0.1276341122566394</v>
      </c>
      <c r="AC367" s="372">
        <v>1.1484776472996567</v>
      </c>
      <c r="AD367" s="478">
        <v>0.16983750289384122</v>
      </c>
    </row>
    <row r="368" spans="2:30">
      <c r="B368" s="293"/>
      <c r="C368" s="480">
        <v>13</v>
      </c>
      <c r="D368" s="481" t="s">
        <v>70</v>
      </c>
      <c r="E368" s="408">
        <v>2.4344729585405308E-3</v>
      </c>
      <c r="F368" s="407">
        <v>2.7133772480168647E-3</v>
      </c>
      <c r="G368" s="407">
        <v>3.9964981649993738E-3</v>
      </c>
      <c r="H368" s="407">
        <v>2.7461476719605649E-3</v>
      </c>
      <c r="I368" s="407">
        <v>2.1148087471226417E-3</v>
      </c>
      <c r="J368" s="407">
        <v>1.1565242577752893E-3</v>
      </c>
      <c r="K368" s="407">
        <v>1.4130077856373121E-3</v>
      </c>
      <c r="L368" s="407">
        <v>2.4688719853729841E-4</v>
      </c>
      <c r="M368" s="407">
        <v>1.2421587498296389E-3</v>
      </c>
      <c r="N368" s="407">
        <v>1.9615703798800945E-3</v>
      </c>
      <c r="O368" s="407">
        <v>1.2170029019823072E-3</v>
      </c>
      <c r="P368" s="407">
        <v>1.7515267234480734E-3</v>
      </c>
      <c r="Q368" s="407">
        <v>1.998920970261569E-3</v>
      </c>
      <c r="R368" s="408">
        <v>1.8113615535156651E-2</v>
      </c>
      <c r="S368" s="407">
        <v>1.2076639716814781E-2</v>
      </c>
      <c r="T368" s="407">
        <v>7.8896119943039841E-3</v>
      </c>
      <c r="U368" s="407">
        <v>1.8922569105916252E-2</v>
      </c>
      <c r="V368" s="407">
        <v>7.9598505353853412E-3</v>
      </c>
      <c r="W368" s="407">
        <v>9.8561711358620442E-3</v>
      </c>
      <c r="X368" s="407">
        <v>6.886523075296953E-3</v>
      </c>
      <c r="Y368" s="407">
        <v>6.7734924110792998E-3</v>
      </c>
      <c r="Z368" s="407">
        <v>1.2883187058441574E-2</v>
      </c>
      <c r="AA368" s="407">
        <v>1.0867538966278499E-2</v>
      </c>
      <c r="AB368" s="407">
        <v>3.7024804975217306E-3</v>
      </c>
      <c r="AC368" s="407">
        <v>8.9986299531821159E-3</v>
      </c>
      <c r="AD368" s="482">
        <v>1.0041013344178173</v>
      </c>
    </row>
    <row r="369" spans="2:18">
      <c r="B369" s="337"/>
      <c r="C369" s="96"/>
      <c r="D369" s="337"/>
      <c r="E369" s="433"/>
      <c r="F369" s="715"/>
      <c r="G369" s="433"/>
      <c r="H369" s="312"/>
      <c r="I369" s="433"/>
      <c r="J369" s="166"/>
      <c r="K369" s="433"/>
      <c r="L369" s="433"/>
      <c r="M369" s="433"/>
      <c r="N369" s="166"/>
      <c r="O369" s="433"/>
      <c r="P369" s="166"/>
    </row>
    <row r="370" spans="2:18">
      <c r="B370" s="337"/>
      <c r="C370" s="96"/>
      <c r="D370" s="337"/>
      <c r="E370" s="433"/>
      <c r="F370" s="715"/>
      <c r="G370" s="433"/>
      <c r="H370" s="312"/>
      <c r="I370" s="433"/>
      <c r="J370" s="166"/>
      <c r="K370" s="433"/>
      <c r="L370" s="433"/>
      <c r="M370" s="433"/>
      <c r="N370" s="166"/>
      <c r="O370" s="433"/>
      <c r="P370" s="166"/>
    </row>
    <row r="371" spans="2:18" ht="14.25">
      <c r="B371" s="189" t="s">
        <v>452</v>
      </c>
      <c r="D371" s="273"/>
      <c r="E371" s="273"/>
      <c r="G371" s="433"/>
      <c r="H371" s="312"/>
      <c r="I371" s="433"/>
      <c r="J371" s="166"/>
      <c r="K371" s="433"/>
      <c r="L371" s="433"/>
      <c r="M371" s="433"/>
      <c r="N371" s="166"/>
      <c r="O371" s="433"/>
      <c r="P371" s="166"/>
    </row>
    <row r="372" spans="2:18" ht="60.75" thickBot="1">
      <c r="B372" s="274"/>
      <c r="C372" s="275" t="s">
        <v>606</v>
      </c>
      <c r="D372" s="276" t="s">
        <v>58</v>
      </c>
      <c r="F372" s="302" t="s">
        <v>453</v>
      </c>
      <c r="G372" s="433"/>
      <c r="H372" s="277" t="s">
        <v>404</v>
      </c>
      <c r="J372" s="277" t="s">
        <v>454</v>
      </c>
      <c r="L372" s="483" t="s">
        <v>455</v>
      </c>
      <c r="N372" s="277" t="s">
        <v>456</v>
      </c>
      <c r="P372" s="277" t="s">
        <v>405</v>
      </c>
      <c r="R372" s="277" t="s">
        <v>406</v>
      </c>
    </row>
    <row r="373" spans="2:18">
      <c r="B373" s="278" t="s">
        <v>87</v>
      </c>
      <c r="C373" s="279">
        <v>1</v>
      </c>
      <c r="D373" s="280" t="s">
        <v>386</v>
      </c>
      <c r="E373" s="430"/>
      <c r="F373" s="432">
        <f t="array" ref="F373:F398">MMULT(E343:AD368,E309:E334)</f>
        <v>0</v>
      </c>
      <c r="G373" s="433"/>
      <c r="H373" s="317">
        <f t="array" ref="H373:H398">+H$91:H$116</f>
        <v>0.56475715043386543</v>
      </c>
      <c r="I373" s="281"/>
      <c r="J373" s="296">
        <f>F373*H373</f>
        <v>0</v>
      </c>
      <c r="K373" s="319"/>
      <c r="L373" s="317">
        <f t="array" ref="L373:L398">+L$91:L$116</f>
        <v>0.13868369684675583</v>
      </c>
      <c r="M373" s="281"/>
      <c r="N373" s="400">
        <f>F373*L373</f>
        <v>0</v>
      </c>
      <c r="O373" s="319"/>
      <c r="P373" s="317">
        <f t="array" ref="P373:P398">+P$91:P$116</f>
        <v>4.3201000000000003E-2</v>
      </c>
      <c r="Q373" s="281"/>
      <c r="R373" s="320">
        <f>F373*P373*100</f>
        <v>0</v>
      </c>
    </row>
    <row r="374" spans="2:18">
      <c r="B374" s="283"/>
      <c r="C374" s="284">
        <v>2</v>
      </c>
      <c r="D374" s="285" t="s">
        <v>60</v>
      </c>
      <c r="E374" s="430"/>
      <c r="F374" s="332">
        <v>0</v>
      </c>
      <c r="G374" s="433"/>
      <c r="H374" s="321">
        <v>0.36745279196045094</v>
      </c>
      <c r="I374" s="281"/>
      <c r="J374" s="297">
        <f t="shared" ref="J374:J398" si="50">F374*H374</f>
        <v>0</v>
      </c>
      <c r="K374" s="319"/>
      <c r="L374" s="321">
        <v>0.19734176189318439</v>
      </c>
      <c r="M374" s="281"/>
      <c r="N374" s="405">
        <f t="shared" ref="N374:N398" si="51">F374*L374</f>
        <v>0</v>
      </c>
      <c r="O374" s="319"/>
      <c r="P374" s="321">
        <v>7.3668999999999998E-2</v>
      </c>
      <c r="Q374" s="281"/>
      <c r="R374" s="323">
        <f t="shared" ref="R374:R398" si="52">F374*P374*100</f>
        <v>0</v>
      </c>
    </row>
    <row r="375" spans="2:18">
      <c r="B375" s="283"/>
      <c r="C375" s="284">
        <v>3</v>
      </c>
      <c r="D375" s="285" t="s">
        <v>61</v>
      </c>
      <c r="E375" s="430"/>
      <c r="F375" s="434">
        <v>0</v>
      </c>
      <c r="G375" s="433"/>
      <c r="H375" s="321">
        <v>0.25890362661093613</v>
      </c>
      <c r="I375" s="281"/>
      <c r="J375" s="297">
        <f t="shared" si="50"/>
        <v>0</v>
      </c>
      <c r="K375" s="319"/>
      <c r="L375" s="321">
        <v>0.13358693812120079</v>
      </c>
      <c r="M375" s="281"/>
      <c r="N375" s="405">
        <f t="shared" si="51"/>
        <v>0</v>
      </c>
      <c r="O375" s="319"/>
      <c r="P375" s="321">
        <v>2.0478E-2</v>
      </c>
      <c r="Q375" s="281"/>
      <c r="R375" s="323">
        <f t="shared" si="52"/>
        <v>0</v>
      </c>
    </row>
    <row r="376" spans="2:18">
      <c r="B376" s="283"/>
      <c r="C376" s="284">
        <v>4</v>
      </c>
      <c r="D376" s="285" t="s">
        <v>62</v>
      </c>
      <c r="E376" s="430"/>
      <c r="F376" s="434">
        <v>0</v>
      </c>
      <c r="G376" s="433"/>
      <c r="H376" s="321">
        <v>0.49728374364167438</v>
      </c>
      <c r="I376" s="281"/>
      <c r="J376" s="297">
        <f t="shared" si="50"/>
        <v>0</v>
      </c>
      <c r="K376" s="319"/>
      <c r="L376" s="321">
        <v>0.37890127540216306</v>
      </c>
      <c r="M376" s="281"/>
      <c r="N376" s="405">
        <f t="shared" si="51"/>
        <v>0</v>
      </c>
      <c r="O376" s="319"/>
      <c r="P376" s="321">
        <v>0.10488</v>
      </c>
      <c r="Q376" s="281"/>
      <c r="R376" s="323">
        <f t="shared" si="52"/>
        <v>0</v>
      </c>
    </row>
    <row r="377" spans="2:18">
      <c r="B377" s="283"/>
      <c r="C377" s="284">
        <v>5</v>
      </c>
      <c r="D377" s="285" t="s">
        <v>63</v>
      </c>
      <c r="E377" s="430"/>
      <c r="F377" s="434">
        <v>0</v>
      </c>
      <c r="G377" s="433"/>
      <c r="H377" s="321">
        <v>0.27339018544996962</v>
      </c>
      <c r="I377" s="281"/>
      <c r="J377" s="297">
        <f t="shared" si="50"/>
        <v>0</v>
      </c>
      <c r="K377" s="319"/>
      <c r="L377" s="321">
        <v>0.15841287113507013</v>
      </c>
      <c r="M377" s="281"/>
      <c r="N377" s="405">
        <f t="shared" si="51"/>
        <v>0</v>
      </c>
      <c r="O377" s="319"/>
      <c r="P377" s="321">
        <v>1.3809999999999999E-2</v>
      </c>
      <c r="Q377" s="281"/>
      <c r="R377" s="323">
        <f t="shared" si="52"/>
        <v>0</v>
      </c>
    </row>
    <row r="378" spans="2:18">
      <c r="B378" s="283"/>
      <c r="C378" s="284">
        <v>6</v>
      </c>
      <c r="D378" s="285" t="s">
        <v>64</v>
      </c>
      <c r="E378" s="430"/>
      <c r="F378" s="434">
        <v>0</v>
      </c>
      <c r="G378" s="433"/>
      <c r="H378" s="321">
        <v>0.75458958813974952</v>
      </c>
      <c r="I378" s="281"/>
      <c r="J378" s="297">
        <f t="shared" si="50"/>
        <v>0</v>
      </c>
      <c r="K378" s="319"/>
      <c r="L378" s="321">
        <v>0.45603746159178171</v>
      </c>
      <c r="M378" s="281"/>
      <c r="N378" s="405">
        <f t="shared" si="51"/>
        <v>0</v>
      </c>
      <c r="O378" s="319"/>
      <c r="P378" s="321">
        <v>0.16450600000000001</v>
      </c>
      <c r="Q378" s="281"/>
      <c r="R378" s="323">
        <f t="shared" si="52"/>
        <v>0</v>
      </c>
    </row>
    <row r="379" spans="2:18">
      <c r="B379" s="283"/>
      <c r="C379" s="284">
        <v>7</v>
      </c>
      <c r="D379" s="285" t="s">
        <v>100</v>
      </c>
      <c r="E379" s="430"/>
      <c r="F379" s="434">
        <v>0</v>
      </c>
      <c r="G379" s="433"/>
      <c r="H379" s="321">
        <v>0.710201138766275</v>
      </c>
      <c r="I379" s="281"/>
      <c r="J379" s="297">
        <f t="shared" si="50"/>
        <v>0</v>
      </c>
      <c r="K379" s="319"/>
      <c r="L379" s="321">
        <v>0.31237712823175945</v>
      </c>
      <c r="M379" s="281"/>
      <c r="N379" s="405">
        <f t="shared" si="51"/>
        <v>0</v>
      </c>
      <c r="O379" s="319"/>
      <c r="P379" s="321">
        <v>4.0304E-2</v>
      </c>
      <c r="Q379" s="281"/>
      <c r="R379" s="323">
        <f t="shared" si="52"/>
        <v>0</v>
      </c>
    </row>
    <row r="380" spans="2:18">
      <c r="B380" s="283"/>
      <c r="C380" s="284">
        <v>8</v>
      </c>
      <c r="D380" s="285" t="s">
        <v>65</v>
      </c>
      <c r="E380" s="430"/>
      <c r="F380" s="434">
        <v>0</v>
      </c>
      <c r="G380" s="433"/>
      <c r="H380" s="321">
        <v>0.89424536443004587</v>
      </c>
      <c r="I380" s="281"/>
      <c r="J380" s="297">
        <f t="shared" si="50"/>
        <v>0</v>
      </c>
      <c r="K380" s="319"/>
      <c r="L380" s="321">
        <v>3.9324338518635996E-2</v>
      </c>
      <c r="M380" s="281"/>
      <c r="N380" s="405">
        <f t="shared" si="51"/>
        <v>0</v>
      </c>
      <c r="O380" s="319"/>
      <c r="P380" s="321">
        <v>4.6090000000000002E-3</v>
      </c>
      <c r="Q380" s="281"/>
      <c r="R380" s="323">
        <f t="shared" si="52"/>
        <v>0</v>
      </c>
    </row>
    <row r="381" spans="2:18">
      <c r="B381" s="283"/>
      <c r="C381" s="284">
        <v>9</v>
      </c>
      <c r="D381" s="285" t="s">
        <v>66</v>
      </c>
      <c r="E381" s="430"/>
      <c r="F381" s="434">
        <v>0</v>
      </c>
      <c r="G381" s="433"/>
      <c r="H381" s="321">
        <v>0.72123903101779596</v>
      </c>
      <c r="I381" s="281"/>
      <c r="J381" s="297">
        <f t="shared" si="50"/>
        <v>0</v>
      </c>
      <c r="K381" s="319"/>
      <c r="L381" s="321">
        <v>0.44791090350097024</v>
      </c>
      <c r="M381" s="281"/>
      <c r="N381" s="405">
        <f t="shared" si="51"/>
        <v>0</v>
      </c>
      <c r="O381" s="319"/>
      <c r="P381" s="321">
        <v>8.7373999999999993E-2</v>
      </c>
      <c r="Q381" s="281"/>
      <c r="R381" s="323">
        <f t="shared" si="52"/>
        <v>0</v>
      </c>
    </row>
    <row r="382" spans="2:18">
      <c r="B382" s="286"/>
      <c r="C382" s="284">
        <v>10</v>
      </c>
      <c r="D382" s="285" t="s">
        <v>387</v>
      </c>
      <c r="E382" s="430"/>
      <c r="F382" s="434">
        <v>0</v>
      </c>
      <c r="G382" s="433"/>
      <c r="H382" s="321">
        <v>0.59629862368930164</v>
      </c>
      <c r="I382" s="281"/>
      <c r="J382" s="297">
        <f t="shared" si="50"/>
        <v>0</v>
      </c>
      <c r="K382" s="319"/>
      <c r="L382" s="321">
        <v>0.16960534259909574</v>
      </c>
      <c r="M382" s="281"/>
      <c r="N382" s="405">
        <f t="shared" si="51"/>
        <v>0</v>
      </c>
      <c r="O382" s="319"/>
      <c r="P382" s="321">
        <v>4.7018999999999998E-2</v>
      </c>
      <c r="Q382" s="281"/>
      <c r="R382" s="323">
        <f t="shared" si="52"/>
        <v>0</v>
      </c>
    </row>
    <row r="383" spans="2:18">
      <c r="B383" s="286"/>
      <c r="C383" s="284">
        <v>11</v>
      </c>
      <c r="D383" s="285" t="s">
        <v>68</v>
      </c>
      <c r="E383" s="430"/>
      <c r="F383" s="434">
        <v>0</v>
      </c>
      <c r="G383" s="433"/>
      <c r="H383" s="321">
        <v>0.71200581883763647</v>
      </c>
      <c r="I383" s="281"/>
      <c r="J383" s="297">
        <f t="shared" si="50"/>
        <v>0</v>
      </c>
      <c r="K383" s="319"/>
      <c r="L383" s="321">
        <v>0.38588081165979388</v>
      </c>
      <c r="M383" s="281"/>
      <c r="N383" s="405">
        <f t="shared" si="51"/>
        <v>0</v>
      </c>
      <c r="O383" s="319"/>
      <c r="P383" s="321">
        <v>5.3838999999999998E-2</v>
      </c>
      <c r="Q383" s="281"/>
      <c r="R383" s="323">
        <f t="shared" si="52"/>
        <v>0</v>
      </c>
    </row>
    <row r="384" spans="2:18">
      <c r="B384" s="286"/>
      <c r="C384" s="284">
        <v>12</v>
      </c>
      <c r="D384" s="285" t="s">
        <v>69</v>
      </c>
      <c r="E384" s="430"/>
      <c r="F384" s="434">
        <v>0</v>
      </c>
      <c r="G384" s="433"/>
      <c r="H384" s="321">
        <v>0.65667345175566649</v>
      </c>
      <c r="I384" s="281"/>
      <c r="J384" s="297">
        <f t="shared" si="50"/>
        <v>0</v>
      </c>
      <c r="K384" s="319"/>
      <c r="L384" s="321">
        <v>0.44886557099560587</v>
      </c>
      <c r="M384" s="281"/>
      <c r="N384" s="405">
        <f t="shared" si="51"/>
        <v>0</v>
      </c>
      <c r="O384" s="319"/>
      <c r="P384" s="321">
        <v>0.113376</v>
      </c>
      <c r="Q384" s="281"/>
      <c r="R384" s="323">
        <f t="shared" si="52"/>
        <v>0</v>
      </c>
    </row>
    <row r="385" spans="2:18">
      <c r="B385" s="287"/>
      <c r="C385" s="284">
        <v>13</v>
      </c>
      <c r="D385" s="285" t="s">
        <v>70</v>
      </c>
      <c r="E385" s="430"/>
      <c r="F385" s="434">
        <v>0</v>
      </c>
      <c r="G385" s="433"/>
      <c r="H385" s="321">
        <v>0.39233412635474552</v>
      </c>
      <c r="I385" s="281"/>
      <c r="J385" s="297">
        <f t="shared" si="50"/>
        <v>0</v>
      </c>
      <c r="K385" s="319"/>
      <c r="L385" s="321">
        <v>3.0652920962199359E-2</v>
      </c>
      <c r="M385" s="281"/>
      <c r="N385" s="405">
        <f t="shared" si="51"/>
        <v>0</v>
      </c>
      <c r="O385" s="319"/>
      <c r="P385" s="321">
        <v>5.3080000000000002E-3</v>
      </c>
      <c r="Q385" s="281"/>
      <c r="R385" s="323">
        <f t="shared" si="52"/>
        <v>0</v>
      </c>
    </row>
    <row r="386" spans="2:18">
      <c r="B386" s="479" t="s">
        <v>73</v>
      </c>
      <c r="C386" s="279">
        <v>1</v>
      </c>
      <c r="D386" s="280" t="s">
        <v>386</v>
      </c>
      <c r="E386" s="430"/>
      <c r="F386" s="330">
        <v>0</v>
      </c>
      <c r="G386" s="433"/>
      <c r="H386" s="325">
        <v>0.48384777244648292</v>
      </c>
      <c r="I386" s="281"/>
      <c r="J386" s="296">
        <f t="shared" si="50"/>
        <v>0</v>
      </c>
      <c r="K386" s="319"/>
      <c r="L386" s="325">
        <v>0.11194938425662018</v>
      </c>
      <c r="M386" s="281"/>
      <c r="N386" s="400">
        <f t="shared" si="51"/>
        <v>0</v>
      </c>
      <c r="O386" s="319"/>
      <c r="P386" s="325">
        <v>4.9415000000000001E-2</v>
      </c>
      <c r="Q386" s="281"/>
      <c r="R386" s="320">
        <f t="shared" si="52"/>
        <v>0</v>
      </c>
    </row>
    <row r="387" spans="2:18">
      <c r="B387" s="291"/>
      <c r="C387" s="284">
        <v>2</v>
      </c>
      <c r="D387" s="285" t="s">
        <v>60</v>
      </c>
      <c r="E387" s="430"/>
      <c r="F387" s="332">
        <v>0</v>
      </c>
      <c r="G387" s="433"/>
      <c r="H387" s="326">
        <v>0.4488544635727581</v>
      </c>
      <c r="I387" s="281"/>
      <c r="J387" s="297">
        <f t="shared" si="50"/>
        <v>0</v>
      </c>
      <c r="K387" s="319"/>
      <c r="L387" s="326">
        <v>0.18875235574293034</v>
      </c>
      <c r="M387" s="281"/>
      <c r="N387" s="405">
        <f t="shared" si="51"/>
        <v>0</v>
      </c>
      <c r="O387" s="319"/>
      <c r="P387" s="326">
        <v>6.9598999999999994E-2</v>
      </c>
      <c r="Q387" s="281"/>
      <c r="R387" s="323">
        <f t="shared" si="52"/>
        <v>0</v>
      </c>
    </row>
    <row r="388" spans="2:18">
      <c r="B388" s="291"/>
      <c r="C388" s="284">
        <v>3</v>
      </c>
      <c r="D388" s="285" t="s">
        <v>61</v>
      </c>
      <c r="E388" s="430"/>
      <c r="F388" s="434">
        <v>0</v>
      </c>
      <c r="G388" s="433"/>
      <c r="H388" s="326">
        <v>0.28570490697717821</v>
      </c>
      <c r="I388" s="281"/>
      <c r="J388" s="297">
        <f t="shared" si="50"/>
        <v>0</v>
      </c>
      <c r="K388" s="319"/>
      <c r="L388" s="326">
        <v>0.14979925449262535</v>
      </c>
      <c r="M388" s="281"/>
      <c r="N388" s="405">
        <f t="shared" si="51"/>
        <v>0</v>
      </c>
      <c r="O388" s="319"/>
      <c r="P388" s="326">
        <v>5.1965999999999998E-2</v>
      </c>
      <c r="Q388" s="281"/>
      <c r="R388" s="323">
        <f t="shared" si="52"/>
        <v>0</v>
      </c>
    </row>
    <row r="389" spans="2:18">
      <c r="B389" s="291"/>
      <c r="C389" s="284">
        <v>4</v>
      </c>
      <c r="D389" s="285" t="s">
        <v>62</v>
      </c>
      <c r="E389" s="430"/>
      <c r="F389" s="434">
        <v>0</v>
      </c>
      <c r="G389" s="433"/>
      <c r="H389" s="326">
        <v>0.45093348694724272</v>
      </c>
      <c r="I389" s="281"/>
      <c r="J389" s="297">
        <f t="shared" si="50"/>
        <v>0</v>
      </c>
      <c r="K389" s="319"/>
      <c r="L389" s="326">
        <v>0.35019296531848865</v>
      </c>
      <c r="M389" s="281"/>
      <c r="N389" s="405">
        <f t="shared" si="51"/>
        <v>0</v>
      </c>
      <c r="O389" s="319"/>
      <c r="P389" s="326">
        <v>0.16181999999999999</v>
      </c>
      <c r="Q389" s="281"/>
      <c r="R389" s="323">
        <f t="shared" si="52"/>
        <v>0</v>
      </c>
    </row>
    <row r="390" spans="2:18">
      <c r="B390" s="291"/>
      <c r="C390" s="284">
        <v>5</v>
      </c>
      <c r="D390" s="285" t="s">
        <v>63</v>
      </c>
      <c r="E390" s="430"/>
      <c r="F390" s="434">
        <v>0</v>
      </c>
      <c r="G390" s="433"/>
      <c r="H390" s="326">
        <v>0.3300824899999445</v>
      </c>
      <c r="I390" s="281"/>
      <c r="J390" s="297">
        <f t="shared" si="50"/>
        <v>0</v>
      </c>
      <c r="K390" s="319"/>
      <c r="L390" s="326">
        <v>0.14592738313742348</v>
      </c>
      <c r="M390" s="281"/>
      <c r="N390" s="405">
        <f t="shared" si="51"/>
        <v>0</v>
      </c>
      <c r="O390" s="319"/>
      <c r="P390" s="326">
        <v>3.875E-2</v>
      </c>
      <c r="Q390" s="281"/>
      <c r="R390" s="323">
        <f t="shared" si="52"/>
        <v>0</v>
      </c>
    </row>
    <row r="391" spans="2:18">
      <c r="B391" s="291"/>
      <c r="C391" s="284">
        <v>6</v>
      </c>
      <c r="D391" s="285" t="s">
        <v>64</v>
      </c>
      <c r="E391" s="430"/>
      <c r="F391" s="434">
        <v>0</v>
      </c>
      <c r="G391" s="433"/>
      <c r="H391" s="326">
        <v>0.68397298691473174</v>
      </c>
      <c r="I391" s="281"/>
      <c r="J391" s="297">
        <f t="shared" si="50"/>
        <v>0</v>
      </c>
      <c r="K391" s="319"/>
      <c r="L391" s="326">
        <v>0.39474771690408444</v>
      </c>
      <c r="M391" s="281"/>
      <c r="N391" s="405">
        <f t="shared" si="51"/>
        <v>0</v>
      </c>
      <c r="O391" s="319"/>
      <c r="P391" s="326">
        <v>0.154308</v>
      </c>
      <c r="Q391" s="281"/>
      <c r="R391" s="323">
        <f t="shared" si="52"/>
        <v>0</v>
      </c>
    </row>
    <row r="392" spans="2:18">
      <c r="B392" s="291"/>
      <c r="C392" s="284">
        <v>7</v>
      </c>
      <c r="D392" s="285" t="s">
        <v>100</v>
      </c>
      <c r="E392" s="430"/>
      <c r="F392" s="434">
        <v>0</v>
      </c>
      <c r="G392" s="433"/>
      <c r="H392" s="326">
        <v>0.65727360909975463</v>
      </c>
      <c r="I392" s="281"/>
      <c r="J392" s="297">
        <f t="shared" si="50"/>
        <v>0</v>
      </c>
      <c r="K392" s="319"/>
      <c r="L392" s="326">
        <v>0.30639705830566066</v>
      </c>
      <c r="M392" s="281"/>
      <c r="N392" s="405">
        <f t="shared" si="51"/>
        <v>0</v>
      </c>
      <c r="O392" s="319"/>
      <c r="P392" s="326">
        <v>9.0554999999999997E-2</v>
      </c>
      <c r="Q392" s="281"/>
      <c r="R392" s="323">
        <f t="shared" si="52"/>
        <v>0</v>
      </c>
    </row>
    <row r="393" spans="2:18">
      <c r="B393" s="291"/>
      <c r="C393" s="284">
        <v>8</v>
      </c>
      <c r="D393" s="285" t="s">
        <v>65</v>
      </c>
      <c r="E393" s="430"/>
      <c r="F393" s="434">
        <v>0</v>
      </c>
      <c r="G393" s="433"/>
      <c r="H393" s="326">
        <v>0.80482208906729924</v>
      </c>
      <c r="I393" s="281"/>
      <c r="J393" s="297">
        <f t="shared" si="50"/>
        <v>0</v>
      </c>
      <c r="K393" s="319"/>
      <c r="L393" s="326">
        <v>5.5680196330048289E-2</v>
      </c>
      <c r="M393" s="281"/>
      <c r="N393" s="405">
        <f t="shared" si="51"/>
        <v>0</v>
      </c>
      <c r="O393" s="319"/>
      <c r="P393" s="326">
        <v>1.2448000000000001E-2</v>
      </c>
      <c r="Q393" s="281"/>
      <c r="R393" s="323">
        <f t="shared" si="52"/>
        <v>0</v>
      </c>
    </row>
    <row r="394" spans="2:18">
      <c r="B394" s="291"/>
      <c r="C394" s="284">
        <v>9</v>
      </c>
      <c r="D394" s="285" t="s">
        <v>66</v>
      </c>
      <c r="E394" s="430"/>
      <c r="F394" s="434">
        <v>0</v>
      </c>
      <c r="G394" s="433"/>
      <c r="H394" s="326">
        <v>0.61555693564385738</v>
      </c>
      <c r="I394" s="281"/>
      <c r="J394" s="297">
        <f t="shared" si="50"/>
        <v>0</v>
      </c>
      <c r="K394" s="319"/>
      <c r="L394" s="326">
        <v>0.3574717679694544</v>
      </c>
      <c r="M394" s="281"/>
      <c r="N394" s="405">
        <f t="shared" si="51"/>
        <v>0</v>
      </c>
      <c r="O394" s="319"/>
      <c r="P394" s="326">
        <v>0.137713</v>
      </c>
      <c r="Q394" s="281"/>
      <c r="R394" s="323">
        <f t="shared" si="52"/>
        <v>0</v>
      </c>
    </row>
    <row r="395" spans="2:18">
      <c r="B395" s="292"/>
      <c r="C395" s="284">
        <v>10</v>
      </c>
      <c r="D395" s="285" t="s">
        <v>387</v>
      </c>
      <c r="E395" s="430"/>
      <c r="F395" s="434">
        <v>0</v>
      </c>
      <c r="G395" s="433"/>
      <c r="H395" s="326">
        <v>0.52507670835309561</v>
      </c>
      <c r="I395" s="281"/>
      <c r="J395" s="297">
        <f t="shared" si="50"/>
        <v>0</v>
      </c>
      <c r="K395" s="319"/>
      <c r="L395" s="326">
        <v>0.23110713390356399</v>
      </c>
      <c r="M395" s="281"/>
      <c r="N395" s="405">
        <f t="shared" si="51"/>
        <v>0</v>
      </c>
      <c r="O395" s="319"/>
      <c r="P395" s="326">
        <v>6.2087000000000003E-2</v>
      </c>
      <c r="Q395" s="281"/>
      <c r="R395" s="323">
        <f t="shared" si="52"/>
        <v>0</v>
      </c>
    </row>
    <row r="396" spans="2:18">
      <c r="B396" s="292"/>
      <c r="C396" s="284">
        <v>11</v>
      </c>
      <c r="D396" s="285" t="s">
        <v>68</v>
      </c>
      <c r="E396" s="430"/>
      <c r="F396" s="434">
        <v>0</v>
      </c>
      <c r="G396" s="433"/>
      <c r="H396" s="326">
        <v>0.6831162462912227</v>
      </c>
      <c r="I396" s="281"/>
      <c r="J396" s="297">
        <f t="shared" si="50"/>
        <v>0</v>
      </c>
      <c r="K396" s="319"/>
      <c r="L396" s="326">
        <v>0.3677909362623043</v>
      </c>
      <c r="M396" s="281"/>
      <c r="N396" s="405">
        <f t="shared" si="51"/>
        <v>0</v>
      </c>
      <c r="O396" s="319"/>
      <c r="P396" s="326">
        <v>8.1502000000000005E-2</v>
      </c>
      <c r="Q396" s="281"/>
      <c r="R396" s="323">
        <f t="shared" si="52"/>
        <v>0</v>
      </c>
    </row>
    <row r="397" spans="2:18">
      <c r="B397" s="292"/>
      <c r="C397" s="284">
        <v>12</v>
      </c>
      <c r="D397" s="285" t="s">
        <v>69</v>
      </c>
      <c r="E397" s="430"/>
      <c r="F397" s="434">
        <v>0</v>
      </c>
      <c r="G397" s="433"/>
      <c r="H397" s="326">
        <v>0.61401739104328723</v>
      </c>
      <c r="I397" s="281"/>
      <c r="J397" s="297">
        <f t="shared" si="50"/>
        <v>0</v>
      </c>
      <c r="K397" s="319"/>
      <c r="L397" s="326">
        <v>0.41336091494653893</v>
      </c>
      <c r="M397" s="281"/>
      <c r="N397" s="405">
        <f t="shared" si="51"/>
        <v>0</v>
      </c>
      <c r="O397" s="319"/>
      <c r="P397" s="326">
        <v>0.140239</v>
      </c>
      <c r="Q397" s="281"/>
      <c r="R397" s="323">
        <f t="shared" si="52"/>
        <v>0</v>
      </c>
    </row>
    <row r="398" spans="2:18" ht="12.75" thickBot="1">
      <c r="B398" s="292"/>
      <c r="C398" s="284">
        <v>13</v>
      </c>
      <c r="D398" s="285" t="s">
        <v>70</v>
      </c>
      <c r="E398" s="430"/>
      <c r="F398" s="436">
        <v>0</v>
      </c>
      <c r="G398" s="433"/>
      <c r="H398" s="328">
        <v>0.39905649246292524</v>
      </c>
      <c r="I398" s="281"/>
      <c r="J398" s="297">
        <f t="shared" si="50"/>
        <v>0</v>
      </c>
      <c r="K398" s="319"/>
      <c r="L398" s="328">
        <v>3.5770490469312639E-2</v>
      </c>
      <c r="M398" s="281"/>
      <c r="N398" s="405">
        <f t="shared" si="51"/>
        <v>0</v>
      </c>
      <c r="O398" s="319"/>
      <c r="P398" s="328">
        <v>1.2728E-2</v>
      </c>
      <c r="Q398" s="281"/>
      <c r="R398" s="323">
        <f t="shared" si="52"/>
        <v>0</v>
      </c>
    </row>
    <row r="399" spans="2:18">
      <c r="B399" s="279" t="s">
        <v>388</v>
      </c>
      <c r="C399" s="295"/>
      <c r="D399" s="280"/>
      <c r="E399" s="440"/>
      <c r="F399" s="297">
        <f>SUM(F373:F385)</f>
        <v>0</v>
      </c>
      <c r="G399" s="433"/>
      <c r="H399" s="486"/>
      <c r="I399" s="137"/>
      <c r="J399" s="296">
        <f>SUM(J373:J385)</f>
        <v>0</v>
      </c>
      <c r="K399" s="137"/>
      <c r="L399" s="486"/>
      <c r="M399" s="137"/>
      <c r="N399" s="296">
        <f>SUM(N373:N385)</f>
        <v>0</v>
      </c>
      <c r="O399" s="137"/>
      <c r="P399" s="137"/>
      <c r="Q399" s="145"/>
      <c r="R399" s="320">
        <f>SUM(R373:R385)</f>
        <v>0</v>
      </c>
    </row>
    <row r="400" spans="2:18">
      <c r="B400" s="284" t="s">
        <v>389</v>
      </c>
      <c r="C400" s="96"/>
      <c r="D400" s="285"/>
      <c r="E400" s="433"/>
      <c r="F400" s="297">
        <f>SUM(F386:F398)</f>
        <v>0</v>
      </c>
      <c r="G400" s="433"/>
      <c r="H400" s="486"/>
      <c r="I400" s="137"/>
      <c r="J400" s="297">
        <f>SUM(J386:J398)</f>
        <v>0</v>
      </c>
      <c r="K400" s="137"/>
      <c r="L400" s="486"/>
      <c r="M400" s="137"/>
      <c r="N400" s="297">
        <f>SUM(N386:N398)</f>
        <v>0</v>
      </c>
      <c r="O400" s="137"/>
      <c r="P400" s="137"/>
      <c r="Q400" s="145"/>
      <c r="R400" s="323">
        <f>SUM(R386:R398)</f>
        <v>0</v>
      </c>
    </row>
    <row r="401" spans="2:18">
      <c r="B401" s="298" t="s">
        <v>71</v>
      </c>
      <c r="C401" s="299"/>
      <c r="D401" s="288"/>
      <c r="E401" s="433"/>
      <c r="F401" s="300">
        <f>SUM(F373:F398)</f>
        <v>0</v>
      </c>
      <c r="G401" s="433"/>
      <c r="H401" s="486"/>
      <c r="I401" s="137"/>
      <c r="J401" s="300">
        <f>SUM(J373:J398)</f>
        <v>0</v>
      </c>
      <c r="K401" s="137"/>
      <c r="L401" s="486"/>
      <c r="M401" s="137"/>
      <c r="N401" s="300">
        <f>SUM(N373:N398)</f>
        <v>0</v>
      </c>
      <c r="O401" s="137"/>
      <c r="P401" s="137"/>
      <c r="Q401" s="145"/>
      <c r="R401" s="336">
        <f>SUM(R373:R398)</f>
        <v>0</v>
      </c>
    </row>
    <row r="402" spans="2:18">
      <c r="B402" s="337"/>
      <c r="C402" s="96"/>
      <c r="D402" s="337"/>
      <c r="E402" s="433"/>
      <c r="F402" s="715"/>
      <c r="G402" s="433"/>
      <c r="H402" s="312"/>
      <c r="I402" s="433"/>
      <c r="J402" s="166"/>
      <c r="K402" s="433"/>
      <c r="L402" s="433"/>
      <c r="M402" s="433"/>
      <c r="N402" s="166"/>
      <c r="O402" s="433"/>
      <c r="P402" s="166"/>
    </row>
    <row r="403" spans="2:18">
      <c r="B403" s="337"/>
      <c r="C403" s="96"/>
      <c r="D403" s="337"/>
      <c r="E403" s="433"/>
      <c r="F403" s="715"/>
      <c r="G403" s="433"/>
      <c r="H403" s="312"/>
      <c r="I403" s="433"/>
      <c r="J403" s="166"/>
      <c r="K403" s="433"/>
      <c r="L403" s="433"/>
      <c r="M403" s="433"/>
      <c r="N403" s="166"/>
      <c r="O403" s="433"/>
      <c r="P403" s="166"/>
    </row>
    <row r="404" spans="2:18" ht="17.25">
      <c r="B404" s="301" t="s">
        <v>457</v>
      </c>
      <c r="C404" s="96"/>
      <c r="D404" s="337"/>
      <c r="E404" s="433"/>
      <c r="F404" s="715"/>
      <c r="G404" s="433"/>
      <c r="H404" s="312"/>
      <c r="I404" s="433"/>
      <c r="J404" s="166"/>
      <c r="K404" s="433"/>
      <c r="L404" s="433"/>
      <c r="M404" s="433"/>
      <c r="N404" s="166"/>
      <c r="O404" s="433"/>
      <c r="P404" s="166"/>
    </row>
    <row r="405" spans="2:18">
      <c r="B405" s="337"/>
      <c r="C405" s="96"/>
      <c r="D405" s="337"/>
      <c r="E405" s="433"/>
      <c r="F405" s="715"/>
      <c r="G405" s="433"/>
      <c r="H405" s="312"/>
      <c r="I405" s="433"/>
      <c r="J405" s="166"/>
      <c r="K405" s="433"/>
      <c r="L405" s="433"/>
      <c r="M405" s="433"/>
      <c r="N405" s="166"/>
      <c r="O405" s="433"/>
      <c r="P405" s="166"/>
    </row>
    <row r="406" spans="2:18">
      <c r="B406" s="337"/>
      <c r="C406" s="96"/>
      <c r="D406" s="337"/>
      <c r="E406" s="433"/>
      <c r="F406" s="715"/>
      <c r="G406" s="433"/>
      <c r="H406" s="312"/>
      <c r="I406" s="433"/>
      <c r="J406" s="166"/>
      <c r="K406" s="433"/>
      <c r="L406" s="433"/>
      <c r="M406" s="433"/>
      <c r="N406" s="166"/>
      <c r="O406" s="433"/>
      <c r="P406" s="166"/>
    </row>
    <row r="407" spans="2:18">
      <c r="B407" s="337"/>
      <c r="C407" s="96"/>
      <c r="D407" s="337"/>
      <c r="E407" s="433"/>
      <c r="F407" s="715"/>
      <c r="G407" s="433"/>
      <c r="H407" s="312"/>
      <c r="I407" s="433"/>
      <c r="J407" s="166"/>
      <c r="K407" s="433"/>
      <c r="L407" s="433"/>
      <c r="M407" s="433"/>
      <c r="N407" s="166"/>
      <c r="O407" s="433"/>
      <c r="P407" s="166"/>
    </row>
    <row r="408" spans="2:18">
      <c r="B408" s="337"/>
      <c r="C408" s="96"/>
      <c r="D408" s="337"/>
      <c r="E408" s="433"/>
      <c r="F408" s="715"/>
      <c r="G408" s="433"/>
      <c r="H408" s="312"/>
      <c r="I408" s="433"/>
      <c r="J408" s="166"/>
      <c r="K408" s="433"/>
      <c r="L408" s="433"/>
      <c r="M408" s="433"/>
      <c r="N408" s="166"/>
      <c r="O408" s="433"/>
      <c r="P408" s="166"/>
    </row>
    <row r="409" spans="2:18">
      <c r="B409" s="337"/>
      <c r="C409" s="96"/>
      <c r="D409" s="337"/>
      <c r="E409" s="433"/>
      <c r="F409" s="715"/>
      <c r="G409" s="433"/>
      <c r="H409" s="312"/>
      <c r="I409" s="433"/>
      <c r="J409" s="166"/>
      <c r="K409" s="433"/>
      <c r="L409" s="433"/>
      <c r="M409" s="433"/>
      <c r="N409" s="166"/>
      <c r="O409" s="433"/>
      <c r="P409" s="166"/>
    </row>
    <row r="410" spans="2:18">
      <c r="B410" s="337"/>
      <c r="C410" s="96"/>
      <c r="D410" s="337"/>
      <c r="E410" s="433"/>
      <c r="F410" s="715"/>
      <c r="G410" s="433"/>
      <c r="H410" s="312"/>
      <c r="I410" s="433"/>
      <c r="J410" s="166"/>
      <c r="K410" s="433"/>
      <c r="L410" s="433"/>
      <c r="M410" s="433"/>
      <c r="N410" s="166"/>
      <c r="O410" s="433"/>
      <c r="P410" s="166"/>
    </row>
    <row r="411" spans="2:18">
      <c r="B411" s="337"/>
      <c r="C411" s="96"/>
      <c r="D411" s="337"/>
      <c r="E411" s="433"/>
      <c r="F411" s="715"/>
      <c r="G411" s="433"/>
      <c r="H411" s="312"/>
      <c r="I411" s="433"/>
      <c r="J411" s="166"/>
      <c r="K411" s="433"/>
      <c r="L411" s="433"/>
      <c r="M411" s="433"/>
      <c r="N411" s="166"/>
      <c r="O411" s="433"/>
      <c r="P411" s="166"/>
    </row>
    <row r="412" spans="2:18">
      <c r="B412" s="337"/>
      <c r="C412" s="96"/>
      <c r="D412" s="337"/>
      <c r="E412" s="433"/>
      <c r="F412" s="715"/>
      <c r="G412" s="433"/>
      <c r="H412" s="312"/>
      <c r="I412" s="433"/>
      <c r="J412" s="166"/>
      <c r="K412" s="433"/>
      <c r="L412" s="433"/>
      <c r="M412" s="433"/>
      <c r="N412" s="166"/>
      <c r="O412" s="433"/>
      <c r="P412" s="166"/>
    </row>
    <row r="413" spans="2:18">
      <c r="B413" s="337"/>
      <c r="C413" s="96"/>
      <c r="D413" s="337"/>
      <c r="E413" s="433"/>
      <c r="F413" s="715"/>
      <c r="G413" s="433"/>
      <c r="H413" s="312"/>
      <c r="I413" s="433"/>
      <c r="J413" s="166"/>
      <c r="K413" s="433"/>
      <c r="L413" s="433"/>
      <c r="M413" s="433"/>
      <c r="N413" s="166"/>
      <c r="O413" s="433"/>
      <c r="P413" s="166"/>
    </row>
    <row r="414" spans="2:18">
      <c r="B414" s="337"/>
      <c r="C414" s="96"/>
      <c r="D414" s="337"/>
      <c r="E414" s="433"/>
      <c r="F414" s="715"/>
      <c r="G414" s="433"/>
      <c r="H414" s="312"/>
      <c r="I414" s="433"/>
      <c r="J414" s="166"/>
      <c r="K414" s="433"/>
      <c r="L414" s="433"/>
      <c r="M414" s="433"/>
      <c r="N414" s="166"/>
      <c r="O414" s="433"/>
      <c r="P414" s="166"/>
    </row>
    <row r="415" spans="2:18">
      <c r="B415" s="337"/>
      <c r="C415" s="96"/>
      <c r="D415" s="337"/>
      <c r="E415" s="433"/>
      <c r="F415" s="715"/>
      <c r="G415" s="433"/>
      <c r="H415" s="312"/>
      <c r="I415" s="433"/>
      <c r="J415" s="166"/>
      <c r="K415" s="433"/>
      <c r="L415" s="433"/>
      <c r="M415" s="433"/>
      <c r="N415" s="166"/>
      <c r="O415" s="433"/>
      <c r="P415" s="166"/>
    </row>
    <row r="416" spans="2:18">
      <c r="B416" s="337"/>
      <c r="C416" s="96"/>
      <c r="D416" s="337"/>
      <c r="E416" s="433"/>
      <c r="F416" s="715"/>
      <c r="G416" s="433"/>
      <c r="H416" s="312"/>
      <c r="I416" s="433"/>
      <c r="J416" s="166"/>
      <c r="K416" s="433"/>
      <c r="L416" s="433"/>
      <c r="M416" s="433"/>
      <c r="N416" s="166"/>
      <c r="O416" s="433"/>
      <c r="P416" s="166"/>
    </row>
    <row r="417" spans="2:16">
      <c r="C417" s="96"/>
      <c r="D417" s="337"/>
      <c r="E417" s="433"/>
      <c r="F417" s="715"/>
      <c r="G417" s="433"/>
      <c r="H417" s="312"/>
      <c r="I417" s="433"/>
      <c r="J417" s="166"/>
      <c r="K417" s="433"/>
      <c r="L417" s="433"/>
      <c r="M417" s="433"/>
      <c r="N417" s="166"/>
      <c r="O417" s="433"/>
      <c r="P417" s="166"/>
    </row>
    <row r="418" spans="2:16">
      <c r="B418" s="337"/>
      <c r="C418" s="96"/>
      <c r="D418" s="337"/>
      <c r="E418" s="433"/>
      <c r="F418" s="715"/>
      <c r="G418" s="433"/>
      <c r="H418" s="312"/>
      <c r="I418" s="433"/>
      <c r="J418" s="166"/>
      <c r="K418" s="433"/>
      <c r="L418" s="433"/>
      <c r="M418" s="433"/>
      <c r="N418" s="166"/>
      <c r="O418" s="433"/>
      <c r="P418" s="166"/>
    </row>
    <row r="419" spans="2:16" ht="17.25">
      <c r="B419" s="301" t="s">
        <v>458</v>
      </c>
      <c r="C419" s="96"/>
      <c r="D419" s="337"/>
      <c r="E419" s="433"/>
      <c r="F419" s="715"/>
      <c r="G419" s="433"/>
      <c r="H419" s="714"/>
      <c r="I419" s="145"/>
      <c r="J419" s="714"/>
      <c r="K419" s="433"/>
      <c r="O419" s="433"/>
      <c r="P419" s="166"/>
    </row>
    <row r="420" spans="2:16" ht="14.25">
      <c r="B420" s="272"/>
      <c r="K420" s="433"/>
      <c r="O420" s="433"/>
      <c r="P420" s="166"/>
    </row>
    <row r="421" spans="2:16" ht="14.25">
      <c r="B421" s="189" t="s">
        <v>459</v>
      </c>
      <c r="D421" s="273"/>
      <c r="K421" s="433"/>
      <c r="O421" s="433"/>
      <c r="P421" s="166"/>
    </row>
    <row r="422" spans="2:16" ht="49.9" customHeight="1" thickBot="1">
      <c r="B422" s="274"/>
      <c r="C422" s="275" t="s">
        <v>606</v>
      </c>
      <c r="D422" s="276" t="s">
        <v>58</v>
      </c>
      <c r="F422" s="277" t="s">
        <v>460</v>
      </c>
      <c r="H422" s="277" t="s">
        <v>461</v>
      </c>
      <c r="J422" s="302" t="s">
        <v>462</v>
      </c>
      <c r="K422" s="433"/>
      <c r="O422" s="433"/>
      <c r="P422" s="166"/>
    </row>
    <row r="423" spans="2:16">
      <c r="B423" s="289" t="s">
        <v>73</v>
      </c>
      <c r="C423" s="279">
        <v>1</v>
      </c>
      <c r="D423" s="280" t="s">
        <v>386</v>
      </c>
      <c r="E423" s="281"/>
      <c r="F423" s="290">
        <f>F18</f>
        <v>0</v>
      </c>
      <c r="G423" s="281"/>
      <c r="H423" s="303">
        <f t="array" ref="H423:H435">+係数!$F$17:$F$29</f>
        <v>5.3610172646557991E-3</v>
      </c>
      <c r="I423" s="281"/>
      <c r="J423" s="304">
        <f t="shared" ref="J423:J435" si="53">F423*H423</f>
        <v>0</v>
      </c>
      <c r="K423" s="433"/>
      <c r="O423" s="433"/>
      <c r="P423" s="166"/>
    </row>
    <row r="424" spans="2:16">
      <c r="B424" s="291"/>
      <c r="C424" s="284">
        <v>2</v>
      </c>
      <c r="D424" s="285" t="s">
        <v>60</v>
      </c>
      <c r="E424" s="281"/>
      <c r="F424" s="282">
        <f t="shared" ref="F424:F435" si="54">F19</f>
        <v>0</v>
      </c>
      <c r="G424" s="281"/>
      <c r="H424" s="305">
        <v>1.5917073779494879E-4</v>
      </c>
      <c r="I424" s="281"/>
      <c r="J424" s="306">
        <f t="shared" si="53"/>
        <v>0</v>
      </c>
      <c r="K424" s="433"/>
      <c r="O424" s="433"/>
      <c r="P424" s="166"/>
    </row>
    <row r="425" spans="2:16">
      <c r="B425" s="291"/>
      <c r="C425" s="284">
        <v>3</v>
      </c>
      <c r="D425" s="285" t="s">
        <v>61</v>
      </c>
      <c r="E425" s="281"/>
      <c r="F425" s="282">
        <f t="shared" si="54"/>
        <v>0</v>
      </c>
      <c r="G425" s="281"/>
      <c r="H425" s="305">
        <v>2.1737708189508455E-2</v>
      </c>
      <c r="I425" s="281"/>
      <c r="J425" s="306">
        <f t="shared" si="53"/>
        <v>0</v>
      </c>
      <c r="K425" s="433"/>
      <c r="O425" s="433"/>
      <c r="P425" s="166"/>
    </row>
    <row r="426" spans="2:16">
      <c r="B426" s="291"/>
      <c r="C426" s="284">
        <v>4</v>
      </c>
      <c r="D426" s="285" t="s">
        <v>62</v>
      </c>
      <c r="E426" s="281"/>
      <c r="F426" s="282">
        <f t="shared" si="54"/>
        <v>0</v>
      </c>
      <c r="G426" s="281"/>
      <c r="H426" s="305">
        <v>0</v>
      </c>
      <c r="I426" s="281"/>
      <c r="J426" s="306">
        <f t="shared" si="53"/>
        <v>0</v>
      </c>
      <c r="K426" s="433"/>
      <c r="O426" s="433"/>
      <c r="P426" s="166"/>
    </row>
    <row r="427" spans="2:16">
      <c r="B427" s="291"/>
      <c r="C427" s="284">
        <v>5</v>
      </c>
      <c r="D427" s="285" t="s">
        <v>63</v>
      </c>
      <c r="E427" s="281"/>
      <c r="F427" s="282">
        <f t="shared" si="54"/>
        <v>0</v>
      </c>
      <c r="G427" s="281"/>
      <c r="H427" s="305">
        <v>7.7178039353613063E-3</v>
      </c>
      <c r="I427" s="281"/>
      <c r="J427" s="306">
        <f t="shared" si="53"/>
        <v>0</v>
      </c>
      <c r="K427" s="433"/>
      <c r="O427" s="433"/>
      <c r="P427" s="166"/>
    </row>
    <row r="428" spans="2:16">
      <c r="B428" s="291"/>
      <c r="C428" s="284">
        <v>6</v>
      </c>
      <c r="D428" s="285" t="s">
        <v>64</v>
      </c>
      <c r="E428" s="281"/>
      <c r="F428" s="282">
        <f t="shared" si="54"/>
        <v>0</v>
      </c>
      <c r="G428" s="281"/>
      <c r="H428" s="305">
        <v>4.6458054850935819E-3</v>
      </c>
      <c r="I428" s="281"/>
      <c r="J428" s="306">
        <f t="shared" si="53"/>
        <v>0</v>
      </c>
      <c r="K428" s="433"/>
      <c r="O428" s="433"/>
      <c r="P428" s="166"/>
    </row>
    <row r="429" spans="2:16">
      <c r="B429" s="291"/>
      <c r="C429" s="284">
        <v>7</v>
      </c>
      <c r="D429" s="285" t="s">
        <v>100</v>
      </c>
      <c r="E429" s="281"/>
      <c r="F429" s="282">
        <f t="shared" si="54"/>
        <v>0</v>
      </c>
      <c r="G429" s="281"/>
      <c r="H429" s="305">
        <v>1.9204952814405889E-4</v>
      </c>
      <c r="I429" s="281"/>
      <c r="J429" s="306">
        <f t="shared" si="53"/>
        <v>0</v>
      </c>
      <c r="K429" s="433"/>
      <c r="O429" s="433"/>
      <c r="P429" s="166"/>
    </row>
    <row r="430" spans="2:16">
      <c r="B430" s="291"/>
      <c r="C430" s="284">
        <v>8</v>
      </c>
      <c r="D430" s="285" t="s">
        <v>65</v>
      </c>
      <c r="E430" s="281"/>
      <c r="F430" s="282">
        <f t="shared" si="54"/>
        <v>0</v>
      </c>
      <c r="G430" s="281"/>
      <c r="H430" s="305">
        <v>6.5146822027161864E-4</v>
      </c>
      <c r="I430" s="281"/>
      <c r="J430" s="306">
        <f t="shared" si="53"/>
        <v>0</v>
      </c>
      <c r="K430" s="433"/>
      <c r="O430" s="433"/>
      <c r="P430" s="166"/>
    </row>
    <row r="431" spans="2:16">
      <c r="B431" s="291"/>
      <c r="C431" s="284">
        <v>9</v>
      </c>
      <c r="D431" s="285" t="s">
        <v>66</v>
      </c>
      <c r="E431" s="281"/>
      <c r="F431" s="282">
        <f t="shared" si="54"/>
        <v>0</v>
      </c>
      <c r="G431" s="281"/>
      <c r="H431" s="305">
        <v>4.3376513575989206E-3</v>
      </c>
      <c r="I431" s="281"/>
      <c r="J431" s="306">
        <f t="shared" si="53"/>
        <v>0</v>
      </c>
      <c r="K431" s="433"/>
      <c r="O431" s="433"/>
      <c r="P431" s="166"/>
    </row>
    <row r="432" spans="2:16">
      <c r="B432" s="292"/>
      <c r="C432" s="284">
        <v>10</v>
      </c>
      <c r="D432" s="285" t="s">
        <v>387</v>
      </c>
      <c r="E432" s="281"/>
      <c r="F432" s="282">
        <f t="shared" si="54"/>
        <v>0</v>
      </c>
      <c r="G432" s="281"/>
      <c r="H432" s="305">
        <v>2.0306646493037745E-3</v>
      </c>
      <c r="I432" s="281"/>
      <c r="J432" s="306">
        <f t="shared" si="53"/>
        <v>0</v>
      </c>
      <c r="K432" s="433"/>
      <c r="O432" s="433"/>
      <c r="P432" s="166"/>
    </row>
    <row r="433" spans="2:16">
      <c r="B433" s="292"/>
      <c r="C433" s="284">
        <v>11</v>
      </c>
      <c r="D433" s="285" t="s">
        <v>68</v>
      </c>
      <c r="E433" s="281"/>
      <c r="F433" s="282">
        <f t="shared" si="54"/>
        <v>0</v>
      </c>
      <c r="G433" s="281"/>
      <c r="H433" s="305">
        <v>0</v>
      </c>
      <c r="I433" s="281"/>
      <c r="J433" s="306">
        <f t="shared" si="53"/>
        <v>0</v>
      </c>
      <c r="K433" s="433"/>
      <c r="O433" s="433"/>
      <c r="P433" s="166"/>
    </row>
    <row r="434" spans="2:16">
      <c r="B434" s="292"/>
      <c r="C434" s="284">
        <v>12</v>
      </c>
      <c r="D434" s="285" t="s">
        <v>69</v>
      </c>
      <c r="E434" s="281"/>
      <c r="F434" s="282">
        <f t="shared" si="54"/>
        <v>0</v>
      </c>
      <c r="G434" s="281"/>
      <c r="H434" s="305">
        <v>5.7427742386447487E-4</v>
      </c>
      <c r="I434" s="281"/>
      <c r="J434" s="306">
        <f t="shared" si="53"/>
        <v>0</v>
      </c>
      <c r="K434" s="433"/>
      <c r="O434" s="433"/>
      <c r="P434" s="166"/>
    </row>
    <row r="435" spans="2:16" ht="12.75" thickBot="1">
      <c r="B435" s="293"/>
      <c r="C435" s="298">
        <v>13</v>
      </c>
      <c r="D435" s="288" t="s">
        <v>70</v>
      </c>
      <c r="E435" s="281"/>
      <c r="F435" s="294">
        <f t="shared" si="54"/>
        <v>0</v>
      </c>
      <c r="G435" s="281"/>
      <c r="H435" s="307">
        <v>5.5773856484300924E-3</v>
      </c>
      <c r="I435" s="281"/>
      <c r="J435" s="308">
        <f t="shared" si="53"/>
        <v>0</v>
      </c>
      <c r="K435" s="433"/>
      <c r="O435" s="433"/>
      <c r="P435" s="166"/>
    </row>
    <row r="436" spans="2:16">
      <c r="B436" s="309" t="s">
        <v>71</v>
      </c>
      <c r="C436" s="143"/>
      <c r="D436" s="310"/>
      <c r="F436" s="311">
        <f>SUM(F423:F435)</f>
        <v>0</v>
      </c>
      <c r="H436" s="312"/>
      <c r="I436" s="137"/>
      <c r="J436" s="313">
        <f>SUM(J423:J435)</f>
        <v>0</v>
      </c>
      <c r="K436" s="433"/>
      <c r="O436" s="433"/>
      <c r="P436" s="166"/>
    </row>
    <row r="437" spans="2:16" ht="14.25">
      <c r="B437" s="272"/>
      <c r="H437" s="312"/>
      <c r="I437" s="137"/>
      <c r="J437" s="312"/>
      <c r="K437" s="433"/>
      <c r="O437" s="433"/>
      <c r="P437" s="166"/>
    </row>
    <row r="438" spans="2:16" ht="14.25">
      <c r="B438" s="189" t="s">
        <v>463</v>
      </c>
      <c r="D438" s="273"/>
      <c r="K438" s="433"/>
      <c r="O438" s="433"/>
      <c r="P438" s="166"/>
    </row>
    <row r="439" spans="2:16" ht="60.75" thickBot="1">
      <c r="B439" s="274"/>
      <c r="C439" s="275" t="s">
        <v>606</v>
      </c>
      <c r="D439" s="276" t="s">
        <v>58</v>
      </c>
      <c r="F439" s="277" t="s">
        <v>464</v>
      </c>
      <c r="H439" s="277" t="s">
        <v>465</v>
      </c>
      <c r="J439" s="302" t="s">
        <v>466</v>
      </c>
      <c r="K439" s="433"/>
      <c r="O439" s="433"/>
      <c r="P439" s="166"/>
    </row>
    <row r="440" spans="2:16">
      <c r="B440" s="289" t="s">
        <v>73</v>
      </c>
      <c r="C440" s="279">
        <v>1</v>
      </c>
      <c r="D440" s="280" t="s">
        <v>386</v>
      </c>
      <c r="E440" s="281"/>
      <c r="F440" s="290">
        <f>F18</f>
        <v>0</v>
      </c>
      <c r="G440" s="281"/>
      <c r="H440" s="303">
        <f t="array" ref="H440:H452">+係数!$I$17:$I$29</f>
        <v>0.81924646137779245</v>
      </c>
      <c r="I440" s="281"/>
      <c r="J440" s="304">
        <f t="shared" ref="J440:J452" si="55">F440*H440</f>
        <v>0</v>
      </c>
      <c r="K440" s="433"/>
      <c r="O440" s="433"/>
      <c r="P440" s="166"/>
    </row>
    <row r="441" spans="2:16">
      <c r="B441" s="291"/>
      <c r="C441" s="284">
        <v>2</v>
      </c>
      <c r="D441" s="285" t="s">
        <v>60</v>
      </c>
      <c r="E441" s="281"/>
      <c r="F441" s="282">
        <f t="shared" ref="F441:F452" si="56">F19</f>
        <v>0</v>
      </c>
      <c r="G441" s="281"/>
      <c r="H441" s="305">
        <v>2.4757941924093307E-2</v>
      </c>
      <c r="I441" s="281"/>
      <c r="J441" s="306">
        <f t="shared" si="55"/>
        <v>0</v>
      </c>
      <c r="K441" s="433"/>
      <c r="O441" s="433"/>
      <c r="P441" s="166"/>
    </row>
    <row r="442" spans="2:16">
      <c r="B442" s="291"/>
      <c r="C442" s="284">
        <v>3</v>
      </c>
      <c r="D442" s="285" t="s">
        <v>61</v>
      </c>
      <c r="E442" s="281"/>
      <c r="F442" s="282">
        <f t="shared" si="56"/>
        <v>0</v>
      </c>
      <c r="G442" s="281"/>
      <c r="H442" s="305">
        <v>0.80722412826878276</v>
      </c>
      <c r="I442" s="281"/>
      <c r="J442" s="306">
        <f t="shared" si="55"/>
        <v>0</v>
      </c>
      <c r="K442" s="433"/>
      <c r="O442" s="433"/>
      <c r="P442" s="166"/>
    </row>
    <row r="443" spans="2:16">
      <c r="B443" s="291"/>
      <c r="C443" s="284">
        <v>4</v>
      </c>
      <c r="D443" s="285" t="s">
        <v>62</v>
      </c>
      <c r="E443" s="281"/>
      <c r="F443" s="282">
        <f t="shared" si="56"/>
        <v>0</v>
      </c>
      <c r="G443" s="281"/>
      <c r="H443" s="305">
        <v>1</v>
      </c>
      <c r="I443" s="281"/>
      <c r="J443" s="306">
        <f t="shared" si="55"/>
        <v>0</v>
      </c>
      <c r="K443" s="433"/>
      <c r="O443" s="433"/>
      <c r="P443" s="166"/>
    </row>
    <row r="444" spans="2:16">
      <c r="B444" s="291"/>
      <c r="C444" s="284">
        <v>5</v>
      </c>
      <c r="D444" s="285" t="s">
        <v>63</v>
      </c>
      <c r="E444" s="281"/>
      <c r="F444" s="282">
        <f t="shared" si="56"/>
        <v>0</v>
      </c>
      <c r="G444" s="281"/>
      <c r="H444" s="305">
        <v>0.99220170525140006</v>
      </c>
      <c r="I444" s="281"/>
      <c r="J444" s="306">
        <f t="shared" si="55"/>
        <v>0</v>
      </c>
      <c r="K444" s="433"/>
      <c r="O444" s="433"/>
      <c r="P444" s="166"/>
    </row>
    <row r="445" spans="2:16">
      <c r="B445" s="291"/>
      <c r="C445" s="284">
        <v>6</v>
      </c>
      <c r="D445" s="285" t="s">
        <v>64</v>
      </c>
      <c r="E445" s="281"/>
      <c r="F445" s="282">
        <f t="shared" si="56"/>
        <v>0</v>
      </c>
      <c r="G445" s="281"/>
      <c r="H445" s="305">
        <v>0.98395245323678937</v>
      </c>
      <c r="I445" s="281"/>
      <c r="J445" s="306">
        <f t="shared" si="55"/>
        <v>0</v>
      </c>
      <c r="K445" s="433"/>
      <c r="O445" s="433"/>
      <c r="P445" s="166"/>
    </row>
    <row r="446" spans="2:16">
      <c r="B446" s="291"/>
      <c r="C446" s="284">
        <v>7</v>
      </c>
      <c r="D446" s="285" t="s">
        <v>100</v>
      </c>
      <c r="E446" s="281"/>
      <c r="F446" s="282">
        <f t="shared" si="56"/>
        <v>0</v>
      </c>
      <c r="G446" s="281"/>
      <c r="H446" s="305">
        <v>0.97152066722050878</v>
      </c>
      <c r="I446" s="281"/>
      <c r="J446" s="306">
        <f t="shared" si="55"/>
        <v>0</v>
      </c>
      <c r="K446" s="433"/>
      <c r="O446" s="433"/>
      <c r="P446" s="166"/>
    </row>
    <row r="447" spans="2:16">
      <c r="B447" s="291"/>
      <c r="C447" s="284">
        <v>8</v>
      </c>
      <c r="D447" s="285" t="s">
        <v>65</v>
      </c>
      <c r="E447" s="281"/>
      <c r="F447" s="282">
        <f t="shared" si="56"/>
        <v>0</v>
      </c>
      <c r="G447" s="281"/>
      <c r="H447" s="305">
        <v>0.99932506917976804</v>
      </c>
      <c r="I447" s="281"/>
      <c r="J447" s="306">
        <f t="shared" si="55"/>
        <v>0</v>
      </c>
      <c r="K447" s="433"/>
      <c r="O447" s="433"/>
      <c r="P447" s="166"/>
    </row>
    <row r="448" spans="2:16">
      <c r="B448" s="291"/>
      <c r="C448" s="284">
        <v>9</v>
      </c>
      <c r="D448" s="285" t="s">
        <v>66</v>
      </c>
      <c r="E448" s="281"/>
      <c r="F448" s="282">
        <f t="shared" si="56"/>
        <v>0</v>
      </c>
      <c r="G448" s="281"/>
      <c r="H448" s="305">
        <v>0.90150361542284441</v>
      </c>
      <c r="I448" s="281"/>
      <c r="J448" s="306">
        <f t="shared" si="55"/>
        <v>0</v>
      </c>
      <c r="K448" s="433"/>
      <c r="O448" s="433"/>
      <c r="P448" s="166"/>
    </row>
    <row r="449" spans="2:16">
      <c r="B449" s="292"/>
      <c r="C449" s="284">
        <v>10</v>
      </c>
      <c r="D449" s="285" t="s">
        <v>387</v>
      </c>
      <c r="E449" s="281"/>
      <c r="F449" s="282">
        <f t="shared" si="56"/>
        <v>0</v>
      </c>
      <c r="G449" s="281"/>
      <c r="H449" s="305">
        <v>0.98265675763233051</v>
      </c>
      <c r="I449" s="281"/>
      <c r="J449" s="306">
        <f t="shared" si="55"/>
        <v>0</v>
      </c>
      <c r="K449" s="433"/>
      <c r="O449" s="433"/>
      <c r="P449" s="166"/>
    </row>
    <row r="450" spans="2:16">
      <c r="B450" s="292"/>
      <c r="C450" s="284">
        <v>11</v>
      </c>
      <c r="D450" s="285" t="s">
        <v>68</v>
      </c>
      <c r="E450" s="281"/>
      <c r="F450" s="282">
        <f t="shared" si="56"/>
        <v>0</v>
      </c>
      <c r="G450" s="281"/>
      <c r="H450" s="305">
        <v>1</v>
      </c>
      <c r="I450" s="281"/>
      <c r="J450" s="306">
        <f t="shared" si="55"/>
        <v>0</v>
      </c>
      <c r="K450" s="433"/>
      <c r="O450" s="433"/>
      <c r="P450" s="166"/>
    </row>
    <row r="451" spans="2:16">
      <c r="B451" s="292"/>
      <c r="C451" s="284">
        <v>12</v>
      </c>
      <c r="D451" s="285" t="s">
        <v>69</v>
      </c>
      <c r="E451" s="281"/>
      <c r="F451" s="282">
        <f t="shared" si="56"/>
        <v>0</v>
      </c>
      <c r="G451" s="281"/>
      <c r="H451" s="305">
        <v>0.9866369103369258</v>
      </c>
      <c r="I451" s="281"/>
      <c r="J451" s="306">
        <f t="shared" si="55"/>
        <v>0</v>
      </c>
      <c r="K451" s="433"/>
      <c r="O451" s="433"/>
      <c r="P451" s="166"/>
    </row>
    <row r="452" spans="2:16" ht="12.75" thickBot="1">
      <c r="B452" s="293"/>
      <c r="C452" s="298">
        <v>13</v>
      </c>
      <c r="D452" s="288" t="s">
        <v>70</v>
      </c>
      <c r="E452" s="281"/>
      <c r="F452" s="294">
        <f t="shared" si="56"/>
        <v>0</v>
      </c>
      <c r="G452" s="281"/>
      <c r="H452" s="307">
        <v>0.98656980639729275</v>
      </c>
      <c r="I452" s="281"/>
      <c r="J452" s="308">
        <f t="shared" si="55"/>
        <v>0</v>
      </c>
      <c r="K452" s="433"/>
      <c r="O452" s="433"/>
      <c r="P452" s="166"/>
    </row>
    <row r="453" spans="2:16">
      <c r="B453" s="309" t="s">
        <v>71</v>
      </c>
      <c r="C453" s="143"/>
      <c r="D453" s="310"/>
      <c r="F453" s="311">
        <f>SUM(F440:F452)</f>
        <v>0</v>
      </c>
      <c r="H453" s="312"/>
      <c r="I453" s="137"/>
      <c r="J453" s="313">
        <f>SUM(J440:J452)</f>
        <v>0</v>
      </c>
      <c r="K453" s="433"/>
      <c r="O453" s="433"/>
      <c r="P453" s="166"/>
    </row>
    <row r="454" spans="2:16" ht="14.25">
      <c r="B454" s="272"/>
      <c r="K454" s="433"/>
      <c r="O454" s="433"/>
      <c r="P454" s="166"/>
    </row>
    <row r="455" spans="2:16" ht="14.25">
      <c r="B455" s="189" t="s">
        <v>467</v>
      </c>
      <c r="D455" s="273"/>
      <c r="K455" s="433"/>
      <c r="O455" s="433"/>
      <c r="P455" s="166"/>
    </row>
    <row r="456" spans="2:16" ht="36.4" customHeight="1">
      <c r="B456" s="274"/>
      <c r="C456" s="275" t="s">
        <v>606</v>
      </c>
      <c r="D456" s="276" t="s">
        <v>58</v>
      </c>
      <c r="F456" s="277" t="s">
        <v>464</v>
      </c>
      <c r="H456" s="277" t="s">
        <v>445</v>
      </c>
      <c r="J456" s="277" t="s">
        <v>468</v>
      </c>
      <c r="K456" s="433"/>
      <c r="O456" s="433"/>
      <c r="P456" s="166"/>
    </row>
    <row r="457" spans="2:16">
      <c r="B457" s="289" t="s">
        <v>73</v>
      </c>
      <c r="C457" s="279">
        <v>1</v>
      </c>
      <c r="D457" s="280" t="s">
        <v>386</v>
      </c>
      <c r="E457" s="281"/>
      <c r="F457" s="290">
        <f t="shared" ref="F457:F469" si="57">F18</f>
        <v>0</v>
      </c>
      <c r="G457" s="281"/>
      <c r="H457" s="303">
        <f t="array" ref="H457:H469">+係数!$G$17:$G$29</f>
        <v>0.17539252135755179</v>
      </c>
      <c r="I457" s="281"/>
      <c r="J457" s="290">
        <f t="shared" ref="J457:J469" si="58">F457*H457</f>
        <v>0</v>
      </c>
      <c r="K457" s="433"/>
      <c r="O457" s="433"/>
      <c r="P457" s="166"/>
    </row>
    <row r="458" spans="2:16">
      <c r="B458" s="291"/>
      <c r="C458" s="284">
        <v>2</v>
      </c>
      <c r="D458" s="285" t="s">
        <v>60</v>
      </c>
      <c r="E458" s="281"/>
      <c r="F458" s="282">
        <f t="shared" si="57"/>
        <v>0</v>
      </c>
      <c r="G458" s="281"/>
      <c r="H458" s="305">
        <v>0.97508288733811177</v>
      </c>
      <c r="I458" s="281"/>
      <c r="J458" s="282">
        <f t="shared" si="58"/>
        <v>0</v>
      </c>
      <c r="K458" s="433"/>
      <c r="O458" s="433"/>
      <c r="P458" s="166"/>
    </row>
    <row r="459" spans="2:16">
      <c r="B459" s="291"/>
      <c r="C459" s="284">
        <v>3</v>
      </c>
      <c r="D459" s="285" t="s">
        <v>61</v>
      </c>
      <c r="E459" s="281"/>
      <c r="F459" s="282">
        <f t="shared" si="57"/>
        <v>0</v>
      </c>
      <c r="G459" s="281"/>
      <c r="H459" s="305">
        <v>0.17103816354170878</v>
      </c>
      <c r="I459" s="281"/>
      <c r="J459" s="282">
        <f t="shared" si="58"/>
        <v>0</v>
      </c>
      <c r="K459" s="433"/>
      <c r="O459" s="433"/>
      <c r="P459" s="166"/>
    </row>
    <row r="460" spans="2:16">
      <c r="B460" s="291"/>
      <c r="C460" s="284">
        <v>4</v>
      </c>
      <c r="D460" s="285" t="s">
        <v>62</v>
      </c>
      <c r="E460" s="281"/>
      <c r="F460" s="282">
        <f t="shared" si="57"/>
        <v>0</v>
      </c>
      <c r="G460" s="281"/>
      <c r="H460" s="305">
        <v>0</v>
      </c>
      <c r="I460" s="281"/>
      <c r="J460" s="282">
        <f t="shared" si="58"/>
        <v>0</v>
      </c>
      <c r="K460" s="433"/>
      <c r="O460" s="433"/>
      <c r="P460" s="166"/>
    </row>
    <row r="461" spans="2:16">
      <c r="B461" s="291"/>
      <c r="C461" s="284">
        <v>5</v>
      </c>
      <c r="D461" s="285" t="s">
        <v>63</v>
      </c>
      <c r="E461" s="281"/>
      <c r="F461" s="282">
        <f t="shared" si="57"/>
        <v>0</v>
      </c>
      <c r="G461" s="281"/>
      <c r="H461" s="305">
        <v>8.0490813238723186E-5</v>
      </c>
      <c r="I461" s="281"/>
      <c r="J461" s="282">
        <f t="shared" si="58"/>
        <v>0</v>
      </c>
      <c r="K461" s="433"/>
      <c r="O461" s="433"/>
      <c r="P461" s="166"/>
    </row>
    <row r="462" spans="2:16">
      <c r="B462" s="291"/>
      <c r="C462" s="284">
        <v>6</v>
      </c>
      <c r="D462" s="285" t="s">
        <v>64</v>
      </c>
      <c r="E462" s="281"/>
      <c r="F462" s="282">
        <f t="shared" si="57"/>
        <v>0</v>
      </c>
      <c r="G462" s="281"/>
      <c r="H462" s="305">
        <v>1.1401741278116998E-2</v>
      </c>
      <c r="I462" s="281"/>
      <c r="J462" s="282">
        <f t="shared" si="58"/>
        <v>0</v>
      </c>
      <c r="K462" s="433"/>
      <c r="O462" s="433"/>
      <c r="P462" s="166"/>
    </row>
    <row r="463" spans="2:16">
      <c r="B463" s="291"/>
      <c r="C463" s="284">
        <v>7</v>
      </c>
      <c r="D463" s="285" t="s">
        <v>100</v>
      </c>
      <c r="E463" s="281"/>
      <c r="F463" s="282">
        <f t="shared" si="57"/>
        <v>0</v>
      </c>
      <c r="G463" s="281"/>
      <c r="H463" s="305">
        <v>2.8287283251347137E-2</v>
      </c>
      <c r="I463" s="281"/>
      <c r="J463" s="282">
        <f t="shared" si="58"/>
        <v>0</v>
      </c>
      <c r="K463" s="433"/>
      <c r="O463" s="433"/>
      <c r="P463" s="166"/>
    </row>
    <row r="464" spans="2:16">
      <c r="B464" s="291"/>
      <c r="C464" s="284">
        <v>8</v>
      </c>
      <c r="D464" s="285" t="s">
        <v>65</v>
      </c>
      <c r="E464" s="281"/>
      <c r="F464" s="282">
        <f t="shared" si="57"/>
        <v>0</v>
      </c>
      <c r="G464" s="281"/>
      <c r="H464" s="305">
        <v>2.3462599960362905E-5</v>
      </c>
      <c r="I464" s="281"/>
      <c r="J464" s="282">
        <f t="shared" si="58"/>
        <v>0</v>
      </c>
      <c r="K464" s="433"/>
      <c r="O464" s="433"/>
      <c r="P464" s="166"/>
    </row>
    <row r="465" spans="2:18">
      <c r="B465" s="291"/>
      <c r="C465" s="284">
        <v>9</v>
      </c>
      <c r="D465" s="285" t="s">
        <v>66</v>
      </c>
      <c r="E465" s="281"/>
      <c r="F465" s="282">
        <f t="shared" si="57"/>
        <v>0</v>
      </c>
      <c r="G465" s="281"/>
      <c r="H465" s="305">
        <v>9.4158733219556742E-2</v>
      </c>
      <c r="I465" s="281"/>
      <c r="J465" s="282">
        <f t="shared" si="58"/>
        <v>0</v>
      </c>
      <c r="K465" s="433"/>
      <c r="O465" s="433"/>
      <c r="P465" s="166"/>
    </row>
    <row r="466" spans="2:18">
      <c r="B466" s="292"/>
      <c r="C466" s="284">
        <v>10</v>
      </c>
      <c r="D466" s="285" t="s">
        <v>387</v>
      </c>
      <c r="E466" s="281"/>
      <c r="F466" s="282">
        <f t="shared" si="57"/>
        <v>0</v>
      </c>
      <c r="G466" s="281"/>
      <c r="H466" s="305">
        <v>1.5312577718365708E-2</v>
      </c>
      <c r="I466" s="281"/>
      <c r="J466" s="282">
        <f t="shared" si="58"/>
        <v>0</v>
      </c>
      <c r="K466" s="433"/>
      <c r="O466" s="433"/>
      <c r="P466" s="166"/>
    </row>
    <row r="467" spans="2:18">
      <c r="B467" s="292"/>
      <c r="C467" s="284">
        <v>11</v>
      </c>
      <c r="D467" s="285" t="s">
        <v>68</v>
      </c>
      <c r="E467" s="281"/>
      <c r="F467" s="282">
        <f t="shared" si="57"/>
        <v>0</v>
      </c>
      <c r="G467" s="281"/>
      <c r="H467" s="305">
        <v>0</v>
      </c>
      <c r="I467" s="281"/>
      <c r="J467" s="282">
        <f t="shared" si="58"/>
        <v>0</v>
      </c>
      <c r="K467" s="433"/>
      <c r="O467" s="433"/>
      <c r="P467" s="166"/>
    </row>
    <row r="468" spans="2:18">
      <c r="B468" s="292"/>
      <c r="C468" s="284">
        <v>12</v>
      </c>
      <c r="D468" s="285" t="s">
        <v>69</v>
      </c>
      <c r="E468" s="281"/>
      <c r="F468" s="282">
        <f t="shared" si="57"/>
        <v>0</v>
      </c>
      <c r="G468" s="281"/>
      <c r="H468" s="305">
        <v>1.2788812239209696E-2</v>
      </c>
      <c r="I468" s="281"/>
      <c r="J468" s="282">
        <f t="shared" si="58"/>
        <v>0</v>
      </c>
      <c r="K468" s="433"/>
      <c r="O468" s="433"/>
      <c r="P468" s="166"/>
    </row>
    <row r="469" spans="2:18">
      <c r="B469" s="293"/>
      <c r="C469" s="298">
        <v>13</v>
      </c>
      <c r="D469" s="288" t="s">
        <v>70</v>
      </c>
      <c r="E469" s="281"/>
      <c r="F469" s="294">
        <f t="shared" si="57"/>
        <v>0</v>
      </c>
      <c r="G469" s="281"/>
      <c r="H469" s="307">
        <v>7.8528079542770635E-3</v>
      </c>
      <c r="I469" s="281"/>
      <c r="J469" s="294">
        <f t="shared" si="58"/>
        <v>0</v>
      </c>
      <c r="K469" s="433"/>
      <c r="O469" s="433"/>
      <c r="P469" s="166"/>
    </row>
    <row r="470" spans="2:18">
      <c r="B470" s="309" t="s">
        <v>71</v>
      </c>
      <c r="C470" s="143"/>
      <c r="D470" s="310"/>
      <c r="F470" s="311">
        <f>SUM(F457:F469)</f>
        <v>0</v>
      </c>
      <c r="H470" s="312"/>
      <c r="I470" s="137"/>
      <c r="J470" s="311">
        <f>SUM(J457:J469)</f>
        <v>0</v>
      </c>
      <c r="K470" s="433"/>
      <c r="O470" s="433"/>
      <c r="P470" s="166"/>
    </row>
    <row r="471" spans="2:18" ht="14.25">
      <c r="B471" s="272"/>
      <c r="K471" s="433"/>
      <c r="O471" s="433"/>
      <c r="P471" s="166"/>
    </row>
    <row r="472" spans="2:18" ht="14.25">
      <c r="B472" s="272"/>
      <c r="K472" s="433"/>
      <c r="O472" s="433"/>
      <c r="P472" s="166"/>
    </row>
    <row r="473" spans="2:18" ht="14.25">
      <c r="B473" s="189" t="s">
        <v>402</v>
      </c>
      <c r="D473" s="273"/>
      <c r="K473" s="433"/>
      <c r="O473" s="433"/>
      <c r="P473" s="166"/>
    </row>
    <row r="474" spans="2:18" ht="36.75" thickBot="1">
      <c r="B474" s="274"/>
      <c r="C474" s="275" t="s">
        <v>606</v>
      </c>
      <c r="D474" s="276" t="s">
        <v>58</v>
      </c>
      <c r="F474" s="302" t="s">
        <v>403</v>
      </c>
      <c r="H474" s="277" t="s">
        <v>404</v>
      </c>
      <c r="J474" s="277" t="s">
        <v>454</v>
      </c>
      <c r="K474" s="137"/>
      <c r="L474" s="483" t="s">
        <v>455</v>
      </c>
      <c r="N474" s="277" t="s">
        <v>469</v>
      </c>
      <c r="P474" s="277" t="s">
        <v>405</v>
      </c>
      <c r="R474" s="277" t="s">
        <v>406</v>
      </c>
    </row>
    <row r="475" spans="2:18">
      <c r="B475" s="278" t="s">
        <v>87</v>
      </c>
      <c r="C475" s="279">
        <v>1</v>
      </c>
      <c r="D475" s="280" t="s">
        <v>386</v>
      </c>
      <c r="E475" s="281"/>
      <c r="F475" s="304">
        <f t="shared" ref="F475:F487" si="59">J423</f>
        <v>0</v>
      </c>
      <c r="H475" s="317">
        <f t="array" ref="H475:H500">+H$91:H$116</f>
        <v>0.56475715043386543</v>
      </c>
      <c r="I475" s="281"/>
      <c r="J475" s="296">
        <f>F475*H475</f>
        <v>0</v>
      </c>
      <c r="K475" s="319"/>
      <c r="L475" s="317">
        <f t="array" ref="L475:L500">+L$91:L$116</f>
        <v>0.13868369684675583</v>
      </c>
      <c r="M475" s="281"/>
      <c r="N475" s="296">
        <f t="shared" ref="N475:N500" si="60">F475*L475</f>
        <v>0</v>
      </c>
      <c r="O475" s="319"/>
      <c r="P475" s="317">
        <f t="array" ref="P475:P500">+P$91:P$116</f>
        <v>4.3201000000000003E-2</v>
      </c>
      <c r="Q475" s="281"/>
      <c r="R475" s="487">
        <f t="shared" ref="R475:R500" si="61">F475*P475</f>
        <v>0</v>
      </c>
    </row>
    <row r="476" spans="2:18">
      <c r="B476" s="283"/>
      <c r="C476" s="284">
        <v>2</v>
      </c>
      <c r="D476" s="285" t="s">
        <v>60</v>
      </c>
      <c r="E476" s="281"/>
      <c r="F476" s="306">
        <f t="shared" si="59"/>
        <v>0</v>
      </c>
      <c r="H476" s="321">
        <v>0.36745279196045094</v>
      </c>
      <c r="I476" s="281"/>
      <c r="J476" s="297">
        <f t="shared" ref="J476:J500" si="62">F476*H476</f>
        <v>0</v>
      </c>
      <c r="K476" s="319"/>
      <c r="L476" s="321">
        <v>0.19734176189318439</v>
      </c>
      <c r="M476" s="281"/>
      <c r="N476" s="297">
        <f t="shared" si="60"/>
        <v>0</v>
      </c>
      <c r="O476" s="319"/>
      <c r="P476" s="321">
        <v>7.3668999999999998E-2</v>
      </c>
      <c r="Q476" s="281"/>
      <c r="R476" s="488">
        <f t="shared" si="61"/>
        <v>0</v>
      </c>
    </row>
    <row r="477" spans="2:18">
      <c r="B477" s="283"/>
      <c r="C477" s="284">
        <v>3</v>
      </c>
      <c r="D477" s="285" t="s">
        <v>61</v>
      </c>
      <c r="E477" s="281"/>
      <c r="F477" s="306">
        <f t="shared" si="59"/>
        <v>0</v>
      </c>
      <c r="H477" s="321">
        <v>0.25890362661093613</v>
      </c>
      <c r="I477" s="281"/>
      <c r="J477" s="297">
        <f t="shared" si="62"/>
        <v>0</v>
      </c>
      <c r="K477" s="319"/>
      <c r="L477" s="321">
        <v>0.13358693812120079</v>
      </c>
      <c r="M477" s="281"/>
      <c r="N477" s="297">
        <f t="shared" si="60"/>
        <v>0</v>
      </c>
      <c r="O477" s="319"/>
      <c r="P477" s="321">
        <v>2.0478E-2</v>
      </c>
      <c r="Q477" s="281"/>
      <c r="R477" s="488">
        <f t="shared" si="61"/>
        <v>0</v>
      </c>
    </row>
    <row r="478" spans="2:18">
      <c r="B478" s="283"/>
      <c r="C478" s="284">
        <v>4</v>
      </c>
      <c r="D478" s="285" t="s">
        <v>62</v>
      </c>
      <c r="E478" s="281"/>
      <c r="F478" s="306">
        <f t="shared" si="59"/>
        <v>0</v>
      </c>
      <c r="H478" s="321">
        <v>0.49728374364167438</v>
      </c>
      <c r="I478" s="281"/>
      <c r="J478" s="297">
        <f t="shared" si="62"/>
        <v>0</v>
      </c>
      <c r="K478" s="319"/>
      <c r="L478" s="321">
        <v>0.37890127540216306</v>
      </c>
      <c r="M478" s="281"/>
      <c r="N478" s="297">
        <f t="shared" si="60"/>
        <v>0</v>
      </c>
      <c r="O478" s="319"/>
      <c r="P478" s="321">
        <v>0.10488</v>
      </c>
      <c r="Q478" s="281"/>
      <c r="R478" s="488">
        <f t="shared" si="61"/>
        <v>0</v>
      </c>
    </row>
    <row r="479" spans="2:18">
      <c r="B479" s="283"/>
      <c r="C479" s="284">
        <v>5</v>
      </c>
      <c r="D479" s="285" t="s">
        <v>63</v>
      </c>
      <c r="E479" s="281"/>
      <c r="F479" s="306">
        <f t="shared" si="59"/>
        <v>0</v>
      </c>
      <c r="H479" s="321">
        <v>0.27339018544996962</v>
      </c>
      <c r="I479" s="281"/>
      <c r="J479" s="297">
        <f t="shared" si="62"/>
        <v>0</v>
      </c>
      <c r="K479" s="319"/>
      <c r="L479" s="321">
        <v>0.15841287113507013</v>
      </c>
      <c r="M479" s="281"/>
      <c r="N479" s="297">
        <f t="shared" si="60"/>
        <v>0</v>
      </c>
      <c r="O479" s="319"/>
      <c r="P479" s="321">
        <v>1.3809999999999999E-2</v>
      </c>
      <c r="Q479" s="281"/>
      <c r="R479" s="488">
        <f t="shared" si="61"/>
        <v>0</v>
      </c>
    </row>
    <row r="480" spans="2:18">
      <c r="B480" s="283"/>
      <c r="C480" s="284">
        <v>6</v>
      </c>
      <c r="D480" s="285" t="s">
        <v>64</v>
      </c>
      <c r="E480" s="281"/>
      <c r="F480" s="306">
        <f t="shared" si="59"/>
        <v>0</v>
      </c>
      <c r="H480" s="321">
        <v>0.75458958813974952</v>
      </c>
      <c r="I480" s="281"/>
      <c r="J480" s="297">
        <f t="shared" si="62"/>
        <v>0</v>
      </c>
      <c r="K480" s="319"/>
      <c r="L480" s="321">
        <v>0.45603746159178171</v>
      </c>
      <c r="M480" s="281"/>
      <c r="N480" s="297">
        <f t="shared" si="60"/>
        <v>0</v>
      </c>
      <c r="O480" s="319"/>
      <c r="P480" s="321">
        <v>0.16450600000000001</v>
      </c>
      <c r="Q480" s="281"/>
      <c r="R480" s="488">
        <f t="shared" si="61"/>
        <v>0</v>
      </c>
    </row>
    <row r="481" spans="2:18">
      <c r="B481" s="283"/>
      <c r="C481" s="284">
        <v>7</v>
      </c>
      <c r="D481" s="285" t="s">
        <v>100</v>
      </c>
      <c r="E481" s="281"/>
      <c r="F481" s="306">
        <f t="shared" si="59"/>
        <v>0</v>
      </c>
      <c r="H481" s="321">
        <v>0.710201138766275</v>
      </c>
      <c r="I481" s="281"/>
      <c r="J481" s="297">
        <f t="shared" si="62"/>
        <v>0</v>
      </c>
      <c r="K481" s="319"/>
      <c r="L481" s="321">
        <v>0.31237712823175945</v>
      </c>
      <c r="M481" s="281"/>
      <c r="N481" s="297">
        <f t="shared" si="60"/>
        <v>0</v>
      </c>
      <c r="O481" s="319"/>
      <c r="P481" s="321">
        <v>4.0304E-2</v>
      </c>
      <c r="Q481" s="281"/>
      <c r="R481" s="488">
        <f t="shared" si="61"/>
        <v>0</v>
      </c>
    </row>
    <row r="482" spans="2:18">
      <c r="B482" s="283"/>
      <c r="C482" s="284">
        <v>8</v>
      </c>
      <c r="D482" s="285" t="s">
        <v>65</v>
      </c>
      <c r="E482" s="281"/>
      <c r="F482" s="306">
        <f t="shared" si="59"/>
        <v>0</v>
      </c>
      <c r="H482" s="321">
        <v>0.89424536443004587</v>
      </c>
      <c r="I482" s="281"/>
      <c r="J482" s="297">
        <f t="shared" si="62"/>
        <v>0</v>
      </c>
      <c r="K482" s="319"/>
      <c r="L482" s="321">
        <v>3.9324338518635996E-2</v>
      </c>
      <c r="M482" s="281"/>
      <c r="N482" s="297">
        <f t="shared" si="60"/>
        <v>0</v>
      </c>
      <c r="O482" s="319"/>
      <c r="P482" s="321">
        <v>4.6090000000000002E-3</v>
      </c>
      <c r="Q482" s="281"/>
      <c r="R482" s="488">
        <f t="shared" si="61"/>
        <v>0</v>
      </c>
    </row>
    <row r="483" spans="2:18">
      <c r="B483" s="283"/>
      <c r="C483" s="284">
        <v>9</v>
      </c>
      <c r="D483" s="285" t="s">
        <v>66</v>
      </c>
      <c r="E483" s="281"/>
      <c r="F483" s="306">
        <f t="shared" si="59"/>
        <v>0</v>
      </c>
      <c r="H483" s="321">
        <v>0.72123903101779596</v>
      </c>
      <c r="I483" s="281"/>
      <c r="J483" s="297">
        <f t="shared" si="62"/>
        <v>0</v>
      </c>
      <c r="K483" s="319"/>
      <c r="L483" s="321">
        <v>0.44791090350097024</v>
      </c>
      <c r="M483" s="281"/>
      <c r="N483" s="297">
        <f t="shared" si="60"/>
        <v>0</v>
      </c>
      <c r="O483" s="319"/>
      <c r="P483" s="321">
        <v>8.7373999999999993E-2</v>
      </c>
      <c r="Q483" s="281"/>
      <c r="R483" s="488">
        <f t="shared" si="61"/>
        <v>0</v>
      </c>
    </row>
    <row r="484" spans="2:18">
      <c r="B484" s="286"/>
      <c r="C484" s="284">
        <v>10</v>
      </c>
      <c r="D484" s="285" t="s">
        <v>387</v>
      </c>
      <c r="E484" s="281"/>
      <c r="F484" s="306">
        <f t="shared" si="59"/>
        <v>0</v>
      </c>
      <c r="H484" s="321">
        <v>0.59629862368930164</v>
      </c>
      <c r="I484" s="281"/>
      <c r="J484" s="297">
        <f t="shared" si="62"/>
        <v>0</v>
      </c>
      <c r="K484" s="319"/>
      <c r="L484" s="321">
        <v>0.16960534259909574</v>
      </c>
      <c r="M484" s="281"/>
      <c r="N484" s="297">
        <f t="shared" si="60"/>
        <v>0</v>
      </c>
      <c r="O484" s="319"/>
      <c r="P484" s="321">
        <v>4.7018999999999998E-2</v>
      </c>
      <c r="Q484" s="281"/>
      <c r="R484" s="488">
        <f t="shared" si="61"/>
        <v>0</v>
      </c>
    </row>
    <row r="485" spans="2:18">
      <c r="B485" s="286"/>
      <c r="C485" s="284">
        <v>11</v>
      </c>
      <c r="D485" s="285" t="s">
        <v>68</v>
      </c>
      <c r="E485" s="281"/>
      <c r="F485" s="306">
        <f t="shared" si="59"/>
        <v>0</v>
      </c>
      <c r="H485" s="321">
        <v>0.71200581883763647</v>
      </c>
      <c r="I485" s="281"/>
      <c r="J485" s="297">
        <f t="shared" si="62"/>
        <v>0</v>
      </c>
      <c r="K485" s="319"/>
      <c r="L485" s="321">
        <v>0.38588081165979388</v>
      </c>
      <c r="M485" s="281"/>
      <c r="N485" s="297">
        <f t="shared" si="60"/>
        <v>0</v>
      </c>
      <c r="O485" s="319"/>
      <c r="P485" s="321">
        <v>5.3838999999999998E-2</v>
      </c>
      <c r="Q485" s="281"/>
      <c r="R485" s="488">
        <f t="shared" si="61"/>
        <v>0</v>
      </c>
    </row>
    <row r="486" spans="2:18">
      <c r="B486" s="286"/>
      <c r="C486" s="284">
        <v>12</v>
      </c>
      <c r="D486" s="285" t="s">
        <v>69</v>
      </c>
      <c r="E486" s="281"/>
      <c r="F486" s="306">
        <f t="shared" si="59"/>
        <v>0</v>
      </c>
      <c r="H486" s="321">
        <v>0.65667345175566649</v>
      </c>
      <c r="I486" s="281"/>
      <c r="J486" s="297">
        <f t="shared" si="62"/>
        <v>0</v>
      </c>
      <c r="K486" s="319"/>
      <c r="L486" s="321">
        <v>0.44886557099560587</v>
      </c>
      <c r="M486" s="281"/>
      <c r="N486" s="297">
        <f t="shared" si="60"/>
        <v>0</v>
      </c>
      <c r="O486" s="319"/>
      <c r="P486" s="321">
        <v>0.113376</v>
      </c>
      <c r="Q486" s="281"/>
      <c r="R486" s="488">
        <f t="shared" si="61"/>
        <v>0</v>
      </c>
    </row>
    <row r="487" spans="2:18" ht="12.75" thickBot="1">
      <c r="B487" s="287"/>
      <c r="C487" s="284">
        <v>13</v>
      </c>
      <c r="D487" s="288" t="s">
        <v>70</v>
      </c>
      <c r="E487" s="281"/>
      <c r="F487" s="308">
        <f t="shared" si="59"/>
        <v>0</v>
      </c>
      <c r="H487" s="321">
        <v>0.39233412635474552</v>
      </c>
      <c r="I487" s="281"/>
      <c r="J487" s="297">
        <f t="shared" si="62"/>
        <v>0</v>
      </c>
      <c r="K487" s="319"/>
      <c r="L487" s="321">
        <v>3.0652920962199359E-2</v>
      </c>
      <c r="M487" s="281"/>
      <c r="N487" s="297">
        <f t="shared" si="60"/>
        <v>0</v>
      </c>
      <c r="O487" s="319"/>
      <c r="P487" s="321">
        <v>5.3080000000000002E-3</v>
      </c>
      <c r="Q487" s="281"/>
      <c r="R487" s="488">
        <f t="shared" si="61"/>
        <v>0</v>
      </c>
    </row>
    <row r="488" spans="2:18">
      <c r="B488" s="289" t="s">
        <v>73</v>
      </c>
      <c r="C488" s="279">
        <v>1</v>
      </c>
      <c r="D488" s="280" t="s">
        <v>386</v>
      </c>
      <c r="E488" s="281"/>
      <c r="F488" s="306">
        <f t="shared" ref="F488:F500" si="63">J440</f>
        <v>0</v>
      </c>
      <c r="H488" s="325">
        <v>0.48384777244648292</v>
      </c>
      <c r="I488" s="281"/>
      <c r="J488" s="296">
        <f t="shared" si="62"/>
        <v>0</v>
      </c>
      <c r="K488" s="319"/>
      <c r="L488" s="325">
        <v>0.11194938425662018</v>
      </c>
      <c r="M488" s="281"/>
      <c r="N488" s="296">
        <f t="shared" si="60"/>
        <v>0</v>
      </c>
      <c r="O488" s="319"/>
      <c r="P488" s="325">
        <v>4.9415000000000001E-2</v>
      </c>
      <c r="Q488" s="281"/>
      <c r="R488" s="487">
        <f t="shared" si="61"/>
        <v>0</v>
      </c>
    </row>
    <row r="489" spans="2:18">
      <c r="B489" s="291"/>
      <c r="C489" s="284">
        <v>2</v>
      </c>
      <c r="D489" s="285" t="s">
        <v>60</v>
      </c>
      <c r="E489" s="281"/>
      <c r="F489" s="306">
        <f t="shared" si="63"/>
        <v>0</v>
      </c>
      <c r="H489" s="326">
        <v>0.4488544635727581</v>
      </c>
      <c r="I489" s="281"/>
      <c r="J489" s="297">
        <f t="shared" si="62"/>
        <v>0</v>
      </c>
      <c r="K489" s="319"/>
      <c r="L489" s="326">
        <v>0.18875235574293034</v>
      </c>
      <c r="M489" s="281"/>
      <c r="N489" s="297">
        <f t="shared" si="60"/>
        <v>0</v>
      </c>
      <c r="O489" s="319"/>
      <c r="P489" s="326">
        <v>6.9598999999999994E-2</v>
      </c>
      <c r="Q489" s="281"/>
      <c r="R489" s="488">
        <f t="shared" si="61"/>
        <v>0</v>
      </c>
    </row>
    <row r="490" spans="2:18">
      <c r="B490" s="291"/>
      <c r="C490" s="284">
        <v>3</v>
      </c>
      <c r="D490" s="285" t="s">
        <v>61</v>
      </c>
      <c r="E490" s="281"/>
      <c r="F490" s="306">
        <f t="shared" si="63"/>
        <v>0</v>
      </c>
      <c r="H490" s="326">
        <v>0.28570490697717821</v>
      </c>
      <c r="I490" s="281"/>
      <c r="J490" s="297">
        <f t="shared" si="62"/>
        <v>0</v>
      </c>
      <c r="K490" s="319"/>
      <c r="L490" s="326">
        <v>0.14979925449262535</v>
      </c>
      <c r="M490" s="281"/>
      <c r="N490" s="297">
        <f t="shared" si="60"/>
        <v>0</v>
      </c>
      <c r="O490" s="319"/>
      <c r="P490" s="326">
        <v>5.1965999999999998E-2</v>
      </c>
      <c r="Q490" s="281"/>
      <c r="R490" s="488">
        <f t="shared" si="61"/>
        <v>0</v>
      </c>
    </row>
    <row r="491" spans="2:18">
      <c r="B491" s="291"/>
      <c r="C491" s="284">
        <v>4</v>
      </c>
      <c r="D491" s="285" t="s">
        <v>62</v>
      </c>
      <c r="E491" s="281"/>
      <c r="F491" s="306">
        <f t="shared" si="63"/>
        <v>0</v>
      </c>
      <c r="H491" s="326">
        <v>0.45093348694724272</v>
      </c>
      <c r="I491" s="281"/>
      <c r="J491" s="297">
        <f t="shared" si="62"/>
        <v>0</v>
      </c>
      <c r="K491" s="319"/>
      <c r="L491" s="326">
        <v>0.35019296531848865</v>
      </c>
      <c r="M491" s="281"/>
      <c r="N491" s="297">
        <f t="shared" si="60"/>
        <v>0</v>
      </c>
      <c r="O491" s="319"/>
      <c r="P491" s="326">
        <v>0.16181999999999999</v>
      </c>
      <c r="Q491" s="281"/>
      <c r="R491" s="488">
        <f t="shared" si="61"/>
        <v>0</v>
      </c>
    </row>
    <row r="492" spans="2:18">
      <c r="B492" s="291"/>
      <c r="C492" s="284">
        <v>5</v>
      </c>
      <c r="D492" s="285" t="s">
        <v>63</v>
      </c>
      <c r="E492" s="281"/>
      <c r="F492" s="306">
        <f t="shared" si="63"/>
        <v>0</v>
      </c>
      <c r="H492" s="326">
        <v>0.3300824899999445</v>
      </c>
      <c r="I492" s="281"/>
      <c r="J492" s="297">
        <f t="shared" si="62"/>
        <v>0</v>
      </c>
      <c r="K492" s="319"/>
      <c r="L492" s="326">
        <v>0.14592738313742348</v>
      </c>
      <c r="M492" s="281"/>
      <c r="N492" s="297">
        <f t="shared" si="60"/>
        <v>0</v>
      </c>
      <c r="O492" s="319"/>
      <c r="P492" s="326">
        <v>3.875E-2</v>
      </c>
      <c r="Q492" s="281"/>
      <c r="R492" s="488">
        <f t="shared" si="61"/>
        <v>0</v>
      </c>
    </row>
    <row r="493" spans="2:18">
      <c r="B493" s="291"/>
      <c r="C493" s="284">
        <v>6</v>
      </c>
      <c r="D493" s="285" t="s">
        <v>64</v>
      </c>
      <c r="E493" s="281"/>
      <c r="F493" s="306">
        <f t="shared" si="63"/>
        <v>0</v>
      </c>
      <c r="H493" s="326">
        <v>0.68397298691473174</v>
      </c>
      <c r="I493" s="281"/>
      <c r="J493" s="297">
        <f t="shared" si="62"/>
        <v>0</v>
      </c>
      <c r="K493" s="319"/>
      <c r="L493" s="326">
        <v>0.39474771690408444</v>
      </c>
      <c r="M493" s="281"/>
      <c r="N493" s="297">
        <f t="shared" si="60"/>
        <v>0</v>
      </c>
      <c r="O493" s="319"/>
      <c r="P493" s="326">
        <v>0.154308</v>
      </c>
      <c r="Q493" s="281"/>
      <c r="R493" s="488">
        <f t="shared" si="61"/>
        <v>0</v>
      </c>
    </row>
    <row r="494" spans="2:18">
      <c r="B494" s="291"/>
      <c r="C494" s="284">
        <v>7</v>
      </c>
      <c r="D494" s="285" t="s">
        <v>100</v>
      </c>
      <c r="E494" s="281"/>
      <c r="F494" s="306">
        <f t="shared" si="63"/>
        <v>0</v>
      </c>
      <c r="H494" s="326">
        <v>0.65727360909975463</v>
      </c>
      <c r="I494" s="281"/>
      <c r="J494" s="297">
        <f t="shared" si="62"/>
        <v>0</v>
      </c>
      <c r="K494" s="319"/>
      <c r="L494" s="326">
        <v>0.30639705830566066</v>
      </c>
      <c r="M494" s="281"/>
      <c r="N494" s="297">
        <f t="shared" si="60"/>
        <v>0</v>
      </c>
      <c r="O494" s="319"/>
      <c r="P494" s="326">
        <v>9.0554999999999997E-2</v>
      </c>
      <c r="Q494" s="281"/>
      <c r="R494" s="488">
        <f t="shared" si="61"/>
        <v>0</v>
      </c>
    </row>
    <row r="495" spans="2:18">
      <c r="B495" s="291"/>
      <c r="C495" s="284">
        <v>8</v>
      </c>
      <c r="D495" s="285" t="s">
        <v>65</v>
      </c>
      <c r="E495" s="281"/>
      <c r="F495" s="306">
        <f t="shared" si="63"/>
        <v>0</v>
      </c>
      <c r="H495" s="326">
        <v>0.80482208906729924</v>
      </c>
      <c r="I495" s="281"/>
      <c r="J495" s="297">
        <f t="shared" si="62"/>
        <v>0</v>
      </c>
      <c r="K495" s="319"/>
      <c r="L495" s="326">
        <v>5.5680196330048289E-2</v>
      </c>
      <c r="M495" s="281"/>
      <c r="N495" s="297">
        <f t="shared" si="60"/>
        <v>0</v>
      </c>
      <c r="O495" s="319"/>
      <c r="P495" s="326">
        <v>1.2448000000000001E-2</v>
      </c>
      <c r="Q495" s="281"/>
      <c r="R495" s="488">
        <f t="shared" si="61"/>
        <v>0</v>
      </c>
    </row>
    <row r="496" spans="2:18">
      <c r="B496" s="291"/>
      <c r="C496" s="284">
        <v>9</v>
      </c>
      <c r="D496" s="285" t="s">
        <v>66</v>
      </c>
      <c r="E496" s="281"/>
      <c r="F496" s="306">
        <f t="shared" si="63"/>
        <v>0</v>
      </c>
      <c r="H496" s="326">
        <v>0.61555693564385738</v>
      </c>
      <c r="I496" s="281"/>
      <c r="J496" s="297">
        <f t="shared" si="62"/>
        <v>0</v>
      </c>
      <c r="K496" s="319"/>
      <c r="L496" s="326">
        <v>0.3574717679694544</v>
      </c>
      <c r="M496" s="281"/>
      <c r="N496" s="297">
        <f t="shared" si="60"/>
        <v>0</v>
      </c>
      <c r="O496" s="319"/>
      <c r="P496" s="326">
        <v>0.137713</v>
      </c>
      <c r="Q496" s="281"/>
      <c r="R496" s="488">
        <f t="shared" si="61"/>
        <v>0</v>
      </c>
    </row>
    <row r="497" spans="2:30">
      <c r="B497" s="292"/>
      <c r="C497" s="284">
        <v>10</v>
      </c>
      <c r="D497" s="285" t="s">
        <v>387</v>
      </c>
      <c r="E497" s="281"/>
      <c r="F497" s="306">
        <f t="shared" si="63"/>
        <v>0</v>
      </c>
      <c r="H497" s="326">
        <v>0.52507670835309561</v>
      </c>
      <c r="I497" s="281"/>
      <c r="J497" s="297">
        <f t="shared" si="62"/>
        <v>0</v>
      </c>
      <c r="K497" s="319"/>
      <c r="L497" s="326">
        <v>0.23110713390356399</v>
      </c>
      <c r="M497" s="281"/>
      <c r="N497" s="297">
        <f t="shared" si="60"/>
        <v>0</v>
      </c>
      <c r="O497" s="319"/>
      <c r="P497" s="326">
        <v>6.2087000000000003E-2</v>
      </c>
      <c r="Q497" s="281"/>
      <c r="R497" s="488">
        <f t="shared" si="61"/>
        <v>0</v>
      </c>
    </row>
    <row r="498" spans="2:30">
      <c r="B498" s="292"/>
      <c r="C498" s="284">
        <v>11</v>
      </c>
      <c r="D498" s="285" t="s">
        <v>68</v>
      </c>
      <c r="E498" s="281"/>
      <c r="F498" s="306">
        <f t="shared" si="63"/>
        <v>0</v>
      </c>
      <c r="H498" s="326">
        <v>0.6831162462912227</v>
      </c>
      <c r="I498" s="281"/>
      <c r="J498" s="297">
        <f t="shared" si="62"/>
        <v>0</v>
      </c>
      <c r="K498" s="319"/>
      <c r="L498" s="326">
        <v>0.3677909362623043</v>
      </c>
      <c r="M498" s="281"/>
      <c r="N498" s="297">
        <f t="shared" si="60"/>
        <v>0</v>
      </c>
      <c r="O498" s="319"/>
      <c r="P498" s="326">
        <v>8.1502000000000005E-2</v>
      </c>
      <c r="Q498" s="281"/>
      <c r="R498" s="488">
        <f t="shared" si="61"/>
        <v>0</v>
      </c>
    </row>
    <row r="499" spans="2:30">
      <c r="B499" s="292"/>
      <c r="C499" s="284">
        <v>12</v>
      </c>
      <c r="D499" s="285" t="s">
        <v>69</v>
      </c>
      <c r="E499" s="281"/>
      <c r="F499" s="306">
        <f t="shared" si="63"/>
        <v>0</v>
      </c>
      <c r="H499" s="326">
        <v>0.61401739104328723</v>
      </c>
      <c r="I499" s="281"/>
      <c r="J499" s="297">
        <f t="shared" si="62"/>
        <v>0</v>
      </c>
      <c r="K499" s="319"/>
      <c r="L499" s="326">
        <v>0.41336091494653893</v>
      </c>
      <c r="M499" s="281"/>
      <c r="N499" s="297">
        <f t="shared" si="60"/>
        <v>0</v>
      </c>
      <c r="O499" s="319"/>
      <c r="P499" s="326">
        <v>0.140239</v>
      </c>
      <c r="Q499" s="281"/>
      <c r="R499" s="488">
        <f t="shared" si="61"/>
        <v>0</v>
      </c>
    </row>
    <row r="500" spans="2:30" ht="12.75" thickBot="1">
      <c r="B500" s="293"/>
      <c r="C500" s="284">
        <v>13</v>
      </c>
      <c r="D500" s="288" t="s">
        <v>70</v>
      </c>
      <c r="E500" s="281"/>
      <c r="F500" s="308">
        <f t="shared" si="63"/>
        <v>0</v>
      </c>
      <c r="H500" s="328">
        <v>0.39905649246292524</v>
      </c>
      <c r="I500" s="281"/>
      <c r="J500" s="297">
        <f t="shared" si="62"/>
        <v>0</v>
      </c>
      <c r="K500" s="319"/>
      <c r="L500" s="328">
        <v>3.5770490469312639E-2</v>
      </c>
      <c r="M500" s="281"/>
      <c r="N500" s="297">
        <f t="shared" si="60"/>
        <v>0</v>
      </c>
      <c r="O500" s="319"/>
      <c r="P500" s="328">
        <v>1.2728E-2</v>
      </c>
      <c r="Q500" s="281"/>
      <c r="R500" s="488">
        <f t="shared" si="61"/>
        <v>0</v>
      </c>
    </row>
    <row r="501" spans="2:30">
      <c r="B501" s="279" t="s">
        <v>388</v>
      </c>
      <c r="C501" s="295"/>
      <c r="D501" s="280"/>
      <c r="E501" s="137"/>
      <c r="F501" s="297">
        <f>SUM(F475:F487)</f>
        <v>0</v>
      </c>
      <c r="H501" s="486"/>
      <c r="I501" s="137"/>
      <c r="J501" s="296">
        <f>SUM(J475:J487)</f>
        <v>0</v>
      </c>
      <c r="K501" s="137"/>
      <c r="L501" s="486"/>
      <c r="M501" s="137"/>
      <c r="N501" s="296">
        <f>SUM(N475:N487)</f>
        <v>0</v>
      </c>
      <c r="O501" s="137"/>
      <c r="P501" s="137"/>
      <c r="Q501" s="145"/>
      <c r="R501" s="487">
        <f>SUM(R475:R487)</f>
        <v>0</v>
      </c>
    </row>
    <row r="502" spans="2:30">
      <c r="B502" s="284" t="s">
        <v>389</v>
      </c>
      <c r="C502" s="96"/>
      <c r="D502" s="285"/>
      <c r="E502" s="137"/>
      <c r="F502" s="297">
        <f>SUM(F488:F500)</f>
        <v>0</v>
      </c>
      <c r="H502" s="486"/>
      <c r="I502" s="137"/>
      <c r="J502" s="297">
        <f>SUM(J488:J500)</f>
        <v>0</v>
      </c>
      <c r="K502" s="137"/>
      <c r="L502" s="486"/>
      <c r="M502" s="137"/>
      <c r="N502" s="297">
        <f>SUM(N488:N500)</f>
        <v>0</v>
      </c>
      <c r="O502" s="137"/>
      <c r="P502" s="137"/>
      <c r="Q502" s="145"/>
      <c r="R502" s="488">
        <f>SUM(R488:R500)</f>
        <v>0</v>
      </c>
    </row>
    <row r="503" spans="2:30">
      <c r="B503" s="298" t="s">
        <v>71</v>
      </c>
      <c r="C503" s="299"/>
      <c r="D503" s="288"/>
      <c r="E503" s="137"/>
      <c r="F503" s="300">
        <f>SUM(F475:F500)</f>
        <v>0</v>
      </c>
      <c r="H503" s="486"/>
      <c r="I503" s="137"/>
      <c r="J503" s="300">
        <f>SUM(J475:J500)</f>
        <v>0</v>
      </c>
      <c r="K503" s="137"/>
      <c r="L503" s="486"/>
      <c r="M503" s="137"/>
      <c r="N503" s="300">
        <f>SUM(N475:N500)</f>
        <v>0</v>
      </c>
      <c r="O503" s="137"/>
      <c r="P503" s="137"/>
      <c r="Q503" s="145"/>
      <c r="R503" s="489">
        <f>SUM(R475:R500)</f>
        <v>0</v>
      </c>
    </row>
    <row r="504" spans="2:30">
      <c r="B504" s="433"/>
      <c r="C504" s="137"/>
      <c r="D504" s="137"/>
      <c r="F504" s="166"/>
      <c r="G504" s="433"/>
      <c r="H504" s="446"/>
      <c r="I504" s="337"/>
      <c r="J504" s="130"/>
      <c r="K504" s="433"/>
      <c r="O504" s="433"/>
      <c r="P504" s="166"/>
    </row>
    <row r="505" spans="2:30">
      <c r="B505" s="337"/>
      <c r="C505" s="96"/>
      <c r="D505" s="337"/>
      <c r="E505" s="433"/>
      <c r="F505" s="715"/>
      <c r="G505" s="433"/>
      <c r="H505" s="446"/>
      <c r="I505" s="337"/>
      <c r="J505" s="130"/>
      <c r="K505" s="433"/>
      <c r="O505" s="433"/>
      <c r="P505" s="166"/>
    </row>
    <row r="506" spans="2:30" ht="13.5">
      <c r="B506" s="339" t="s">
        <v>407</v>
      </c>
      <c r="C506" s="211"/>
      <c r="D506" s="211"/>
      <c r="E506" s="433"/>
      <c r="F506" s="715"/>
      <c r="G506" s="433"/>
      <c r="H506" s="446"/>
      <c r="I506" s="337"/>
      <c r="J506" s="130"/>
      <c r="K506" s="433"/>
      <c r="O506" s="433"/>
      <c r="P506" s="166"/>
    </row>
    <row r="507" spans="2:30" ht="13.5">
      <c r="B507" s="340"/>
      <c r="C507" s="341"/>
      <c r="D507" s="342"/>
      <c r="E507" s="343" t="s">
        <v>87</v>
      </c>
      <c r="F507" s="344"/>
      <c r="G507" s="344"/>
      <c r="H507" s="344"/>
      <c r="I507" s="344"/>
      <c r="J507" s="344"/>
      <c r="K507" s="344"/>
      <c r="L507" s="344"/>
      <c r="M507" s="344"/>
      <c r="N507" s="344"/>
      <c r="O507" s="345"/>
      <c r="P507" s="346"/>
      <c r="Q507" s="347"/>
      <c r="R507" s="348" t="s">
        <v>73</v>
      </c>
      <c r="S507" s="349"/>
      <c r="T507" s="349"/>
      <c r="U507" s="349"/>
      <c r="V507" s="349"/>
      <c r="W507" s="349"/>
      <c r="X507" s="349"/>
      <c r="Y507" s="349"/>
      <c r="Z507" s="349"/>
      <c r="AA507" s="349"/>
      <c r="AB507" s="349"/>
      <c r="AC507" s="349"/>
      <c r="AD507" s="350"/>
    </row>
    <row r="508" spans="2:30" ht="13.5">
      <c r="B508" s="351"/>
      <c r="C508" s="211"/>
      <c r="D508" s="352"/>
      <c r="E508" s="353" t="s">
        <v>408</v>
      </c>
      <c r="F508" s="353" t="s">
        <v>409</v>
      </c>
      <c r="G508" s="353" t="s">
        <v>410</v>
      </c>
      <c r="H508" s="353" t="s">
        <v>411</v>
      </c>
      <c r="I508" s="353" t="s">
        <v>412</v>
      </c>
      <c r="J508" s="353" t="s">
        <v>413</v>
      </c>
      <c r="K508" s="353" t="s">
        <v>414</v>
      </c>
      <c r="L508" s="353" t="s">
        <v>415</v>
      </c>
      <c r="M508" s="353" t="s">
        <v>416</v>
      </c>
      <c r="N508" s="353" t="s">
        <v>417</v>
      </c>
      <c r="O508" s="354" t="s">
        <v>418</v>
      </c>
      <c r="P508" s="355" t="s">
        <v>419</v>
      </c>
      <c r="Q508" s="356" t="s">
        <v>420</v>
      </c>
      <c r="R508" s="357" t="s">
        <v>408</v>
      </c>
      <c r="S508" s="354" t="s">
        <v>409</v>
      </c>
      <c r="T508" s="354" t="s">
        <v>410</v>
      </c>
      <c r="U508" s="354" t="s">
        <v>411</v>
      </c>
      <c r="V508" s="354" t="s">
        <v>412</v>
      </c>
      <c r="W508" s="354" t="s">
        <v>413</v>
      </c>
      <c r="X508" s="354" t="s">
        <v>414</v>
      </c>
      <c r="Y508" s="354" t="s">
        <v>415</v>
      </c>
      <c r="Z508" s="354" t="s">
        <v>416</v>
      </c>
      <c r="AA508" s="354" t="s">
        <v>417</v>
      </c>
      <c r="AB508" s="354" t="s">
        <v>418</v>
      </c>
      <c r="AC508" s="354" t="s">
        <v>419</v>
      </c>
      <c r="AD508" s="356" t="s">
        <v>420</v>
      </c>
    </row>
    <row r="509" spans="2:30" ht="24">
      <c r="B509" s="358"/>
      <c r="C509" s="359"/>
      <c r="D509" s="360"/>
      <c r="E509" s="361" t="s">
        <v>421</v>
      </c>
      <c r="F509" s="361" t="s">
        <v>422</v>
      </c>
      <c r="G509" s="361" t="s">
        <v>423</v>
      </c>
      <c r="H509" s="361" t="s">
        <v>424</v>
      </c>
      <c r="I509" s="361" t="s">
        <v>425</v>
      </c>
      <c r="J509" s="361" t="s">
        <v>426</v>
      </c>
      <c r="K509" s="361" t="s">
        <v>427</v>
      </c>
      <c r="L509" s="361" t="s">
        <v>428</v>
      </c>
      <c r="M509" s="361" t="s">
        <v>429</v>
      </c>
      <c r="N509" s="361" t="s">
        <v>430</v>
      </c>
      <c r="O509" s="362" t="s">
        <v>431</v>
      </c>
      <c r="P509" s="363" t="s">
        <v>69</v>
      </c>
      <c r="Q509" s="364" t="s">
        <v>432</v>
      </c>
      <c r="R509" s="365" t="s">
        <v>421</v>
      </c>
      <c r="S509" s="362" t="s">
        <v>422</v>
      </c>
      <c r="T509" s="362" t="s">
        <v>423</v>
      </c>
      <c r="U509" s="362" t="s">
        <v>424</v>
      </c>
      <c r="V509" s="362" t="s">
        <v>425</v>
      </c>
      <c r="W509" s="362" t="s">
        <v>426</v>
      </c>
      <c r="X509" s="362" t="s">
        <v>427</v>
      </c>
      <c r="Y509" s="362" t="s">
        <v>428</v>
      </c>
      <c r="Z509" s="362" t="s">
        <v>429</v>
      </c>
      <c r="AA509" s="362" t="s">
        <v>430</v>
      </c>
      <c r="AB509" s="362" t="s">
        <v>431</v>
      </c>
      <c r="AC509" s="362" t="s">
        <v>69</v>
      </c>
      <c r="AD509" s="364" t="s">
        <v>432</v>
      </c>
    </row>
    <row r="510" spans="2:30">
      <c r="B510" s="366" t="s">
        <v>87</v>
      </c>
      <c r="C510" s="367" t="s">
        <v>408</v>
      </c>
      <c r="D510" s="368" t="s">
        <v>421</v>
      </c>
      <c r="E510" s="369">
        <f t="array" ref="E510:AD537">+$E$126:$AD$153</f>
        <v>6.177233544497196E-2</v>
      </c>
      <c r="F510" s="370">
        <v>0</v>
      </c>
      <c r="G510" s="370">
        <v>9.2714538653028231E-3</v>
      </c>
      <c r="H510" s="370">
        <v>8.6291609384203682E-4</v>
      </c>
      <c r="I510" s="370">
        <v>0</v>
      </c>
      <c r="J510" s="370">
        <v>1.0157578749180307E-4</v>
      </c>
      <c r="K510" s="370">
        <v>0</v>
      </c>
      <c r="L510" s="370">
        <v>4.6220040200014371E-6</v>
      </c>
      <c r="M510" s="370">
        <v>0</v>
      </c>
      <c r="N510" s="370">
        <v>0</v>
      </c>
      <c r="O510" s="370">
        <v>2.58373765935662E-5</v>
      </c>
      <c r="P510" s="370">
        <v>4.3777186275606103E-3</v>
      </c>
      <c r="Q510" s="371">
        <v>0</v>
      </c>
      <c r="R510" s="369">
        <v>3.7417883168401877E-4</v>
      </c>
      <c r="S510" s="370">
        <v>7.7578291251546741E-8</v>
      </c>
      <c r="T510" s="370">
        <v>1.6008956504071726E-4</v>
      </c>
      <c r="U510" s="370">
        <v>4.4963763784704535E-6</v>
      </c>
      <c r="V510" s="370">
        <v>0</v>
      </c>
      <c r="W510" s="370">
        <v>3.9446602697018216E-7</v>
      </c>
      <c r="X510" s="370">
        <v>0</v>
      </c>
      <c r="Y510" s="370">
        <v>1.0250305866644111E-8</v>
      </c>
      <c r="Z510" s="370">
        <v>3.0482584568722014E-7</v>
      </c>
      <c r="AA510" s="370">
        <v>0</v>
      </c>
      <c r="AB510" s="370">
        <v>2.650469224582496E-7</v>
      </c>
      <c r="AC510" s="370">
        <v>4.3948972442453317E-5</v>
      </c>
      <c r="AD510" s="371">
        <v>0</v>
      </c>
    </row>
    <row r="511" spans="2:30">
      <c r="B511" s="374"/>
      <c r="C511" s="375" t="s">
        <v>409</v>
      </c>
      <c r="D511" s="376" t="s">
        <v>422</v>
      </c>
      <c r="E511" s="377">
        <v>4.1309544297693606E-6</v>
      </c>
      <c r="F511" s="315">
        <v>1.1633660220183111E-3</v>
      </c>
      <c r="G511" s="315">
        <v>5.9377378676707379E-2</v>
      </c>
      <c r="H511" s="315">
        <v>5.2347792481757909E-3</v>
      </c>
      <c r="I511" s="315">
        <v>0.29090820432548942</v>
      </c>
      <c r="J511" s="315">
        <v>0</v>
      </c>
      <c r="K511" s="315">
        <v>0</v>
      </c>
      <c r="L511" s="315">
        <v>0</v>
      </c>
      <c r="M511" s="315">
        <v>0</v>
      </c>
      <c r="N511" s="315">
        <v>0</v>
      </c>
      <c r="O511" s="315">
        <v>3.2136078563450911E-6</v>
      </c>
      <c r="P511" s="315">
        <v>4.2876216205213386E-7</v>
      </c>
      <c r="Q511" s="378">
        <v>6.3908169103035596E-5</v>
      </c>
      <c r="R511" s="377">
        <v>9.3133418828290476E-8</v>
      </c>
      <c r="S511" s="315">
        <v>9.7579609051122983E-6</v>
      </c>
      <c r="T511" s="315">
        <v>6.8090142285340431E-6</v>
      </c>
      <c r="U511" s="315">
        <v>3.719591995874924E-5</v>
      </c>
      <c r="V511" s="315">
        <v>-3.577156944212135E-8</v>
      </c>
      <c r="W511" s="315">
        <v>0</v>
      </c>
      <c r="X511" s="315">
        <v>0</v>
      </c>
      <c r="Y511" s="315">
        <v>0</v>
      </c>
      <c r="Z511" s="315">
        <v>0</v>
      </c>
      <c r="AA511" s="315">
        <v>0</v>
      </c>
      <c r="AB511" s="315">
        <v>4.4070146693518923E-8</v>
      </c>
      <c r="AC511" s="315">
        <v>-9.0280857043255382E-9</v>
      </c>
      <c r="AD511" s="378">
        <v>5.455577897177664E-7</v>
      </c>
    </row>
    <row r="512" spans="2:30">
      <c r="B512" s="374"/>
      <c r="C512" s="375" t="s">
        <v>410</v>
      </c>
      <c r="D512" s="376" t="s">
        <v>423</v>
      </c>
      <c r="E512" s="377">
        <v>6.6928754927239029E-2</v>
      </c>
      <c r="F512" s="315">
        <v>0.15616800189647939</v>
      </c>
      <c r="G512" s="315">
        <v>0.18476803912932507</v>
      </c>
      <c r="H512" s="315">
        <v>7.9966192251737039E-2</v>
      </c>
      <c r="I512" s="315">
        <v>4.5517225426574819E-2</v>
      </c>
      <c r="J512" s="315">
        <v>1.6775144357685817E-2</v>
      </c>
      <c r="K512" s="315">
        <v>9.7337443169063249E-3</v>
      </c>
      <c r="L512" s="315">
        <v>7.0959829494699855E-4</v>
      </c>
      <c r="M512" s="315">
        <v>4.4200947905916693E-2</v>
      </c>
      <c r="N512" s="315">
        <v>1.2958565969471E-2</v>
      </c>
      <c r="O512" s="315">
        <v>2.5776614023374826E-2</v>
      </c>
      <c r="P512" s="315">
        <v>5.0718218913140059E-2</v>
      </c>
      <c r="Q512" s="378">
        <v>4.5979693178171188E-2</v>
      </c>
      <c r="R512" s="377">
        <v>2.88531521796314E-3</v>
      </c>
      <c r="S512" s="315">
        <v>4.574729185925908E-3</v>
      </c>
      <c r="T512" s="315">
        <v>1.0479777990409037E-2</v>
      </c>
      <c r="U512" s="315">
        <v>6.3264637513746561E-3</v>
      </c>
      <c r="V512" s="315">
        <v>1.809427729447387E-3</v>
      </c>
      <c r="W512" s="315">
        <v>7.6582393609569705E-4</v>
      </c>
      <c r="X512" s="315">
        <v>3.2529216417472045E-4</v>
      </c>
      <c r="Y512" s="315">
        <v>6.3491071869396372E-5</v>
      </c>
      <c r="Z512" s="315">
        <v>2.0063792859087355E-3</v>
      </c>
      <c r="AA512" s="315">
        <v>5.7486851727382704E-4</v>
      </c>
      <c r="AB512" s="315">
        <v>1.2266304911325095E-3</v>
      </c>
      <c r="AC512" s="315">
        <v>2.4622482988814593E-3</v>
      </c>
      <c r="AD512" s="378">
        <v>2.301087208322181E-3</v>
      </c>
    </row>
    <row r="513" spans="2:30">
      <c r="B513" s="374"/>
      <c r="C513" s="375" t="s">
        <v>411</v>
      </c>
      <c r="D513" s="376" t="s">
        <v>424</v>
      </c>
      <c r="E513" s="377">
        <v>1.7660792493889765E-3</v>
      </c>
      <c r="F513" s="315">
        <v>7.1318583353594265E-3</v>
      </c>
      <c r="G513" s="315">
        <v>1.936891722295241E-3</v>
      </c>
      <c r="H513" s="315">
        <v>5.8032776795095939E-4</v>
      </c>
      <c r="I513" s="315">
        <v>1.4856712903160464E-2</v>
      </c>
      <c r="J513" s="315">
        <v>2.4894215748145518E-3</v>
      </c>
      <c r="K513" s="315">
        <v>2.2001001520827908E-3</v>
      </c>
      <c r="L513" s="315">
        <v>1.8642168806213232E-2</v>
      </c>
      <c r="M513" s="315">
        <v>3.1567557725034764E-3</v>
      </c>
      <c r="N513" s="315">
        <v>2.9417563055237207E-3</v>
      </c>
      <c r="O513" s="315">
        <v>8.7516509037701244E-3</v>
      </c>
      <c r="P513" s="315">
        <v>2.0508078435367604E-3</v>
      </c>
      <c r="Q513" s="378">
        <v>1.1630980703145619E-4</v>
      </c>
      <c r="R513" s="377">
        <v>0</v>
      </c>
      <c r="S513" s="315">
        <v>0</v>
      </c>
      <c r="T513" s="315">
        <v>0</v>
      </c>
      <c r="U513" s="315">
        <v>0</v>
      </c>
      <c r="V513" s="315">
        <v>0</v>
      </c>
      <c r="W513" s="315">
        <v>0</v>
      </c>
      <c r="X513" s="315">
        <v>0</v>
      </c>
      <c r="Y513" s="315">
        <v>0</v>
      </c>
      <c r="Z513" s="315">
        <v>0</v>
      </c>
      <c r="AA513" s="315">
        <v>0</v>
      </c>
      <c r="AB513" s="315">
        <v>0</v>
      </c>
      <c r="AC513" s="315">
        <v>0</v>
      </c>
      <c r="AD513" s="378">
        <v>0</v>
      </c>
    </row>
    <row r="514" spans="2:30">
      <c r="B514" s="374"/>
      <c r="C514" s="375" t="s">
        <v>412</v>
      </c>
      <c r="D514" s="376" t="s">
        <v>425</v>
      </c>
      <c r="E514" s="377">
        <v>8.7280205631841724E-3</v>
      </c>
      <c r="F514" s="315">
        <v>2.9447616495744563E-2</v>
      </c>
      <c r="G514" s="315">
        <v>1.9002139516795618E-2</v>
      </c>
      <c r="H514" s="315">
        <v>5.9527140860883235E-3</v>
      </c>
      <c r="I514" s="315">
        <v>0.10405911787579189</v>
      </c>
      <c r="J514" s="315">
        <v>2.5960150050278224E-2</v>
      </c>
      <c r="K514" s="315">
        <v>6.6392421914453579E-3</v>
      </c>
      <c r="L514" s="315">
        <v>6.2141420196074233E-4</v>
      </c>
      <c r="M514" s="315">
        <v>1.2362785040056985E-2</v>
      </c>
      <c r="N514" s="315">
        <v>1.3280969463813744E-2</v>
      </c>
      <c r="O514" s="315">
        <v>3.5175271894212788E-2</v>
      </c>
      <c r="P514" s="315">
        <v>2.1721794019995085E-2</v>
      </c>
      <c r="Q514" s="378">
        <v>1.4664220504329483E-2</v>
      </c>
      <c r="R514" s="377">
        <v>1.0819104760380749E-4</v>
      </c>
      <c r="S514" s="315">
        <v>4.0842241464928211E-4</v>
      </c>
      <c r="T514" s="315">
        <v>1.7168508745056451E-4</v>
      </c>
      <c r="U514" s="315">
        <v>5.2643974892930988E-5</v>
      </c>
      <c r="V514" s="315">
        <v>1.0140650268296901E-3</v>
      </c>
      <c r="W514" s="315">
        <v>1.9282536476913676E-4</v>
      </c>
      <c r="X514" s="315">
        <v>5.5033448268753043E-5</v>
      </c>
      <c r="Y514" s="315">
        <v>5.4895514916090827E-5</v>
      </c>
      <c r="Z514" s="315">
        <v>1.511513075704463E-4</v>
      </c>
      <c r="AA514" s="315">
        <v>8.5616783714338585E-5</v>
      </c>
      <c r="AB514" s="315">
        <v>2.4742981090336244E-4</v>
      </c>
      <c r="AC514" s="315">
        <v>1.6027747506279646E-4</v>
      </c>
      <c r="AD514" s="378">
        <v>1.3510464193804332E-4</v>
      </c>
    </row>
    <row r="515" spans="2:30">
      <c r="B515" s="374"/>
      <c r="C515" s="375" t="s">
        <v>413</v>
      </c>
      <c r="D515" s="376" t="s">
        <v>426</v>
      </c>
      <c r="E515" s="377">
        <v>1.2758916458395064E-2</v>
      </c>
      <c r="F515" s="315">
        <v>1.4571530651437712E-2</v>
      </c>
      <c r="G515" s="315">
        <v>1.5323585285806005E-2</v>
      </c>
      <c r="H515" s="315">
        <v>1.7921758429296664E-2</v>
      </c>
      <c r="I515" s="315">
        <v>4.2563516548468671E-3</v>
      </c>
      <c r="J515" s="315">
        <v>3.8279023890374522E-3</v>
      </c>
      <c r="K515" s="315">
        <v>1.8628802083642008E-3</v>
      </c>
      <c r="L515" s="315">
        <v>2.3115566376297658E-4</v>
      </c>
      <c r="M515" s="315">
        <v>2.7884783793918457E-3</v>
      </c>
      <c r="N515" s="315">
        <v>3.6316182096059252E-3</v>
      </c>
      <c r="O515" s="315">
        <v>3.6562988660207617E-3</v>
      </c>
      <c r="P515" s="315">
        <v>1.1792204676274036E-2</v>
      </c>
      <c r="Q515" s="378">
        <v>4.559159615374367E-3</v>
      </c>
      <c r="R515" s="377">
        <v>2.6825064321335182E-4</v>
      </c>
      <c r="S515" s="315">
        <v>1.8293254071896731E-4</v>
      </c>
      <c r="T515" s="315">
        <v>2.6341168163928984E-4</v>
      </c>
      <c r="U515" s="315">
        <v>3.3623559126088801E-4</v>
      </c>
      <c r="V515" s="315">
        <v>7.5121052735083283E-5</v>
      </c>
      <c r="W515" s="315">
        <v>1.1228001448708905E-4</v>
      </c>
      <c r="X515" s="315">
        <v>3.4953254906212317E-5</v>
      </c>
      <c r="Y515" s="315">
        <v>8.3315103033035846E-6</v>
      </c>
      <c r="Z515" s="315">
        <v>5.4923365655863257E-5</v>
      </c>
      <c r="AA515" s="315">
        <v>7.21717396181871E-5</v>
      </c>
      <c r="AB515" s="315">
        <v>6.4386442135014543E-5</v>
      </c>
      <c r="AC515" s="315">
        <v>2.0155753608857094E-4</v>
      </c>
      <c r="AD515" s="378">
        <v>7.4871403123583257E-5</v>
      </c>
    </row>
    <row r="516" spans="2:30">
      <c r="B516" s="374"/>
      <c r="C516" s="375" t="s">
        <v>414</v>
      </c>
      <c r="D516" s="376" t="s">
        <v>427</v>
      </c>
      <c r="E516" s="377">
        <v>5.6854052527670071E-3</v>
      </c>
      <c r="F516" s="315">
        <v>5.0637000268968745E-2</v>
      </c>
      <c r="G516" s="315">
        <v>5.2020140682704765E-3</v>
      </c>
      <c r="H516" s="315">
        <v>1.3065518874477319E-2</v>
      </c>
      <c r="I516" s="315">
        <v>1.6709327876855733E-2</v>
      </c>
      <c r="J516" s="315">
        <v>1.1340798386735407E-2</v>
      </c>
      <c r="K516" s="315">
        <v>3.9870697633285615E-2</v>
      </c>
      <c r="L516" s="315">
        <v>6.4892984803026077E-2</v>
      </c>
      <c r="M516" s="315">
        <v>1.3463867262319913E-2</v>
      </c>
      <c r="N516" s="315">
        <v>5.2586159623531819E-3</v>
      </c>
      <c r="O516" s="315">
        <v>3.6635100717332322E-2</v>
      </c>
      <c r="P516" s="315">
        <v>6.5357812529994461E-3</v>
      </c>
      <c r="Q516" s="378">
        <v>4.7691909430319281E-3</v>
      </c>
      <c r="R516" s="377">
        <v>1.2754131572244693E-6</v>
      </c>
      <c r="S516" s="315">
        <v>8.1583179812975807E-6</v>
      </c>
      <c r="T516" s="315">
        <v>1.133322439230908E-6</v>
      </c>
      <c r="U516" s="315">
        <v>2.7206043742557258E-6</v>
      </c>
      <c r="V516" s="315">
        <v>2.9537221499921733E-6</v>
      </c>
      <c r="W516" s="315">
        <v>3.4885623987530615E-6</v>
      </c>
      <c r="X516" s="315">
        <v>1.2154135347937204E-5</v>
      </c>
      <c r="Y516" s="315">
        <v>1.4551571426357768E-5</v>
      </c>
      <c r="Z516" s="315">
        <v>3.3385146769037327E-6</v>
      </c>
      <c r="AA516" s="315">
        <v>9.8225288325016035E-7</v>
      </c>
      <c r="AB516" s="315">
        <v>8.023542335380695E-6</v>
      </c>
      <c r="AC516" s="315">
        <v>1.6567373403445187E-6</v>
      </c>
      <c r="AD516" s="378">
        <v>9.8710730477608173E-7</v>
      </c>
    </row>
    <row r="517" spans="2:30">
      <c r="B517" s="374"/>
      <c r="C517" s="375" t="s">
        <v>415</v>
      </c>
      <c r="D517" s="376" t="s">
        <v>428</v>
      </c>
      <c r="E517" s="377">
        <v>1.2819300294441181E-3</v>
      </c>
      <c r="F517" s="315">
        <v>4.1286145647446738E-3</v>
      </c>
      <c r="G517" s="315">
        <v>1.0704740584195087E-3</v>
      </c>
      <c r="H517" s="315">
        <v>2.5035081380202985E-3</v>
      </c>
      <c r="I517" s="315">
        <v>3.3322767047226746E-3</v>
      </c>
      <c r="J517" s="315">
        <v>1.1977389863155207E-2</v>
      </c>
      <c r="K517" s="315">
        <v>9.8844070593477537E-3</v>
      </c>
      <c r="L517" s="315">
        <v>3.0778655327983098E-3</v>
      </c>
      <c r="M517" s="315">
        <v>1.1572759493188181E-2</v>
      </c>
      <c r="N517" s="315">
        <v>6.3571797015027709E-3</v>
      </c>
      <c r="O517" s="315">
        <v>8.5197700449236543E-4</v>
      </c>
      <c r="P517" s="315">
        <v>7.0799207475243566E-3</v>
      </c>
      <c r="Q517" s="378">
        <v>2.2966145510918533E-2</v>
      </c>
      <c r="R517" s="377">
        <v>8.447375784857659E-6</v>
      </c>
      <c r="S517" s="315">
        <v>4.0777510529221416E-5</v>
      </c>
      <c r="T517" s="315">
        <v>7.9144544032180043E-6</v>
      </c>
      <c r="U517" s="315">
        <v>1.8407360211171331E-5</v>
      </c>
      <c r="V517" s="315">
        <v>2.3956368171924194E-5</v>
      </c>
      <c r="W517" s="315">
        <v>1.3023596700327908E-4</v>
      </c>
      <c r="X517" s="315">
        <v>7.4741480379117745E-5</v>
      </c>
      <c r="Y517" s="315">
        <v>8.3483593678251213E-5</v>
      </c>
      <c r="Z517" s="315">
        <v>8.6880449733087056E-5</v>
      </c>
      <c r="AA517" s="315">
        <v>9.9997251852786874E-5</v>
      </c>
      <c r="AB517" s="315">
        <v>6.615817162397004E-6</v>
      </c>
      <c r="AC517" s="315">
        <v>5.1199504972907418E-5</v>
      </c>
      <c r="AD517" s="378">
        <v>1.4662434484493211E-4</v>
      </c>
    </row>
    <row r="518" spans="2:30">
      <c r="B518" s="374"/>
      <c r="C518" s="375" t="s">
        <v>416</v>
      </c>
      <c r="D518" s="376" t="s">
        <v>429</v>
      </c>
      <c r="E518" s="377">
        <v>1.8559893385089638E-2</v>
      </c>
      <c r="F518" s="315">
        <v>2.7230432218431137E-2</v>
      </c>
      <c r="G518" s="315">
        <v>1.5284183770785709E-2</v>
      </c>
      <c r="H518" s="315">
        <v>2.1272714122075712E-2</v>
      </c>
      <c r="I518" s="315">
        <v>2.6356538395003855E-2</v>
      </c>
      <c r="J518" s="315">
        <v>7.9988377504519523E-3</v>
      </c>
      <c r="K518" s="315">
        <v>1.6631675595973044E-2</v>
      </c>
      <c r="L518" s="315">
        <v>2.354328330569739E-4</v>
      </c>
      <c r="M518" s="315">
        <v>5.2358939180171989E-2</v>
      </c>
      <c r="N518" s="315">
        <v>1.1784446244345341E-2</v>
      </c>
      <c r="O518" s="315">
        <v>1.5189756584453672E-2</v>
      </c>
      <c r="P518" s="315">
        <v>1.0214921433428056E-2</v>
      </c>
      <c r="Q518" s="378">
        <v>5.3099153765724424E-2</v>
      </c>
      <c r="R518" s="377">
        <v>1.0253213881981675E-4</v>
      </c>
      <c r="S518" s="315">
        <v>1.0150666139305041E-4</v>
      </c>
      <c r="T518" s="315">
        <v>1.0727449030169344E-4</v>
      </c>
      <c r="U518" s="315">
        <v>8.2780428667900117E-5</v>
      </c>
      <c r="V518" s="315">
        <v>1.6799207226434615E-4</v>
      </c>
      <c r="W518" s="315">
        <v>6.8633150476811694E-5</v>
      </c>
      <c r="X518" s="315">
        <v>1.0547466950667193E-4</v>
      </c>
      <c r="Y518" s="315">
        <v>3.0511210774664373E-6</v>
      </c>
      <c r="Z518" s="315">
        <v>1.1229075358643046E-3</v>
      </c>
      <c r="AA518" s="315">
        <v>3.5868233533279523E-5</v>
      </c>
      <c r="AB518" s="315">
        <v>8.0677119804403431E-5</v>
      </c>
      <c r="AC518" s="315">
        <v>4.066820854804742E-5</v>
      </c>
      <c r="AD518" s="378">
        <v>1.3915597367470249E-4</v>
      </c>
    </row>
    <row r="519" spans="2:30">
      <c r="B519" s="374"/>
      <c r="C519" s="375" t="s">
        <v>417</v>
      </c>
      <c r="D519" s="376" t="s">
        <v>430</v>
      </c>
      <c r="E519" s="377">
        <v>2.1940918604871841E-3</v>
      </c>
      <c r="F519" s="315">
        <v>3.8512443228732947E-3</v>
      </c>
      <c r="G519" s="315">
        <v>2.5178557488565686E-3</v>
      </c>
      <c r="H519" s="315">
        <v>4.8978011648890332E-3</v>
      </c>
      <c r="I519" s="315">
        <v>4.0229712964709946E-3</v>
      </c>
      <c r="J519" s="315">
        <v>1.4684283495198401E-2</v>
      </c>
      <c r="K519" s="315">
        <v>2.0287181047211954E-2</v>
      </c>
      <c r="L519" s="315">
        <v>3.9157581109960623E-4</v>
      </c>
      <c r="M519" s="315">
        <v>5.5828393365293244E-3</v>
      </c>
      <c r="N519" s="315">
        <v>0.1032404111390966</v>
      </c>
      <c r="O519" s="315">
        <v>1.297746046995271E-2</v>
      </c>
      <c r="P519" s="315">
        <v>1.038518948004908E-2</v>
      </c>
      <c r="Q519" s="378">
        <v>3.0425302907240357E-2</v>
      </c>
      <c r="R519" s="377">
        <v>6.1467838808052701E-6</v>
      </c>
      <c r="S519" s="315">
        <v>3.1210020242807899E-5</v>
      </c>
      <c r="T519" s="315">
        <v>9.1014616491467698E-6</v>
      </c>
      <c r="U519" s="315">
        <v>2.6158261268773004E-5</v>
      </c>
      <c r="V519" s="315">
        <v>1.6663856543414771E-5</v>
      </c>
      <c r="W519" s="315">
        <v>8.1712418157886592E-5</v>
      </c>
      <c r="X519" s="315">
        <v>8.583343585234383E-5</v>
      </c>
      <c r="Y519" s="315">
        <v>7.9133070396265426E-6</v>
      </c>
      <c r="Z519" s="315">
        <v>2.7004752839812338E-5</v>
      </c>
      <c r="AA519" s="315">
        <v>4.0331167463370952E-4</v>
      </c>
      <c r="AB519" s="315">
        <v>4.9713157985658379E-5</v>
      </c>
      <c r="AC519" s="315">
        <v>4.7049166461146729E-5</v>
      </c>
      <c r="AD519" s="378">
        <v>1.4799555580389238E-4</v>
      </c>
    </row>
    <row r="520" spans="2:30">
      <c r="B520" s="374"/>
      <c r="C520" s="375" t="s">
        <v>418</v>
      </c>
      <c r="D520" s="376" t="s">
        <v>431</v>
      </c>
      <c r="E520" s="377">
        <v>0</v>
      </c>
      <c r="F520" s="315">
        <v>0</v>
      </c>
      <c r="G520" s="315">
        <v>0</v>
      </c>
      <c r="H520" s="315">
        <v>0</v>
      </c>
      <c r="I520" s="315">
        <v>0</v>
      </c>
      <c r="J520" s="315">
        <v>0</v>
      </c>
      <c r="K520" s="315">
        <v>0</v>
      </c>
      <c r="L520" s="315">
        <v>0</v>
      </c>
      <c r="M520" s="315">
        <v>0</v>
      </c>
      <c r="N520" s="315">
        <v>0</v>
      </c>
      <c r="O520" s="315">
        <v>0</v>
      </c>
      <c r="P520" s="315">
        <v>0</v>
      </c>
      <c r="Q520" s="378">
        <v>0.23105471847739836</v>
      </c>
      <c r="R520" s="377">
        <v>0</v>
      </c>
      <c r="S520" s="315">
        <v>0</v>
      </c>
      <c r="T520" s="315">
        <v>0</v>
      </c>
      <c r="U520" s="315">
        <v>0</v>
      </c>
      <c r="V520" s="315">
        <v>0</v>
      </c>
      <c r="W520" s="315">
        <v>0</v>
      </c>
      <c r="X520" s="315">
        <v>0</v>
      </c>
      <c r="Y520" s="315">
        <v>0</v>
      </c>
      <c r="Z520" s="315">
        <v>0</v>
      </c>
      <c r="AA520" s="315">
        <v>0</v>
      </c>
      <c r="AB520" s="315">
        <v>0</v>
      </c>
      <c r="AC520" s="315">
        <v>0</v>
      </c>
      <c r="AD520" s="378">
        <v>0</v>
      </c>
    </row>
    <row r="521" spans="2:30">
      <c r="B521" s="374"/>
      <c r="C521" s="375" t="s">
        <v>419</v>
      </c>
      <c r="D521" s="376" t="s">
        <v>69</v>
      </c>
      <c r="E521" s="377">
        <v>1.9948308073678304E-2</v>
      </c>
      <c r="F521" s="315">
        <v>0.11631971604658976</v>
      </c>
      <c r="G521" s="315">
        <v>3.0575067285737344E-2</v>
      </c>
      <c r="H521" s="315">
        <v>6.5779796609702471E-2</v>
      </c>
      <c r="I521" s="315">
        <v>5.8726589721728679E-2</v>
      </c>
      <c r="J521" s="315">
        <v>4.5637576659910001E-2</v>
      </c>
      <c r="K521" s="315">
        <v>5.7523208350005565E-2</v>
      </c>
      <c r="L521" s="315">
        <v>4.2308659693541225E-3</v>
      </c>
      <c r="M521" s="315">
        <v>3.0464560550079518E-2</v>
      </c>
      <c r="N521" s="315">
        <v>7.5750239652857099E-2</v>
      </c>
      <c r="O521" s="315">
        <v>5.3945973989557097E-2</v>
      </c>
      <c r="P521" s="315">
        <v>5.3577819550050719E-2</v>
      </c>
      <c r="Q521" s="378">
        <v>5.0432436372683291E-2</v>
      </c>
      <c r="R521" s="377">
        <v>9.3666493479112107E-6</v>
      </c>
      <c r="S521" s="315">
        <v>5.7655049795261037E-5</v>
      </c>
      <c r="T521" s="315">
        <v>6.784271361815573E-5</v>
      </c>
      <c r="U521" s="315">
        <v>4.1269427636478306E-5</v>
      </c>
      <c r="V521" s="315">
        <v>3.6319733948459831E-5</v>
      </c>
      <c r="W521" s="315">
        <v>3.4428124890556592E-5</v>
      </c>
      <c r="X521" s="315">
        <v>3.6131920996780051E-5</v>
      </c>
      <c r="Y521" s="315">
        <v>1.01955153727835E-5</v>
      </c>
      <c r="Z521" s="315">
        <v>2.6116882749701365E-5</v>
      </c>
      <c r="AA521" s="315">
        <v>8.9652696624666021E-5</v>
      </c>
      <c r="AB521" s="315">
        <v>2.6314279675371836E-5</v>
      </c>
      <c r="AC521" s="315">
        <v>3.1882767771386619E-5</v>
      </c>
      <c r="AD521" s="378">
        <v>6.6785202358590556E-5</v>
      </c>
    </row>
    <row r="522" spans="2:30">
      <c r="B522" s="374"/>
      <c r="C522" s="375" t="s">
        <v>420</v>
      </c>
      <c r="D522" s="376" t="s">
        <v>432</v>
      </c>
      <c r="E522" s="379">
        <v>1.1771728640946852E-2</v>
      </c>
      <c r="F522" s="380">
        <v>5.3462695228381251E-3</v>
      </c>
      <c r="G522" s="380">
        <v>2.6830440162834645E-3</v>
      </c>
      <c r="H522" s="380">
        <v>1.4039678429482439E-2</v>
      </c>
      <c r="I522" s="380">
        <v>3.4377743425358497E-3</v>
      </c>
      <c r="J522" s="380">
        <v>6.2069285887392245E-3</v>
      </c>
      <c r="K522" s="380">
        <v>4.0689994209739217E-3</v>
      </c>
      <c r="L522" s="380">
        <v>8.090126430384349E-4</v>
      </c>
      <c r="M522" s="380">
        <v>6.667409202144454E-3</v>
      </c>
      <c r="N522" s="380">
        <v>6.4656098396091389E-3</v>
      </c>
      <c r="O522" s="380">
        <v>6.5259749057425937E-4</v>
      </c>
      <c r="P522" s="380">
        <v>4.927904988800985E-3</v>
      </c>
      <c r="Q522" s="381">
        <v>0</v>
      </c>
      <c r="R522" s="379">
        <v>7.4980637987546423E-5</v>
      </c>
      <c r="S522" s="380">
        <v>4.275313573112333E-5</v>
      </c>
      <c r="T522" s="380">
        <v>1.6054429903636103E-5</v>
      </c>
      <c r="U522" s="380">
        <v>8.3257839068169701E-5</v>
      </c>
      <c r="V522" s="380">
        <v>2.1636798784244628E-5</v>
      </c>
      <c r="W522" s="380">
        <v>4.011170281177332E-5</v>
      </c>
      <c r="X522" s="380">
        <v>2.1933764401289311E-5</v>
      </c>
      <c r="Y522" s="380">
        <v>2.7307375493837962E-5</v>
      </c>
      <c r="Z522" s="380">
        <v>5.3267846936188482E-5</v>
      </c>
      <c r="AA522" s="380">
        <v>3.6634780617179731E-5</v>
      </c>
      <c r="AB522" s="380">
        <v>4.8112923130267929E-6</v>
      </c>
      <c r="AC522" s="380">
        <v>3.2512716455259523E-5</v>
      </c>
      <c r="AD522" s="381">
        <v>0</v>
      </c>
    </row>
    <row r="523" spans="2:30">
      <c r="B523" s="382" t="s">
        <v>73</v>
      </c>
      <c r="C523" s="367" t="s">
        <v>408</v>
      </c>
      <c r="D523" s="368" t="s">
        <v>421</v>
      </c>
      <c r="E523" s="369">
        <v>1.5732845236417402E-2</v>
      </c>
      <c r="F523" s="370">
        <v>0</v>
      </c>
      <c r="G523" s="370">
        <v>3.9408043424431754E-3</v>
      </c>
      <c r="H523" s="370">
        <v>2.9041207125241958E-4</v>
      </c>
      <c r="I523" s="370">
        <v>0</v>
      </c>
      <c r="J523" s="370">
        <v>3.4210843861717719E-5</v>
      </c>
      <c r="K523" s="370">
        <v>0</v>
      </c>
      <c r="L523" s="370">
        <v>1.5566963521622766E-6</v>
      </c>
      <c r="M523" s="370">
        <v>0</v>
      </c>
      <c r="N523" s="370">
        <v>0</v>
      </c>
      <c r="O523" s="370">
        <v>1.0317681818120705E-5</v>
      </c>
      <c r="P523" s="370">
        <v>1.8307357631233635E-3</v>
      </c>
      <c r="Q523" s="371">
        <v>0</v>
      </c>
      <c r="R523" s="369">
        <v>0.12131884063980977</v>
      </c>
      <c r="S523" s="370">
        <v>1.0023794747579447E-4</v>
      </c>
      <c r="T523" s="370">
        <v>2.7197128798711064E-2</v>
      </c>
      <c r="U523" s="370">
        <v>1.0788667711621876E-3</v>
      </c>
      <c r="V523" s="370">
        <v>0</v>
      </c>
      <c r="W523" s="370">
        <v>9.2776972941306941E-5</v>
      </c>
      <c r="X523" s="370">
        <v>0</v>
      </c>
      <c r="Y523" s="370">
        <v>2.4108346093430457E-6</v>
      </c>
      <c r="Z523" s="370">
        <v>5.4871739032825859E-5</v>
      </c>
      <c r="AA523" s="370">
        <v>0</v>
      </c>
      <c r="AB523" s="370">
        <v>4.4501875751248327E-5</v>
      </c>
      <c r="AC523" s="370">
        <v>6.1648958912398598E-3</v>
      </c>
      <c r="AD523" s="371">
        <v>0</v>
      </c>
    </row>
    <row r="524" spans="2:30">
      <c r="B524" s="383"/>
      <c r="C524" s="375" t="s">
        <v>409</v>
      </c>
      <c r="D524" s="376" t="s">
        <v>422</v>
      </c>
      <c r="E524" s="377">
        <v>1.3367831844380082E-6</v>
      </c>
      <c r="F524" s="315">
        <v>3.7646702766155936E-4</v>
      </c>
      <c r="G524" s="315">
        <v>1.0166198606816921E-2</v>
      </c>
      <c r="H524" s="315">
        <v>1.6939825873598824E-3</v>
      </c>
      <c r="I524" s="315">
        <v>4.9336593920135265E-2</v>
      </c>
      <c r="J524" s="315">
        <v>0</v>
      </c>
      <c r="K524" s="315">
        <v>0</v>
      </c>
      <c r="L524" s="315">
        <v>0</v>
      </c>
      <c r="M524" s="315">
        <v>0</v>
      </c>
      <c r="N524" s="315">
        <v>0</v>
      </c>
      <c r="O524" s="315">
        <v>1.0399284273827806E-6</v>
      </c>
      <c r="P524" s="315">
        <v>-4.2876216205212666E-7</v>
      </c>
      <c r="Q524" s="378">
        <v>2.068078146529643E-5</v>
      </c>
      <c r="R524" s="377">
        <v>1.5430269756601943E-5</v>
      </c>
      <c r="S524" s="315">
        <v>1.9270004565706527E-3</v>
      </c>
      <c r="T524" s="315">
        <v>5.774839885012005E-2</v>
      </c>
      <c r="U524" s="315">
        <v>6.1625900351263696E-3</v>
      </c>
      <c r="V524" s="315">
        <v>0.23079874315626911</v>
      </c>
      <c r="W524" s="315">
        <v>0</v>
      </c>
      <c r="X524" s="315">
        <v>0</v>
      </c>
      <c r="Y524" s="315">
        <v>0</v>
      </c>
      <c r="Z524" s="315">
        <v>2.9434386505149637E-6</v>
      </c>
      <c r="AA524" s="315">
        <v>0</v>
      </c>
      <c r="AB524" s="315">
        <v>7.3015063792273647E-6</v>
      </c>
      <c r="AC524" s="315">
        <v>5.3311984444354848E-6</v>
      </c>
      <c r="AD524" s="378">
        <v>9.0387574826186366E-5</v>
      </c>
    </row>
    <row r="525" spans="2:30">
      <c r="B525" s="383"/>
      <c r="C525" s="375" t="s">
        <v>410</v>
      </c>
      <c r="D525" s="376" t="s">
        <v>423</v>
      </c>
      <c r="E525" s="377">
        <v>0.15781166422952628</v>
      </c>
      <c r="F525" s="315">
        <v>9.8876977437339947E-2</v>
      </c>
      <c r="G525" s="315">
        <v>0.27860359818569153</v>
      </c>
      <c r="H525" s="315">
        <v>0.1722287216736379</v>
      </c>
      <c r="I525" s="315">
        <v>3.0359277775374716E-2</v>
      </c>
      <c r="J525" s="315">
        <v>2.0915344888012961E-2</v>
      </c>
      <c r="K525" s="315">
        <v>2.1192847915743204E-2</v>
      </c>
      <c r="L525" s="315">
        <v>9.4217427121143335E-4</v>
      </c>
      <c r="M525" s="315">
        <v>3.2179235441539999E-2</v>
      </c>
      <c r="N525" s="315">
        <v>3.9731215816898945E-2</v>
      </c>
      <c r="O525" s="315">
        <v>3.4508755725900418E-2</v>
      </c>
      <c r="P525" s="315">
        <v>8.5528849752091171E-2</v>
      </c>
      <c r="Q525" s="378">
        <v>5.0832360747284797E-2</v>
      </c>
      <c r="R525" s="377">
        <v>0.22969660384756846</v>
      </c>
      <c r="S525" s="315">
        <v>0.18445315986777711</v>
      </c>
      <c r="T525" s="315">
        <v>0.43443434497487371</v>
      </c>
      <c r="U525" s="315">
        <v>0.27528436468640904</v>
      </c>
      <c r="V525" s="315">
        <v>8.4720169367328499E-2</v>
      </c>
      <c r="W525" s="315">
        <v>4.5353133985178117E-2</v>
      </c>
      <c r="X525" s="315">
        <v>3.288881626777207E-2</v>
      </c>
      <c r="Y525" s="315">
        <v>3.2581092567145462E-3</v>
      </c>
      <c r="Z525" s="315">
        <v>9.7647221878308918E-2</v>
      </c>
      <c r="AA525" s="315">
        <v>5.2165400890224756E-2</v>
      </c>
      <c r="AB525" s="315">
        <v>6.8781208471844546E-2</v>
      </c>
      <c r="AC525" s="315">
        <v>0.12974741962252179</v>
      </c>
      <c r="AD525" s="378">
        <v>9.2811307771029625E-2</v>
      </c>
    </row>
    <row r="526" spans="2:30">
      <c r="B526" s="383"/>
      <c r="C526" s="375" t="s">
        <v>411</v>
      </c>
      <c r="D526" s="376" t="s">
        <v>424</v>
      </c>
      <c r="E526" s="377">
        <v>0</v>
      </c>
      <c r="F526" s="315">
        <v>0</v>
      </c>
      <c r="G526" s="315">
        <v>0</v>
      </c>
      <c r="H526" s="315">
        <v>0</v>
      </c>
      <c r="I526" s="315">
        <v>0</v>
      </c>
      <c r="J526" s="315">
        <v>0</v>
      </c>
      <c r="K526" s="315">
        <v>0</v>
      </c>
      <c r="L526" s="315">
        <v>0</v>
      </c>
      <c r="M526" s="315">
        <v>0</v>
      </c>
      <c r="N526" s="315">
        <v>0</v>
      </c>
      <c r="O526" s="315">
        <v>0</v>
      </c>
      <c r="P526" s="315">
        <v>0</v>
      </c>
      <c r="Q526" s="378">
        <v>0</v>
      </c>
      <c r="R526" s="377">
        <v>6.6974204406604855E-3</v>
      </c>
      <c r="S526" s="315">
        <v>1.4270217925448168E-2</v>
      </c>
      <c r="T526" s="315">
        <v>4.7917923166336607E-3</v>
      </c>
      <c r="U526" s="315">
        <v>1.7679001774035348E-3</v>
      </c>
      <c r="V526" s="315">
        <v>4.1748594134416395E-2</v>
      </c>
      <c r="W526" s="315">
        <v>7.6401548919726439E-3</v>
      </c>
      <c r="X526" s="315">
        <v>6.0312541284947528E-3</v>
      </c>
      <c r="Y526" s="315">
        <v>4.4710132404149366E-2</v>
      </c>
      <c r="Z526" s="315">
        <v>1.3270028402375587E-2</v>
      </c>
      <c r="AA526" s="315">
        <v>7.170558461507482E-3</v>
      </c>
      <c r="AB526" s="315">
        <v>2.090214621051591E-2</v>
      </c>
      <c r="AC526" s="315">
        <v>5.9466691203733692E-3</v>
      </c>
      <c r="AD526" s="378">
        <v>3.3647293366153327E-4</v>
      </c>
    </row>
    <row r="527" spans="2:30">
      <c r="B527" s="383"/>
      <c r="C527" s="375" t="s">
        <v>412</v>
      </c>
      <c r="D527" s="376" t="s">
        <v>425</v>
      </c>
      <c r="E527" s="377">
        <v>1.3380843845715942E-3</v>
      </c>
      <c r="F527" s="315">
        <v>4.0234913736127281E-3</v>
      </c>
      <c r="G527" s="315">
        <v>3.1357811779399243E-3</v>
      </c>
      <c r="H527" s="315">
        <v>7.0493502957128949E-4</v>
      </c>
      <c r="I527" s="315">
        <v>1.5579149321219373E-2</v>
      </c>
      <c r="J527" s="315">
        <v>4.2387967627448573E-3</v>
      </c>
      <c r="K527" s="315">
        <v>6.5655883975014085E-4</v>
      </c>
      <c r="L527" s="315">
        <v>1.0046395818705162E-4</v>
      </c>
      <c r="M527" s="315">
        <v>1.4425501048071E-3</v>
      </c>
      <c r="N527" s="315">
        <v>1.2922756476341465E-3</v>
      </c>
      <c r="O527" s="315">
        <v>1.7369159759777568E-3</v>
      </c>
      <c r="P527" s="315">
        <v>2.494508609341136E-3</v>
      </c>
      <c r="Q527" s="378">
        <v>1.5874316236113052E-3</v>
      </c>
      <c r="R527" s="377">
        <v>1.1216890865766972E-2</v>
      </c>
      <c r="S527" s="315">
        <v>4.264566370422327E-2</v>
      </c>
      <c r="T527" s="315">
        <v>1.8903797400392507E-2</v>
      </c>
      <c r="U527" s="315">
        <v>6.8540010794316914E-3</v>
      </c>
      <c r="V527" s="315">
        <v>0.11335386729078417</v>
      </c>
      <c r="W527" s="315">
        <v>2.4116651698309878E-2</v>
      </c>
      <c r="X527" s="315">
        <v>7.9157663942834942E-3</v>
      </c>
      <c r="Y527" s="315">
        <v>5.9610305240729074E-3</v>
      </c>
      <c r="Z527" s="315">
        <v>1.7984329544831833E-2</v>
      </c>
      <c r="AA527" s="315">
        <v>1.1132012404728405E-2</v>
      </c>
      <c r="AB527" s="315">
        <v>3.5100537469022197E-2</v>
      </c>
      <c r="AC527" s="315">
        <v>2.4525181102752973E-2</v>
      </c>
      <c r="AD527" s="378">
        <v>1.6782933480811515E-2</v>
      </c>
    </row>
    <row r="528" spans="2:30">
      <c r="B528" s="383"/>
      <c r="C528" s="375" t="s">
        <v>413</v>
      </c>
      <c r="D528" s="376" t="s">
        <v>426</v>
      </c>
      <c r="E528" s="377">
        <v>3.3224756877088868E-2</v>
      </c>
      <c r="F528" s="315">
        <v>3.7944880727118033E-2</v>
      </c>
      <c r="G528" s="315">
        <v>3.990326273131526E-2</v>
      </c>
      <c r="H528" s="315">
        <v>4.6669015238477385E-2</v>
      </c>
      <c r="I528" s="315">
        <v>1.1083719324977093E-2</v>
      </c>
      <c r="J528" s="315">
        <v>9.9680193564802844E-3</v>
      </c>
      <c r="K528" s="315">
        <v>4.8510186751255426E-3</v>
      </c>
      <c r="L528" s="315">
        <v>6.019391030837643E-4</v>
      </c>
      <c r="M528" s="315">
        <v>7.261315372227674E-3</v>
      </c>
      <c r="N528" s="315">
        <v>9.4568870701535468E-3</v>
      </c>
      <c r="O528" s="315">
        <v>9.5211565409682244E-3</v>
      </c>
      <c r="P528" s="315">
        <v>3.0707398601727151E-2</v>
      </c>
      <c r="Q528" s="378">
        <v>1.1872244032524118E-2</v>
      </c>
      <c r="R528" s="377">
        <v>5.7472144229980267E-2</v>
      </c>
      <c r="S528" s="315">
        <v>3.9192917633361919E-2</v>
      </c>
      <c r="T528" s="315">
        <v>5.6435406743812741E-2</v>
      </c>
      <c r="U528" s="315">
        <v>7.2037778417660875E-2</v>
      </c>
      <c r="V528" s="315">
        <v>1.6094529823978295E-2</v>
      </c>
      <c r="W528" s="315">
        <v>2.4055760349524915E-2</v>
      </c>
      <c r="X528" s="315">
        <v>7.4886624062234933E-3</v>
      </c>
      <c r="Y528" s="315">
        <v>1.7850088114204278E-3</v>
      </c>
      <c r="Z528" s="315">
        <v>1.1767217236676508E-2</v>
      </c>
      <c r="AA528" s="315">
        <v>1.5462645602553284E-2</v>
      </c>
      <c r="AB528" s="315">
        <v>1.3794661755557106E-2</v>
      </c>
      <c r="AC528" s="315">
        <v>4.318328428203827E-2</v>
      </c>
      <c r="AD528" s="378">
        <v>1.6041042912233315E-2</v>
      </c>
    </row>
    <row r="529" spans="2:31">
      <c r="B529" s="383"/>
      <c r="C529" s="375" t="s">
        <v>414</v>
      </c>
      <c r="D529" s="376" t="s">
        <v>427</v>
      </c>
      <c r="E529" s="377">
        <v>4.6579956321628587E-4</v>
      </c>
      <c r="F529" s="315">
        <v>4.1486387617468935E-3</v>
      </c>
      <c r="G529" s="315">
        <v>4.2619580717945764E-4</v>
      </c>
      <c r="H529" s="315">
        <v>1.0704448872776026E-3</v>
      </c>
      <c r="I529" s="315">
        <v>1.3689785126379775E-3</v>
      </c>
      <c r="J529" s="315">
        <v>9.2914026357125853E-4</v>
      </c>
      <c r="K529" s="315">
        <v>3.2665663601859213E-3</v>
      </c>
      <c r="L529" s="315">
        <v>5.3166173092655976E-3</v>
      </c>
      <c r="M529" s="315">
        <v>1.1030811720832802E-3</v>
      </c>
      <c r="N529" s="315">
        <v>4.3083314372254817E-4</v>
      </c>
      <c r="O529" s="315">
        <v>3.0014771425859112E-3</v>
      </c>
      <c r="P529" s="315">
        <v>5.3547001798028059E-4</v>
      </c>
      <c r="Q529" s="378">
        <v>3.9073504163633166E-4</v>
      </c>
      <c r="R529" s="377">
        <v>6.6397883246707146E-3</v>
      </c>
      <c r="S529" s="315">
        <v>4.2472122993503794E-2</v>
      </c>
      <c r="T529" s="315">
        <v>5.9000654473947171E-3</v>
      </c>
      <c r="U529" s="315">
        <v>1.4163439555180868E-2</v>
      </c>
      <c r="V529" s="315">
        <v>1.5377048397806015E-2</v>
      </c>
      <c r="W529" s="315">
        <v>1.8161421460896107E-2</v>
      </c>
      <c r="X529" s="315">
        <v>6.3274308817168626E-2</v>
      </c>
      <c r="Y529" s="315">
        <v>7.5755337409724816E-2</v>
      </c>
      <c r="Z529" s="315">
        <v>1.7380274499979781E-2</v>
      </c>
      <c r="AA529" s="315">
        <v>5.1135988280625062E-3</v>
      </c>
      <c r="AB529" s="315">
        <v>4.1770482309353721E-2</v>
      </c>
      <c r="AC529" s="315">
        <v>8.6249582632535859E-3</v>
      </c>
      <c r="AD529" s="378">
        <v>5.1388708986760644E-3</v>
      </c>
    </row>
    <row r="530" spans="2:31">
      <c r="B530" s="383"/>
      <c r="C530" s="375" t="s">
        <v>415</v>
      </c>
      <c r="D530" s="376" t="s">
        <v>428</v>
      </c>
      <c r="E530" s="377">
        <v>9.3250370430986032E-4</v>
      </c>
      <c r="F530" s="315">
        <v>3.0032437706147526E-3</v>
      </c>
      <c r="G530" s="315">
        <v>7.7868604519441365E-4</v>
      </c>
      <c r="H530" s="315">
        <v>1.8211061125435386E-3</v>
      </c>
      <c r="I530" s="315">
        <v>2.4239703412570631E-3</v>
      </c>
      <c r="J530" s="315">
        <v>8.7126131370826847E-3</v>
      </c>
      <c r="K530" s="315">
        <v>7.1901320556045836E-3</v>
      </c>
      <c r="L530" s="315">
        <v>2.2389061374485618E-3</v>
      </c>
      <c r="M530" s="315">
        <v>8.4182762308521644E-3</v>
      </c>
      <c r="N530" s="315">
        <v>4.6243503814208586E-3</v>
      </c>
      <c r="O530" s="315">
        <v>6.1974654967748236E-4</v>
      </c>
      <c r="P530" s="315">
        <v>5.150087892199162E-3</v>
      </c>
      <c r="Q530" s="378">
        <v>1.6706072305629125E-2</v>
      </c>
      <c r="R530" s="377">
        <v>2.2392401644315105E-3</v>
      </c>
      <c r="S530" s="315">
        <v>1.0809349756434477E-2</v>
      </c>
      <c r="T530" s="315">
        <v>2.097972746875525E-3</v>
      </c>
      <c r="U530" s="315">
        <v>4.8794443808099133E-3</v>
      </c>
      <c r="V530" s="315">
        <v>6.3503818429199062E-3</v>
      </c>
      <c r="W530" s="315">
        <v>3.4523101090173022E-2</v>
      </c>
      <c r="X530" s="315">
        <v>1.981255825199571E-2</v>
      </c>
      <c r="Y530" s="315">
        <v>2.2129927778342728E-2</v>
      </c>
      <c r="Z530" s="315">
        <v>2.3030370318665741E-2</v>
      </c>
      <c r="AA530" s="315">
        <v>2.6507387428284936E-2</v>
      </c>
      <c r="AB530" s="315">
        <v>1.753728481823931E-3</v>
      </c>
      <c r="AC530" s="315">
        <v>1.3572024123735271E-2</v>
      </c>
      <c r="AD530" s="378">
        <v>3.8867351284261831E-2</v>
      </c>
    </row>
    <row r="531" spans="2:31">
      <c r="B531" s="383"/>
      <c r="C531" s="375" t="s">
        <v>416</v>
      </c>
      <c r="D531" s="376" t="s">
        <v>429</v>
      </c>
      <c r="E531" s="377">
        <v>4.67799147529167E-3</v>
      </c>
      <c r="F531" s="315">
        <v>1.0535999421085792E-2</v>
      </c>
      <c r="G531" s="315">
        <v>5.6500014516674578E-3</v>
      </c>
      <c r="H531" s="315">
        <v>4.5650608191953592E-3</v>
      </c>
      <c r="I531" s="315">
        <v>1.1126332751971498E-2</v>
      </c>
      <c r="J531" s="315">
        <v>4.9629661167512849E-3</v>
      </c>
      <c r="K531" s="315">
        <v>9.0369322900761308E-3</v>
      </c>
      <c r="L531" s="315">
        <v>9.2038286667702423E-5</v>
      </c>
      <c r="M531" s="315">
        <v>2.8400082873347256E-2</v>
      </c>
      <c r="N531" s="315">
        <v>5.8691719618917965E-3</v>
      </c>
      <c r="O531" s="315">
        <v>7.4475635175461066E-3</v>
      </c>
      <c r="P531" s="315">
        <v>4.3934600779553939E-3</v>
      </c>
      <c r="Q531" s="378">
        <v>1.6697304071970585E-2</v>
      </c>
      <c r="R531" s="377">
        <v>2.525924963064732E-2</v>
      </c>
      <c r="S531" s="315">
        <v>3.4808296305538909E-2</v>
      </c>
      <c r="T531" s="315">
        <v>2.3052302582750074E-2</v>
      </c>
      <c r="U531" s="315">
        <v>2.749201721801103E-2</v>
      </c>
      <c r="V531" s="315">
        <v>3.2125667864471692E-2</v>
      </c>
      <c r="W531" s="315">
        <v>2.4572983835432292E-2</v>
      </c>
      <c r="X531" s="315">
        <v>2.7644674094480223E-2</v>
      </c>
      <c r="Y531" s="315">
        <v>1.0233607078876945E-3</v>
      </c>
      <c r="Z531" s="315">
        <v>0.10028451831058914</v>
      </c>
      <c r="AA531" s="315">
        <v>1.7535400191083447E-2</v>
      </c>
      <c r="AB531" s="315">
        <v>2.5478179350635271E-2</v>
      </c>
      <c r="AC531" s="315">
        <v>1.5254441614229569E-2</v>
      </c>
      <c r="AD531" s="378">
        <v>6.8416085395814855E-2</v>
      </c>
    </row>
    <row r="532" spans="2:31">
      <c r="B532" s="383"/>
      <c r="C532" s="375" t="s">
        <v>417</v>
      </c>
      <c r="D532" s="376" t="s">
        <v>430</v>
      </c>
      <c r="E532" s="377">
        <v>1.6278567318437609E-3</v>
      </c>
      <c r="F532" s="315">
        <v>2.227044031126208E-3</v>
      </c>
      <c r="G532" s="315">
        <v>4.0290648095448805E-3</v>
      </c>
      <c r="H532" s="315">
        <v>2.7783524930077327E-3</v>
      </c>
      <c r="I532" s="315">
        <v>9.9205996244213727E-3</v>
      </c>
      <c r="J532" s="315">
        <v>1.7892869175530589E-2</v>
      </c>
      <c r="K532" s="315">
        <v>3.2042282211810991E-2</v>
      </c>
      <c r="L532" s="315">
        <v>5.3419946132958951E-4</v>
      </c>
      <c r="M532" s="315">
        <v>4.377661822523536E-3</v>
      </c>
      <c r="N532" s="315">
        <v>4.8831447804458403E-2</v>
      </c>
      <c r="O532" s="315">
        <v>1.2518236014712225E-2</v>
      </c>
      <c r="P532" s="315">
        <v>8.238214571021257E-3</v>
      </c>
      <c r="Q532" s="378">
        <v>1.2154660085093742E-2</v>
      </c>
      <c r="R532" s="377">
        <v>3.3835232855889525E-3</v>
      </c>
      <c r="S532" s="315">
        <v>1.0289251270670872E-2</v>
      </c>
      <c r="T532" s="315">
        <v>6.5341545867606005E-3</v>
      </c>
      <c r="U532" s="315">
        <v>9.0117910316328872E-3</v>
      </c>
      <c r="V532" s="315">
        <v>1.6604558577054507E-2</v>
      </c>
      <c r="W532" s="315">
        <v>4.0112461425557175E-2</v>
      </c>
      <c r="X532" s="315">
        <v>5.9264657043931433E-2</v>
      </c>
      <c r="Y532" s="315">
        <v>4.0667868469342503E-3</v>
      </c>
      <c r="Z532" s="315">
        <v>1.3835171211034981E-2</v>
      </c>
      <c r="AA532" s="315">
        <v>0.15172784413538568</v>
      </c>
      <c r="AB532" s="315">
        <v>2.6496994936020347E-2</v>
      </c>
      <c r="AC532" s="315">
        <v>3.5653968049388987E-2</v>
      </c>
      <c r="AD532" s="378">
        <v>4.2201822374501062E-2</v>
      </c>
    </row>
    <row r="533" spans="2:31">
      <c r="B533" s="383"/>
      <c r="C533" s="375" t="s">
        <v>418</v>
      </c>
      <c r="D533" s="376" t="s">
        <v>431</v>
      </c>
      <c r="E533" s="377">
        <v>0</v>
      </c>
      <c r="F533" s="315">
        <v>0</v>
      </c>
      <c r="G533" s="315">
        <v>0</v>
      </c>
      <c r="H533" s="315">
        <v>0</v>
      </c>
      <c r="I533" s="315">
        <v>0</v>
      </c>
      <c r="J533" s="315">
        <v>0</v>
      </c>
      <c r="K533" s="315">
        <v>0</v>
      </c>
      <c r="L533" s="315">
        <v>0</v>
      </c>
      <c r="M533" s="315">
        <v>0</v>
      </c>
      <c r="N533" s="315">
        <v>0</v>
      </c>
      <c r="O533" s="315">
        <v>0</v>
      </c>
      <c r="P533" s="315">
        <v>0</v>
      </c>
      <c r="Q533" s="378">
        <v>0</v>
      </c>
      <c r="R533" s="377">
        <v>0</v>
      </c>
      <c r="S533" s="315">
        <v>0</v>
      </c>
      <c r="T533" s="315">
        <v>0</v>
      </c>
      <c r="U533" s="315">
        <v>0</v>
      </c>
      <c r="V533" s="315">
        <v>0</v>
      </c>
      <c r="W533" s="315">
        <v>0</v>
      </c>
      <c r="X533" s="315">
        <v>0</v>
      </c>
      <c r="Y533" s="315">
        <v>0</v>
      </c>
      <c r="Z533" s="315">
        <v>0</v>
      </c>
      <c r="AA533" s="315">
        <v>0</v>
      </c>
      <c r="AB533" s="315">
        <v>0</v>
      </c>
      <c r="AC533" s="315">
        <v>0</v>
      </c>
      <c r="AD533" s="378">
        <v>0.22676607604206916</v>
      </c>
    </row>
    <row r="534" spans="2:31">
      <c r="B534" s="383"/>
      <c r="C534" s="375" t="s">
        <v>419</v>
      </c>
      <c r="D534" s="376" t="s">
        <v>69</v>
      </c>
      <c r="E534" s="377">
        <v>8.0246375606065571E-3</v>
      </c>
      <c r="F534" s="315">
        <v>5.5412190915076397E-2</v>
      </c>
      <c r="G534" s="315">
        <v>4.7449336108364201E-2</v>
      </c>
      <c r="H534" s="315">
        <v>3.8809628821842967E-2</v>
      </c>
      <c r="I534" s="315">
        <v>2.3226415015418545E-2</v>
      </c>
      <c r="J534" s="315">
        <v>3.0753395727555109E-2</v>
      </c>
      <c r="K534" s="315">
        <v>4.2858389632115308E-2</v>
      </c>
      <c r="L534" s="315">
        <v>2.0796466774157482E-3</v>
      </c>
      <c r="M534" s="315">
        <v>1.2956151129391531E-2</v>
      </c>
      <c r="N534" s="315">
        <v>5.1792608336891359E-2</v>
      </c>
      <c r="O534" s="315">
        <v>2.498689882758116E-2</v>
      </c>
      <c r="P534" s="315">
        <v>2.1063122552046787E-2</v>
      </c>
      <c r="Q534" s="378">
        <v>3.9274145705032668E-2</v>
      </c>
      <c r="R534" s="377">
        <v>3.5005609638231884E-2</v>
      </c>
      <c r="S534" s="315">
        <v>0.1570966476168589</v>
      </c>
      <c r="T534" s="315">
        <v>6.3046202184066064E-2</v>
      </c>
      <c r="U534" s="315">
        <v>0.10847819433644849</v>
      </c>
      <c r="V534" s="315">
        <v>0.10571810567428251</v>
      </c>
      <c r="W534" s="315">
        <v>8.8816898627679622E-2</v>
      </c>
      <c r="X534" s="315">
        <v>0.11374345431535683</v>
      </c>
      <c r="Y534" s="315">
        <v>3.1343794087206826E-2</v>
      </c>
      <c r="Z534" s="315">
        <v>7.6156427023349793E-2</v>
      </c>
      <c r="AA534" s="315">
        <v>0.18017752422239178</v>
      </c>
      <c r="AB534" s="315">
        <v>8.0181268630887009E-2</v>
      </c>
      <c r="AC534" s="315">
        <v>9.4434573161874452E-2</v>
      </c>
      <c r="AD534" s="378">
        <v>9.047799987402913E-2</v>
      </c>
    </row>
    <row r="535" spans="2:31">
      <c r="B535" s="384"/>
      <c r="C535" s="385" t="s">
        <v>420</v>
      </c>
      <c r="D535" s="386" t="s">
        <v>432</v>
      </c>
      <c r="E535" s="379">
        <v>5.7781800557972174E-6</v>
      </c>
      <c r="F535" s="380">
        <v>2.6242286814466426E-6</v>
      </c>
      <c r="G535" s="380">
        <v>1.3169783212457881E-6</v>
      </c>
      <c r="H535" s="380">
        <v>6.8914084214327184E-6</v>
      </c>
      <c r="I535" s="380">
        <v>1.6874394363183519E-6</v>
      </c>
      <c r="J535" s="380">
        <v>3.0466851618086317E-6</v>
      </c>
      <c r="K535" s="380">
        <v>1.9972777166761809E-6</v>
      </c>
      <c r="L535" s="380">
        <v>3.9710571501217055E-7</v>
      </c>
      <c r="M535" s="380">
        <v>3.2727131291204389E-6</v>
      </c>
      <c r="N535" s="380">
        <v>3.1736594482686497E-6</v>
      </c>
      <c r="O535" s="380">
        <v>3.2032897797040817E-7</v>
      </c>
      <c r="P535" s="380">
        <v>2.4188734884788411E-6</v>
      </c>
      <c r="Q535" s="381">
        <v>0</v>
      </c>
      <c r="R535" s="379">
        <v>1.3368708343543041E-2</v>
      </c>
      <c r="S535" s="380">
        <v>7.6226905732147514E-3</v>
      </c>
      <c r="T535" s="380">
        <v>2.862432179347616E-3</v>
      </c>
      <c r="U535" s="380">
        <v>1.4844495828387981E-2</v>
      </c>
      <c r="V535" s="380">
        <v>3.8577432814393547E-3</v>
      </c>
      <c r="W535" s="380">
        <v>7.1517350404852239E-3</v>
      </c>
      <c r="X535" s="380">
        <v>3.9106909067048315E-3</v>
      </c>
      <c r="Y535" s="380">
        <v>4.8687814401548552E-3</v>
      </c>
      <c r="Z535" s="380">
        <v>9.4974159848663087E-3</v>
      </c>
      <c r="AA535" s="380">
        <v>6.5318155519309522E-3</v>
      </c>
      <c r="AB535" s="380">
        <v>8.5783164047055656E-4</v>
      </c>
      <c r="AC535" s="380">
        <v>5.7968701709215763E-3</v>
      </c>
      <c r="AD535" s="381">
        <v>0</v>
      </c>
    </row>
    <row r="536" spans="2:31">
      <c r="B536" s="387"/>
      <c r="C536" s="388"/>
      <c r="D536" s="389" t="s">
        <v>433</v>
      </c>
      <c r="E536" s="390">
        <v>0.56475715043386532</v>
      </c>
      <c r="F536" s="391">
        <v>0.36745279196045122</v>
      </c>
      <c r="G536" s="391">
        <v>0.25890362661093624</v>
      </c>
      <c r="H536" s="391">
        <v>0.49728374364167438</v>
      </c>
      <c r="I536" s="391">
        <v>0.27339018544996929</v>
      </c>
      <c r="J536" s="391">
        <v>0.75458958813974941</v>
      </c>
      <c r="K536" s="391">
        <v>0.710201138766275</v>
      </c>
      <c r="L536" s="391">
        <v>0.89424536443004587</v>
      </c>
      <c r="M536" s="391">
        <v>0.72123903101779596</v>
      </c>
      <c r="N536" s="391">
        <v>0.59629862368930175</v>
      </c>
      <c r="O536" s="391">
        <v>0.71200581883763647</v>
      </c>
      <c r="P536" s="391">
        <v>0.6566734517556666</v>
      </c>
      <c r="Q536" s="392">
        <v>0.39233412635474574</v>
      </c>
      <c r="R536" s="390">
        <v>0.48384777244648269</v>
      </c>
      <c r="S536" s="391">
        <v>0.44885446357275816</v>
      </c>
      <c r="T536" s="391">
        <v>0.28570490697717854</v>
      </c>
      <c r="U536" s="391">
        <v>0.45093348694724278</v>
      </c>
      <c r="V536" s="391">
        <v>0.33008248999994438</v>
      </c>
      <c r="W536" s="391">
        <v>0.68397298691473174</v>
      </c>
      <c r="X536" s="391">
        <v>0.65727360909975463</v>
      </c>
      <c r="Y536" s="391">
        <v>0.80482208906729924</v>
      </c>
      <c r="Z536" s="391">
        <v>0.61555693564385727</v>
      </c>
      <c r="AA536" s="391">
        <v>0.52507670835309561</v>
      </c>
      <c r="AB536" s="391">
        <v>0.68311624629122281</v>
      </c>
      <c r="AC536" s="391">
        <v>0.61401739104328723</v>
      </c>
      <c r="AD536" s="392">
        <v>0.39905649246292529</v>
      </c>
    </row>
    <row r="537" spans="2:31" ht="14.25">
      <c r="B537" s="393"/>
      <c r="C537" s="172"/>
      <c r="D537" s="310" t="s">
        <v>434</v>
      </c>
      <c r="E537" s="391">
        <v>1</v>
      </c>
      <c r="F537" s="391">
        <v>1</v>
      </c>
      <c r="G537" s="391">
        <v>1</v>
      </c>
      <c r="H537" s="391">
        <v>1</v>
      </c>
      <c r="I537" s="391">
        <v>1</v>
      </c>
      <c r="J537" s="391">
        <v>1</v>
      </c>
      <c r="K537" s="391">
        <v>1</v>
      </c>
      <c r="L537" s="391">
        <v>1</v>
      </c>
      <c r="M537" s="391">
        <v>1</v>
      </c>
      <c r="N537" s="391">
        <v>1</v>
      </c>
      <c r="O537" s="391">
        <v>1</v>
      </c>
      <c r="P537" s="391">
        <v>1</v>
      </c>
      <c r="Q537" s="391">
        <v>1</v>
      </c>
      <c r="R537" s="390">
        <v>1</v>
      </c>
      <c r="S537" s="391">
        <v>1</v>
      </c>
      <c r="T537" s="391">
        <v>1</v>
      </c>
      <c r="U537" s="391">
        <v>1</v>
      </c>
      <c r="V537" s="391">
        <v>1</v>
      </c>
      <c r="W537" s="391">
        <v>1</v>
      </c>
      <c r="X537" s="391">
        <v>1</v>
      </c>
      <c r="Y537" s="391">
        <v>1</v>
      </c>
      <c r="Z537" s="391">
        <v>1</v>
      </c>
      <c r="AA537" s="391">
        <v>1</v>
      </c>
      <c r="AB537" s="391">
        <v>1</v>
      </c>
      <c r="AC537" s="391">
        <v>1</v>
      </c>
      <c r="AD537" s="392">
        <v>1</v>
      </c>
    </row>
    <row r="538" spans="2:31">
      <c r="B538" s="337"/>
      <c r="C538" s="96"/>
      <c r="D538" s="337"/>
      <c r="E538" s="433"/>
      <c r="F538" s="715"/>
      <c r="G538" s="433"/>
      <c r="H538" s="446"/>
      <c r="I538" s="337"/>
      <c r="J538" s="130"/>
      <c r="K538" s="433"/>
      <c r="O538" s="433"/>
      <c r="P538" s="166"/>
    </row>
    <row r="539" spans="2:31">
      <c r="B539" s="337"/>
      <c r="C539" s="96"/>
      <c r="D539" s="337"/>
      <c r="E539" s="433"/>
      <c r="F539" s="715"/>
      <c r="G539" s="433"/>
      <c r="H539" s="446"/>
      <c r="I539" s="337"/>
      <c r="J539" s="130"/>
      <c r="K539" s="433"/>
      <c r="O539" s="433"/>
      <c r="P539" s="166"/>
    </row>
    <row r="540" spans="2:31" ht="14.25">
      <c r="B540" s="189" t="s">
        <v>435</v>
      </c>
    </row>
    <row r="541" spans="2:31" ht="13.5">
      <c r="B541" s="340"/>
      <c r="C541" s="341"/>
      <c r="D541" s="342"/>
      <c r="E541" s="343" t="s">
        <v>87</v>
      </c>
      <c r="F541" s="344"/>
      <c r="G541" s="344"/>
      <c r="H541" s="344"/>
      <c r="I541" s="344"/>
      <c r="J541" s="344"/>
      <c r="K541" s="344"/>
      <c r="L541" s="344"/>
      <c r="M541" s="344"/>
      <c r="N541" s="344"/>
      <c r="O541" s="345"/>
      <c r="P541" s="346"/>
      <c r="Q541" s="347"/>
      <c r="R541" s="348" t="s">
        <v>73</v>
      </c>
      <c r="S541" s="349"/>
      <c r="T541" s="349"/>
      <c r="U541" s="349"/>
      <c r="V541" s="349"/>
      <c r="W541" s="349"/>
      <c r="X541" s="349"/>
      <c r="Y541" s="349"/>
      <c r="Z541" s="349"/>
      <c r="AA541" s="349"/>
      <c r="AB541" s="349"/>
      <c r="AC541" s="349"/>
      <c r="AD541" s="350"/>
      <c r="AE541" s="394"/>
    </row>
    <row r="542" spans="2:31" ht="13.5">
      <c r="B542" s="351"/>
      <c r="C542" s="211"/>
      <c r="D542" s="352"/>
      <c r="E542" s="353" t="s">
        <v>408</v>
      </c>
      <c r="F542" s="353" t="s">
        <v>409</v>
      </c>
      <c r="G542" s="353" t="s">
        <v>410</v>
      </c>
      <c r="H542" s="353" t="s">
        <v>411</v>
      </c>
      <c r="I542" s="353" t="s">
        <v>412</v>
      </c>
      <c r="J542" s="353" t="s">
        <v>413</v>
      </c>
      <c r="K542" s="353" t="s">
        <v>414</v>
      </c>
      <c r="L542" s="353" t="s">
        <v>415</v>
      </c>
      <c r="M542" s="353" t="s">
        <v>416</v>
      </c>
      <c r="N542" s="353" t="s">
        <v>417</v>
      </c>
      <c r="O542" s="354" t="s">
        <v>418</v>
      </c>
      <c r="P542" s="355" t="s">
        <v>419</v>
      </c>
      <c r="Q542" s="356" t="s">
        <v>420</v>
      </c>
      <c r="R542" s="357" t="s">
        <v>408</v>
      </c>
      <c r="S542" s="354" t="s">
        <v>409</v>
      </c>
      <c r="T542" s="354" t="s">
        <v>410</v>
      </c>
      <c r="U542" s="354" t="s">
        <v>411</v>
      </c>
      <c r="V542" s="354" t="s">
        <v>412</v>
      </c>
      <c r="W542" s="354" t="s">
        <v>413</v>
      </c>
      <c r="X542" s="354" t="s">
        <v>414</v>
      </c>
      <c r="Y542" s="354" t="s">
        <v>415</v>
      </c>
      <c r="Z542" s="354" t="s">
        <v>416</v>
      </c>
      <c r="AA542" s="354" t="s">
        <v>417</v>
      </c>
      <c r="AB542" s="354" t="s">
        <v>418</v>
      </c>
      <c r="AC542" s="354" t="s">
        <v>419</v>
      </c>
      <c r="AD542" s="356" t="s">
        <v>420</v>
      </c>
      <c r="AE542" s="319"/>
    </row>
    <row r="543" spans="2:31" ht="24">
      <c r="B543" s="358"/>
      <c r="C543" s="359"/>
      <c r="D543" s="360"/>
      <c r="E543" s="361" t="s">
        <v>421</v>
      </c>
      <c r="F543" s="361" t="s">
        <v>422</v>
      </c>
      <c r="G543" s="361" t="s">
        <v>423</v>
      </c>
      <c r="H543" s="361" t="s">
        <v>424</v>
      </c>
      <c r="I543" s="361" t="s">
        <v>425</v>
      </c>
      <c r="J543" s="361" t="s">
        <v>426</v>
      </c>
      <c r="K543" s="361" t="s">
        <v>427</v>
      </c>
      <c r="L543" s="361" t="s">
        <v>428</v>
      </c>
      <c r="M543" s="361" t="s">
        <v>429</v>
      </c>
      <c r="N543" s="361" t="s">
        <v>430</v>
      </c>
      <c r="O543" s="362" t="s">
        <v>431</v>
      </c>
      <c r="P543" s="363" t="s">
        <v>69</v>
      </c>
      <c r="Q543" s="364" t="s">
        <v>432</v>
      </c>
      <c r="R543" s="365" t="s">
        <v>421</v>
      </c>
      <c r="S543" s="362" t="s">
        <v>422</v>
      </c>
      <c r="T543" s="362" t="s">
        <v>423</v>
      </c>
      <c r="U543" s="362" t="s">
        <v>424</v>
      </c>
      <c r="V543" s="362" t="s">
        <v>425</v>
      </c>
      <c r="W543" s="362" t="s">
        <v>426</v>
      </c>
      <c r="X543" s="362" t="s">
        <v>427</v>
      </c>
      <c r="Y543" s="362" t="s">
        <v>428</v>
      </c>
      <c r="Z543" s="362" t="s">
        <v>429</v>
      </c>
      <c r="AA543" s="362" t="s">
        <v>430</v>
      </c>
      <c r="AB543" s="362" t="s">
        <v>431</v>
      </c>
      <c r="AC543" s="362" t="s">
        <v>69</v>
      </c>
      <c r="AD543" s="364" t="s">
        <v>432</v>
      </c>
      <c r="AE543" s="396" t="s">
        <v>71</v>
      </c>
    </row>
    <row r="544" spans="2:31">
      <c r="B544" s="366" t="s">
        <v>87</v>
      </c>
      <c r="C544" s="367" t="s">
        <v>408</v>
      </c>
      <c r="D544" s="397" t="s">
        <v>421</v>
      </c>
      <c r="E544" s="369">
        <f t="shared" ref="E544:E571" si="64">$F$475*E510</f>
        <v>0</v>
      </c>
      <c r="F544" s="370">
        <f>$F$476*F510</f>
        <v>0</v>
      </c>
      <c r="G544" s="370">
        <f>$F$477*G510</f>
        <v>0</v>
      </c>
      <c r="H544" s="370">
        <f>$F$478*H510</f>
        <v>0</v>
      </c>
      <c r="I544" s="370">
        <f>$F$479*I510</f>
        <v>0</v>
      </c>
      <c r="J544" s="370">
        <f>$F$480*J510</f>
        <v>0</v>
      </c>
      <c r="K544" s="370">
        <f>$F$481*K510</f>
        <v>0</v>
      </c>
      <c r="L544" s="370">
        <f>$F$482*L510</f>
        <v>0</v>
      </c>
      <c r="M544" s="370">
        <f>$F$483*M510</f>
        <v>0</v>
      </c>
      <c r="N544" s="370">
        <f>$F$484*N510</f>
        <v>0</v>
      </c>
      <c r="O544" s="370">
        <f>$F$485*O510</f>
        <v>0</v>
      </c>
      <c r="P544" s="370">
        <f>$F$486*P510</f>
        <v>0</v>
      </c>
      <c r="Q544" s="371">
        <f>$F$487*Q510</f>
        <v>0</v>
      </c>
      <c r="R544" s="369">
        <f>$F$488*R510</f>
        <v>0</v>
      </c>
      <c r="S544" s="370">
        <f>$F$489*S510</f>
        <v>0</v>
      </c>
      <c r="T544" s="370">
        <f>$F$490*T510</f>
        <v>0</v>
      </c>
      <c r="U544" s="370">
        <f>$F$491*U510</f>
        <v>0</v>
      </c>
      <c r="V544" s="370">
        <f>$F$492*V510</f>
        <v>0</v>
      </c>
      <c r="W544" s="370">
        <f>$F$493*W510</f>
        <v>0</v>
      </c>
      <c r="X544" s="370">
        <f>$F$494*X510</f>
        <v>0</v>
      </c>
      <c r="Y544" s="370">
        <f>$F$495*Y510</f>
        <v>0</v>
      </c>
      <c r="Z544" s="370">
        <f>$F$496*Z510</f>
        <v>0</v>
      </c>
      <c r="AA544" s="370">
        <f>$F$497*AA510</f>
        <v>0</v>
      </c>
      <c r="AB544" s="370">
        <f>$F$498*AB510</f>
        <v>0</v>
      </c>
      <c r="AC544" s="370">
        <f>$F$499*AC510</f>
        <v>0</v>
      </c>
      <c r="AD544" s="371">
        <f>$F$500*AD510</f>
        <v>0</v>
      </c>
      <c r="AE544" s="400">
        <f>SUM(E544:AD544)</f>
        <v>0</v>
      </c>
    </row>
    <row r="545" spans="2:31">
      <c r="B545" s="374"/>
      <c r="C545" s="375" t="s">
        <v>409</v>
      </c>
      <c r="D545" s="403" t="s">
        <v>422</v>
      </c>
      <c r="E545" s="377">
        <f t="shared" si="64"/>
        <v>0</v>
      </c>
      <c r="F545" s="315">
        <f>$F$476*F511</f>
        <v>0</v>
      </c>
      <c r="G545" s="315">
        <f t="shared" ref="G545:G571" si="65">$F$477*G511</f>
        <v>0</v>
      </c>
      <c r="H545" s="315">
        <f t="shared" ref="H545:H571" si="66">$F$478*H511</f>
        <v>0</v>
      </c>
      <c r="I545" s="315">
        <f t="shared" ref="I545:I571" si="67">$F$479*I511</f>
        <v>0</v>
      </c>
      <c r="J545" s="315">
        <f t="shared" ref="J545:J571" si="68">$F$480*J511</f>
        <v>0</v>
      </c>
      <c r="K545" s="315">
        <f t="shared" ref="K545:K571" si="69">$F$481*K511</f>
        <v>0</v>
      </c>
      <c r="L545" s="315">
        <f t="shared" ref="L545:L571" si="70">$F$482*L511</f>
        <v>0</v>
      </c>
      <c r="M545" s="315">
        <f t="shared" ref="M545:M571" si="71">$F$483*M511</f>
        <v>0</v>
      </c>
      <c r="N545" s="315">
        <f t="shared" ref="N545:N571" si="72">$F$484*N511</f>
        <v>0</v>
      </c>
      <c r="O545" s="315">
        <f t="shared" ref="O545:O571" si="73">$F$485*O511</f>
        <v>0</v>
      </c>
      <c r="P545" s="315">
        <f t="shared" ref="P545:P571" si="74">$F$486*P511</f>
        <v>0</v>
      </c>
      <c r="Q545" s="378">
        <f t="shared" ref="Q545:Q571" si="75">$F$487*Q511</f>
        <v>0</v>
      </c>
      <c r="R545" s="377">
        <f t="shared" ref="R545:R571" si="76">$F$488*R511</f>
        <v>0</v>
      </c>
      <c r="S545" s="315">
        <f t="shared" ref="S545:S571" si="77">$F$489*S511</f>
        <v>0</v>
      </c>
      <c r="T545" s="315">
        <f t="shared" ref="T545:T571" si="78">$F$490*T511</f>
        <v>0</v>
      </c>
      <c r="U545" s="315">
        <f t="shared" ref="U545:U571" si="79">$F$491*U511</f>
        <v>0</v>
      </c>
      <c r="V545" s="315">
        <f t="shared" ref="V545:V571" si="80">$F$492*V511</f>
        <v>0</v>
      </c>
      <c r="W545" s="315">
        <f t="shared" ref="W545:W571" si="81">$F$493*W511</f>
        <v>0</v>
      </c>
      <c r="X545" s="315">
        <f t="shared" ref="X545:X571" si="82">$F$494*X511</f>
        <v>0</v>
      </c>
      <c r="Y545" s="315">
        <f t="shared" ref="Y545:Y571" si="83">$F$495*Y511</f>
        <v>0</v>
      </c>
      <c r="Z545" s="315">
        <f t="shared" ref="Z545:Z571" si="84">$F$496*Z511</f>
        <v>0</v>
      </c>
      <c r="AA545" s="315">
        <f t="shared" ref="AA545:AA571" si="85">$F$497*AA511</f>
        <v>0</v>
      </c>
      <c r="AB545" s="315">
        <f t="shared" ref="AB545:AB571" si="86">$F$498*AB511</f>
        <v>0</v>
      </c>
      <c r="AC545" s="315">
        <f t="shared" ref="AC545:AC571" si="87">$F$499*AC511</f>
        <v>0</v>
      </c>
      <c r="AD545" s="378">
        <f t="shared" ref="AD545:AD571" si="88">$F$500*AD511</f>
        <v>0</v>
      </c>
      <c r="AE545" s="405">
        <f t="shared" ref="AE545:AE571" si="89">SUM(E545:AD545)</f>
        <v>0</v>
      </c>
    </row>
    <row r="546" spans="2:31">
      <c r="B546" s="374"/>
      <c r="C546" s="375" t="s">
        <v>410</v>
      </c>
      <c r="D546" s="403" t="s">
        <v>423</v>
      </c>
      <c r="E546" s="377">
        <f t="shared" si="64"/>
        <v>0</v>
      </c>
      <c r="F546" s="315">
        <f t="shared" ref="F546:F571" si="90">$F$476*F512</f>
        <v>0</v>
      </c>
      <c r="G546" s="315">
        <f t="shared" si="65"/>
        <v>0</v>
      </c>
      <c r="H546" s="315">
        <f t="shared" si="66"/>
        <v>0</v>
      </c>
      <c r="I546" s="315">
        <f t="shared" si="67"/>
        <v>0</v>
      </c>
      <c r="J546" s="315">
        <f t="shared" si="68"/>
        <v>0</v>
      </c>
      <c r="K546" s="315">
        <f t="shared" si="69"/>
        <v>0</v>
      </c>
      <c r="L546" s="315">
        <f t="shared" si="70"/>
        <v>0</v>
      </c>
      <c r="M546" s="315">
        <f t="shared" si="71"/>
        <v>0</v>
      </c>
      <c r="N546" s="315">
        <f t="shared" si="72"/>
        <v>0</v>
      </c>
      <c r="O546" s="315">
        <f t="shared" si="73"/>
        <v>0</v>
      </c>
      <c r="P546" s="315">
        <f t="shared" si="74"/>
        <v>0</v>
      </c>
      <c r="Q546" s="378">
        <f t="shared" si="75"/>
        <v>0</v>
      </c>
      <c r="R546" s="377">
        <f t="shared" si="76"/>
        <v>0</v>
      </c>
      <c r="S546" s="315">
        <f t="shared" si="77"/>
        <v>0</v>
      </c>
      <c r="T546" s="315">
        <f t="shared" si="78"/>
        <v>0</v>
      </c>
      <c r="U546" s="315">
        <f t="shared" si="79"/>
        <v>0</v>
      </c>
      <c r="V546" s="315">
        <f t="shared" si="80"/>
        <v>0</v>
      </c>
      <c r="W546" s="315">
        <f t="shared" si="81"/>
        <v>0</v>
      </c>
      <c r="X546" s="315">
        <f t="shared" si="82"/>
        <v>0</v>
      </c>
      <c r="Y546" s="315">
        <f t="shared" si="83"/>
        <v>0</v>
      </c>
      <c r="Z546" s="315">
        <f t="shared" si="84"/>
        <v>0</v>
      </c>
      <c r="AA546" s="315">
        <f t="shared" si="85"/>
        <v>0</v>
      </c>
      <c r="AB546" s="315">
        <f t="shared" si="86"/>
        <v>0</v>
      </c>
      <c r="AC546" s="315">
        <f t="shared" si="87"/>
        <v>0</v>
      </c>
      <c r="AD546" s="378">
        <f t="shared" si="88"/>
        <v>0</v>
      </c>
      <c r="AE546" s="405">
        <f t="shared" si="89"/>
        <v>0</v>
      </c>
    </row>
    <row r="547" spans="2:31">
      <c r="B547" s="374"/>
      <c r="C547" s="375" t="s">
        <v>411</v>
      </c>
      <c r="D547" s="403" t="s">
        <v>424</v>
      </c>
      <c r="E547" s="377">
        <f t="shared" si="64"/>
        <v>0</v>
      </c>
      <c r="F547" s="315">
        <f t="shared" si="90"/>
        <v>0</v>
      </c>
      <c r="G547" s="315">
        <f t="shared" si="65"/>
        <v>0</v>
      </c>
      <c r="H547" s="315">
        <f t="shared" si="66"/>
        <v>0</v>
      </c>
      <c r="I547" s="315">
        <f t="shared" si="67"/>
        <v>0</v>
      </c>
      <c r="J547" s="315">
        <f t="shared" si="68"/>
        <v>0</v>
      </c>
      <c r="K547" s="315">
        <f t="shared" si="69"/>
        <v>0</v>
      </c>
      <c r="L547" s="315">
        <f t="shared" si="70"/>
        <v>0</v>
      </c>
      <c r="M547" s="315">
        <f t="shared" si="71"/>
        <v>0</v>
      </c>
      <c r="N547" s="315">
        <f t="shared" si="72"/>
        <v>0</v>
      </c>
      <c r="O547" s="315">
        <f t="shared" si="73"/>
        <v>0</v>
      </c>
      <c r="P547" s="315">
        <f t="shared" si="74"/>
        <v>0</v>
      </c>
      <c r="Q547" s="378">
        <f t="shared" si="75"/>
        <v>0</v>
      </c>
      <c r="R547" s="377">
        <f t="shared" si="76"/>
        <v>0</v>
      </c>
      <c r="S547" s="315">
        <f t="shared" si="77"/>
        <v>0</v>
      </c>
      <c r="T547" s="315">
        <f t="shared" si="78"/>
        <v>0</v>
      </c>
      <c r="U547" s="315">
        <f t="shared" si="79"/>
        <v>0</v>
      </c>
      <c r="V547" s="315">
        <f t="shared" si="80"/>
        <v>0</v>
      </c>
      <c r="W547" s="315">
        <f t="shared" si="81"/>
        <v>0</v>
      </c>
      <c r="X547" s="315">
        <f t="shared" si="82"/>
        <v>0</v>
      </c>
      <c r="Y547" s="315">
        <f t="shared" si="83"/>
        <v>0</v>
      </c>
      <c r="Z547" s="315">
        <f t="shared" si="84"/>
        <v>0</v>
      </c>
      <c r="AA547" s="315">
        <f t="shared" si="85"/>
        <v>0</v>
      </c>
      <c r="AB547" s="315">
        <f t="shared" si="86"/>
        <v>0</v>
      </c>
      <c r="AC547" s="315">
        <f t="shared" si="87"/>
        <v>0</v>
      </c>
      <c r="AD547" s="378">
        <f t="shared" si="88"/>
        <v>0</v>
      </c>
      <c r="AE547" s="405">
        <f t="shared" si="89"/>
        <v>0</v>
      </c>
    </row>
    <row r="548" spans="2:31">
      <c r="B548" s="374"/>
      <c r="C548" s="375" t="s">
        <v>412</v>
      </c>
      <c r="D548" s="403" t="s">
        <v>425</v>
      </c>
      <c r="E548" s="377">
        <f t="shared" si="64"/>
        <v>0</v>
      </c>
      <c r="F548" s="315">
        <f t="shared" si="90"/>
        <v>0</v>
      </c>
      <c r="G548" s="315">
        <f t="shared" si="65"/>
        <v>0</v>
      </c>
      <c r="H548" s="315">
        <f t="shared" si="66"/>
        <v>0</v>
      </c>
      <c r="I548" s="315">
        <f t="shared" si="67"/>
        <v>0</v>
      </c>
      <c r="J548" s="315">
        <f t="shared" si="68"/>
        <v>0</v>
      </c>
      <c r="K548" s="315">
        <f t="shared" si="69"/>
        <v>0</v>
      </c>
      <c r="L548" s="315">
        <f t="shared" si="70"/>
        <v>0</v>
      </c>
      <c r="M548" s="315">
        <f t="shared" si="71"/>
        <v>0</v>
      </c>
      <c r="N548" s="315">
        <f t="shared" si="72"/>
        <v>0</v>
      </c>
      <c r="O548" s="315">
        <f t="shared" si="73"/>
        <v>0</v>
      </c>
      <c r="P548" s="315">
        <f t="shared" si="74"/>
        <v>0</v>
      </c>
      <c r="Q548" s="378">
        <f t="shared" si="75"/>
        <v>0</v>
      </c>
      <c r="R548" s="377">
        <f t="shared" si="76"/>
        <v>0</v>
      </c>
      <c r="S548" s="315">
        <f t="shared" si="77"/>
        <v>0</v>
      </c>
      <c r="T548" s="315">
        <f t="shared" si="78"/>
        <v>0</v>
      </c>
      <c r="U548" s="315">
        <f t="shared" si="79"/>
        <v>0</v>
      </c>
      <c r="V548" s="315">
        <f t="shared" si="80"/>
        <v>0</v>
      </c>
      <c r="W548" s="315">
        <f t="shared" si="81"/>
        <v>0</v>
      </c>
      <c r="X548" s="315">
        <f t="shared" si="82"/>
        <v>0</v>
      </c>
      <c r="Y548" s="315">
        <f t="shared" si="83"/>
        <v>0</v>
      </c>
      <c r="Z548" s="315">
        <f t="shared" si="84"/>
        <v>0</v>
      </c>
      <c r="AA548" s="315">
        <f t="shared" si="85"/>
        <v>0</v>
      </c>
      <c r="AB548" s="315">
        <f t="shared" si="86"/>
        <v>0</v>
      </c>
      <c r="AC548" s="315">
        <f t="shared" si="87"/>
        <v>0</v>
      </c>
      <c r="AD548" s="378">
        <f t="shared" si="88"/>
        <v>0</v>
      </c>
      <c r="AE548" s="405">
        <f t="shared" si="89"/>
        <v>0</v>
      </c>
    </row>
    <row r="549" spans="2:31">
      <c r="B549" s="374"/>
      <c r="C549" s="375" t="s">
        <v>413</v>
      </c>
      <c r="D549" s="403" t="s">
        <v>426</v>
      </c>
      <c r="E549" s="377">
        <f t="shared" si="64"/>
        <v>0</v>
      </c>
      <c r="F549" s="315">
        <f t="shared" si="90"/>
        <v>0</v>
      </c>
      <c r="G549" s="315">
        <f t="shared" si="65"/>
        <v>0</v>
      </c>
      <c r="H549" s="315">
        <f t="shared" si="66"/>
        <v>0</v>
      </c>
      <c r="I549" s="315">
        <f t="shared" si="67"/>
        <v>0</v>
      </c>
      <c r="J549" s="315">
        <f t="shared" si="68"/>
        <v>0</v>
      </c>
      <c r="K549" s="315">
        <f t="shared" si="69"/>
        <v>0</v>
      </c>
      <c r="L549" s="315">
        <f t="shared" si="70"/>
        <v>0</v>
      </c>
      <c r="M549" s="315">
        <f t="shared" si="71"/>
        <v>0</v>
      </c>
      <c r="N549" s="315">
        <f t="shared" si="72"/>
        <v>0</v>
      </c>
      <c r="O549" s="315">
        <f t="shared" si="73"/>
        <v>0</v>
      </c>
      <c r="P549" s="315">
        <f t="shared" si="74"/>
        <v>0</v>
      </c>
      <c r="Q549" s="378">
        <f t="shared" si="75"/>
        <v>0</v>
      </c>
      <c r="R549" s="377">
        <f t="shared" si="76"/>
        <v>0</v>
      </c>
      <c r="S549" s="315">
        <f t="shared" si="77"/>
        <v>0</v>
      </c>
      <c r="T549" s="315">
        <f t="shared" si="78"/>
        <v>0</v>
      </c>
      <c r="U549" s="315">
        <f t="shared" si="79"/>
        <v>0</v>
      </c>
      <c r="V549" s="315">
        <f t="shared" si="80"/>
        <v>0</v>
      </c>
      <c r="W549" s="315">
        <f t="shared" si="81"/>
        <v>0</v>
      </c>
      <c r="X549" s="315">
        <f t="shared" si="82"/>
        <v>0</v>
      </c>
      <c r="Y549" s="315">
        <f t="shared" si="83"/>
        <v>0</v>
      </c>
      <c r="Z549" s="315">
        <f t="shared" si="84"/>
        <v>0</v>
      </c>
      <c r="AA549" s="315">
        <f t="shared" si="85"/>
        <v>0</v>
      </c>
      <c r="AB549" s="315">
        <f t="shared" si="86"/>
        <v>0</v>
      </c>
      <c r="AC549" s="315">
        <f t="shared" si="87"/>
        <v>0</v>
      </c>
      <c r="AD549" s="378">
        <f t="shared" si="88"/>
        <v>0</v>
      </c>
      <c r="AE549" s="405">
        <f t="shared" si="89"/>
        <v>0</v>
      </c>
    </row>
    <row r="550" spans="2:31">
      <c r="B550" s="374"/>
      <c r="C550" s="375" t="s">
        <v>414</v>
      </c>
      <c r="D550" s="403" t="s">
        <v>427</v>
      </c>
      <c r="E550" s="377">
        <f t="shared" si="64"/>
        <v>0</v>
      </c>
      <c r="F550" s="315">
        <f t="shared" si="90"/>
        <v>0</v>
      </c>
      <c r="G550" s="315">
        <f t="shared" si="65"/>
        <v>0</v>
      </c>
      <c r="H550" s="315">
        <f t="shared" si="66"/>
        <v>0</v>
      </c>
      <c r="I550" s="315">
        <f t="shared" si="67"/>
        <v>0</v>
      </c>
      <c r="J550" s="315">
        <f t="shared" si="68"/>
        <v>0</v>
      </c>
      <c r="K550" s="315">
        <f t="shared" si="69"/>
        <v>0</v>
      </c>
      <c r="L550" s="315">
        <f t="shared" si="70"/>
        <v>0</v>
      </c>
      <c r="M550" s="315">
        <f t="shared" si="71"/>
        <v>0</v>
      </c>
      <c r="N550" s="315">
        <f t="shared" si="72"/>
        <v>0</v>
      </c>
      <c r="O550" s="315">
        <f t="shared" si="73"/>
        <v>0</v>
      </c>
      <c r="P550" s="315">
        <f t="shared" si="74"/>
        <v>0</v>
      </c>
      <c r="Q550" s="378">
        <f t="shared" si="75"/>
        <v>0</v>
      </c>
      <c r="R550" s="377">
        <f t="shared" si="76"/>
        <v>0</v>
      </c>
      <c r="S550" s="315">
        <f t="shared" si="77"/>
        <v>0</v>
      </c>
      <c r="T550" s="315">
        <f t="shared" si="78"/>
        <v>0</v>
      </c>
      <c r="U550" s="315">
        <f t="shared" si="79"/>
        <v>0</v>
      </c>
      <c r="V550" s="315">
        <f t="shared" si="80"/>
        <v>0</v>
      </c>
      <c r="W550" s="315">
        <f t="shared" si="81"/>
        <v>0</v>
      </c>
      <c r="X550" s="315">
        <f t="shared" si="82"/>
        <v>0</v>
      </c>
      <c r="Y550" s="315">
        <f t="shared" si="83"/>
        <v>0</v>
      </c>
      <c r="Z550" s="315">
        <f t="shared" si="84"/>
        <v>0</v>
      </c>
      <c r="AA550" s="315">
        <f t="shared" si="85"/>
        <v>0</v>
      </c>
      <c r="AB550" s="315">
        <f t="shared" si="86"/>
        <v>0</v>
      </c>
      <c r="AC550" s="315">
        <f t="shared" si="87"/>
        <v>0</v>
      </c>
      <c r="AD550" s="378">
        <f t="shared" si="88"/>
        <v>0</v>
      </c>
      <c r="AE550" s="405">
        <f t="shared" si="89"/>
        <v>0</v>
      </c>
    </row>
    <row r="551" spans="2:31">
      <c r="B551" s="374"/>
      <c r="C551" s="375" t="s">
        <v>415</v>
      </c>
      <c r="D551" s="403" t="s">
        <v>428</v>
      </c>
      <c r="E551" s="377">
        <f t="shared" si="64"/>
        <v>0</v>
      </c>
      <c r="F551" s="315">
        <f t="shared" si="90"/>
        <v>0</v>
      </c>
      <c r="G551" s="315">
        <f t="shared" si="65"/>
        <v>0</v>
      </c>
      <c r="H551" s="315">
        <f t="shared" si="66"/>
        <v>0</v>
      </c>
      <c r="I551" s="315">
        <f t="shared" si="67"/>
        <v>0</v>
      </c>
      <c r="J551" s="315">
        <f t="shared" si="68"/>
        <v>0</v>
      </c>
      <c r="K551" s="315">
        <f t="shared" si="69"/>
        <v>0</v>
      </c>
      <c r="L551" s="315">
        <f t="shared" si="70"/>
        <v>0</v>
      </c>
      <c r="M551" s="315">
        <f t="shared" si="71"/>
        <v>0</v>
      </c>
      <c r="N551" s="315">
        <f t="shared" si="72"/>
        <v>0</v>
      </c>
      <c r="O551" s="315">
        <f t="shared" si="73"/>
        <v>0</v>
      </c>
      <c r="P551" s="315">
        <f t="shared" si="74"/>
        <v>0</v>
      </c>
      <c r="Q551" s="378">
        <f t="shared" si="75"/>
        <v>0</v>
      </c>
      <c r="R551" s="377">
        <f t="shared" si="76"/>
        <v>0</v>
      </c>
      <c r="S551" s="315">
        <f t="shared" si="77"/>
        <v>0</v>
      </c>
      <c r="T551" s="315">
        <f t="shared" si="78"/>
        <v>0</v>
      </c>
      <c r="U551" s="315">
        <f t="shared" si="79"/>
        <v>0</v>
      </c>
      <c r="V551" s="315">
        <f t="shared" si="80"/>
        <v>0</v>
      </c>
      <c r="W551" s="315">
        <f t="shared" si="81"/>
        <v>0</v>
      </c>
      <c r="X551" s="315">
        <f t="shared" si="82"/>
        <v>0</v>
      </c>
      <c r="Y551" s="315">
        <f t="shared" si="83"/>
        <v>0</v>
      </c>
      <c r="Z551" s="315">
        <f t="shared" si="84"/>
        <v>0</v>
      </c>
      <c r="AA551" s="315">
        <f t="shared" si="85"/>
        <v>0</v>
      </c>
      <c r="AB551" s="315">
        <f t="shared" si="86"/>
        <v>0</v>
      </c>
      <c r="AC551" s="315">
        <f t="shared" si="87"/>
        <v>0</v>
      </c>
      <c r="AD551" s="378">
        <f t="shared" si="88"/>
        <v>0</v>
      </c>
      <c r="AE551" s="405">
        <f t="shared" si="89"/>
        <v>0</v>
      </c>
    </row>
    <row r="552" spans="2:31">
      <c r="B552" s="374"/>
      <c r="C552" s="375" t="s">
        <v>416</v>
      </c>
      <c r="D552" s="403" t="s">
        <v>429</v>
      </c>
      <c r="E552" s="377">
        <f t="shared" si="64"/>
        <v>0</v>
      </c>
      <c r="F552" s="315">
        <f t="shared" si="90"/>
        <v>0</v>
      </c>
      <c r="G552" s="315">
        <f t="shared" si="65"/>
        <v>0</v>
      </c>
      <c r="H552" s="315">
        <f t="shared" si="66"/>
        <v>0</v>
      </c>
      <c r="I552" s="315">
        <f t="shared" si="67"/>
        <v>0</v>
      </c>
      <c r="J552" s="315">
        <f t="shared" si="68"/>
        <v>0</v>
      </c>
      <c r="K552" s="315">
        <f t="shared" si="69"/>
        <v>0</v>
      </c>
      <c r="L552" s="315">
        <f t="shared" si="70"/>
        <v>0</v>
      </c>
      <c r="M552" s="315">
        <f t="shared" si="71"/>
        <v>0</v>
      </c>
      <c r="N552" s="315">
        <f t="shared" si="72"/>
        <v>0</v>
      </c>
      <c r="O552" s="315">
        <f t="shared" si="73"/>
        <v>0</v>
      </c>
      <c r="P552" s="315">
        <f t="shared" si="74"/>
        <v>0</v>
      </c>
      <c r="Q552" s="378">
        <f t="shared" si="75"/>
        <v>0</v>
      </c>
      <c r="R552" s="377">
        <f t="shared" si="76"/>
        <v>0</v>
      </c>
      <c r="S552" s="315">
        <f t="shared" si="77"/>
        <v>0</v>
      </c>
      <c r="T552" s="315">
        <f t="shared" si="78"/>
        <v>0</v>
      </c>
      <c r="U552" s="315">
        <f t="shared" si="79"/>
        <v>0</v>
      </c>
      <c r="V552" s="315">
        <f t="shared" si="80"/>
        <v>0</v>
      </c>
      <c r="W552" s="315">
        <f t="shared" si="81"/>
        <v>0</v>
      </c>
      <c r="X552" s="315">
        <f t="shared" si="82"/>
        <v>0</v>
      </c>
      <c r="Y552" s="315">
        <f t="shared" si="83"/>
        <v>0</v>
      </c>
      <c r="Z552" s="315">
        <f t="shared" si="84"/>
        <v>0</v>
      </c>
      <c r="AA552" s="315">
        <f t="shared" si="85"/>
        <v>0</v>
      </c>
      <c r="AB552" s="315">
        <f t="shared" si="86"/>
        <v>0</v>
      </c>
      <c r="AC552" s="315">
        <f t="shared" si="87"/>
        <v>0</v>
      </c>
      <c r="AD552" s="378">
        <f t="shared" si="88"/>
        <v>0</v>
      </c>
      <c r="AE552" s="405">
        <f t="shared" si="89"/>
        <v>0</v>
      </c>
    </row>
    <row r="553" spans="2:31">
      <c r="B553" s="374"/>
      <c r="C553" s="375" t="s">
        <v>417</v>
      </c>
      <c r="D553" s="403" t="s">
        <v>430</v>
      </c>
      <c r="E553" s="377">
        <f t="shared" si="64"/>
        <v>0</v>
      </c>
      <c r="F553" s="315">
        <f t="shared" si="90"/>
        <v>0</v>
      </c>
      <c r="G553" s="315">
        <f t="shared" si="65"/>
        <v>0</v>
      </c>
      <c r="H553" s="315">
        <f t="shared" si="66"/>
        <v>0</v>
      </c>
      <c r="I553" s="315">
        <f t="shared" si="67"/>
        <v>0</v>
      </c>
      <c r="J553" s="315">
        <f t="shared" si="68"/>
        <v>0</v>
      </c>
      <c r="K553" s="315">
        <f t="shared" si="69"/>
        <v>0</v>
      </c>
      <c r="L553" s="315">
        <f t="shared" si="70"/>
        <v>0</v>
      </c>
      <c r="M553" s="315">
        <f t="shared" si="71"/>
        <v>0</v>
      </c>
      <c r="N553" s="315">
        <f t="shared" si="72"/>
        <v>0</v>
      </c>
      <c r="O553" s="315">
        <f t="shared" si="73"/>
        <v>0</v>
      </c>
      <c r="P553" s="315">
        <f t="shared" si="74"/>
        <v>0</v>
      </c>
      <c r="Q553" s="378">
        <f t="shared" si="75"/>
        <v>0</v>
      </c>
      <c r="R553" s="377">
        <f t="shared" si="76"/>
        <v>0</v>
      </c>
      <c r="S553" s="315">
        <f t="shared" si="77"/>
        <v>0</v>
      </c>
      <c r="T553" s="315">
        <f t="shared" si="78"/>
        <v>0</v>
      </c>
      <c r="U553" s="315">
        <f t="shared" si="79"/>
        <v>0</v>
      </c>
      <c r="V553" s="315">
        <f t="shared" si="80"/>
        <v>0</v>
      </c>
      <c r="W553" s="315">
        <f t="shared" si="81"/>
        <v>0</v>
      </c>
      <c r="X553" s="315">
        <f t="shared" si="82"/>
        <v>0</v>
      </c>
      <c r="Y553" s="315">
        <f t="shared" si="83"/>
        <v>0</v>
      </c>
      <c r="Z553" s="315">
        <f t="shared" si="84"/>
        <v>0</v>
      </c>
      <c r="AA553" s="315">
        <f t="shared" si="85"/>
        <v>0</v>
      </c>
      <c r="AB553" s="315">
        <f t="shared" si="86"/>
        <v>0</v>
      </c>
      <c r="AC553" s="315">
        <f t="shared" si="87"/>
        <v>0</v>
      </c>
      <c r="AD553" s="378">
        <f t="shared" si="88"/>
        <v>0</v>
      </c>
      <c r="AE553" s="405">
        <f t="shared" si="89"/>
        <v>0</v>
      </c>
    </row>
    <row r="554" spans="2:31">
      <c r="B554" s="374"/>
      <c r="C554" s="375" t="s">
        <v>418</v>
      </c>
      <c r="D554" s="403" t="s">
        <v>431</v>
      </c>
      <c r="E554" s="377">
        <f t="shared" si="64"/>
        <v>0</v>
      </c>
      <c r="F554" s="315">
        <f t="shared" si="90"/>
        <v>0</v>
      </c>
      <c r="G554" s="315">
        <f t="shared" si="65"/>
        <v>0</v>
      </c>
      <c r="H554" s="315">
        <f t="shared" si="66"/>
        <v>0</v>
      </c>
      <c r="I554" s="315">
        <f t="shared" si="67"/>
        <v>0</v>
      </c>
      <c r="J554" s="315">
        <f t="shared" si="68"/>
        <v>0</v>
      </c>
      <c r="K554" s="315">
        <f t="shared" si="69"/>
        <v>0</v>
      </c>
      <c r="L554" s="315">
        <f t="shared" si="70"/>
        <v>0</v>
      </c>
      <c r="M554" s="315">
        <f t="shared" si="71"/>
        <v>0</v>
      </c>
      <c r="N554" s="315">
        <f t="shared" si="72"/>
        <v>0</v>
      </c>
      <c r="O554" s="315">
        <f t="shared" si="73"/>
        <v>0</v>
      </c>
      <c r="P554" s="315">
        <f t="shared" si="74"/>
        <v>0</v>
      </c>
      <c r="Q554" s="378">
        <f t="shared" si="75"/>
        <v>0</v>
      </c>
      <c r="R554" s="377">
        <f t="shared" si="76"/>
        <v>0</v>
      </c>
      <c r="S554" s="315">
        <f t="shared" si="77"/>
        <v>0</v>
      </c>
      <c r="T554" s="315">
        <f t="shared" si="78"/>
        <v>0</v>
      </c>
      <c r="U554" s="315">
        <f t="shared" si="79"/>
        <v>0</v>
      </c>
      <c r="V554" s="315">
        <f t="shared" si="80"/>
        <v>0</v>
      </c>
      <c r="W554" s="315">
        <f t="shared" si="81"/>
        <v>0</v>
      </c>
      <c r="X554" s="315">
        <f t="shared" si="82"/>
        <v>0</v>
      </c>
      <c r="Y554" s="315">
        <f t="shared" si="83"/>
        <v>0</v>
      </c>
      <c r="Z554" s="315">
        <f t="shared" si="84"/>
        <v>0</v>
      </c>
      <c r="AA554" s="315">
        <f t="shared" si="85"/>
        <v>0</v>
      </c>
      <c r="AB554" s="315">
        <f t="shared" si="86"/>
        <v>0</v>
      </c>
      <c r="AC554" s="315">
        <f t="shared" si="87"/>
        <v>0</v>
      </c>
      <c r="AD554" s="378">
        <f t="shared" si="88"/>
        <v>0</v>
      </c>
      <c r="AE554" s="405">
        <f t="shared" si="89"/>
        <v>0</v>
      </c>
    </row>
    <row r="555" spans="2:31">
      <c r="B555" s="374"/>
      <c r="C555" s="375" t="s">
        <v>419</v>
      </c>
      <c r="D555" s="403" t="s">
        <v>69</v>
      </c>
      <c r="E555" s="377">
        <f t="shared" si="64"/>
        <v>0</v>
      </c>
      <c r="F555" s="315">
        <f t="shared" si="90"/>
        <v>0</v>
      </c>
      <c r="G555" s="315">
        <f t="shared" si="65"/>
        <v>0</v>
      </c>
      <c r="H555" s="315">
        <f t="shared" si="66"/>
        <v>0</v>
      </c>
      <c r="I555" s="315">
        <f t="shared" si="67"/>
        <v>0</v>
      </c>
      <c r="J555" s="315">
        <f t="shared" si="68"/>
        <v>0</v>
      </c>
      <c r="K555" s="315">
        <f t="shared" si="69"/>
        <v>0</v>
      </c>
      <c r="L555" s="315">
        <f t="shared" si="70"/>
        <v>0</v>
      </c>
      <c r="M555" s="315">
        <f t="shared" si="71"/>
        <v>0</v>
      </c>
      <c r="N555" s="315">
        <f t="shared" si="72"/>
        <v>0</v>
      </c>
      <c r="O555" s="315">
        <f t="shared" si="73"/>
        <v>0</v>
      </c>
      <c r="P555" s="315">
        <f t="shared" si="74"/>
        <v>0</v>
      </c>
      <c r="Q555" s="378">
        <f t="shared" si="75"/>
        <v>0</v>
      </c>
      <c r="R555" s="377">
        <f t="shared" si="76"/>
        <v>0</v>
      </c>
      <c r="S555" s="315">
        <f t="shared" si="77"/>
        <v>0</v>
      </c>
      <c r="T555" s="315">
        <f t="shared" si="78"/>
        <v>0</v>
      </c>
      <c r="U555" s="315">
        <f t="shared" si="79"/>
        <v>0</v>
      </c>
      <c r="V555" s="315">
        <f t="shared" si="80"/>
        <v>0</v>
      </c>
      <c r="W555" s="315">
        <f t="shared" si="81"/>
        <v>0</v>
      </c>
      <c r="X555" s="315">
        <f t="shared" si="82"/>
        <v>0</v>
      </c>
      <c r="Y555" s="315">
        <f t="shared" si="83"/>
        <v>0</v>
      </c>
      <c r="Z555" s="315">
        <f t="shared" si="84"/>
        <v>0</v>
      </c>
      <c r="AA555" s="315">
        <f t="shared" si="85"/>
        <v>0</v>
      </c>
      <c r="AB555" s="315">
        <f t="shared" si="86"/>
        <v>0</v>
      </c>
      <c r="AC555" s="315">
        <f t="shared" si="87"/>
        <v>0</v>
      </c>
      <c r="AD555" s="378">
        <f t="shared" si="88"/>
        <v>0</v>
      </c>
      <c r="AE555" s="405">
        <f t="shared" si="89"/>
        <v>0</v>
      </c>
    </row>
    <row r="556" spans="2:31">
      <c r="B556" s="374"/>
      <c r="C556" s="385" t="s">
        <v>420</v>
      </c>
      <c r="D556" s="406" t="s">
        <v>432</v>
      </c>
      <c r="E556" s="379">
        <f t="shared" si="64"/>
        <v>0</v>
      </c>
      <c r="F556" s="380">
        <f t="shared" si="90"/>
        <v>0</v>
      </c>
      <c r="G556" s="380">
        <f t="shared" si="65"/>
        <v>0</v>
      </c>
      <c r="H556" s="380">
        <f t="shared" si="66"/>
        <v>0</v>
      </c>
      <c r="I556" s="380">
        <f t="shared" si="67"/>
        <v>0</v>
      </c>
      <c r="J556" s="380">
        <f t="shared" si="68"/>
        <v>0</v>
      </c>
      <c r="K556" s="380">
        <f t="shared" si="69"/>
        <v>0</v>
      </c>
      <c r="L556" s="380">
        <f t="shared" si="70"/>
        <v>0</v>
      </c>
      <c r="M556" s="380">
        <f t="shared" si="71"/>
        <v>0</v>
      </c>
      <c r="N556" s="380">
        <f t="shared" si="72"/>
        <v>0</v>
      </c>
      <c r="O556" s="380">
        <f t="shared" si="73"/>
        <v>0</v>
      </c>
      <c r="P556" s="380">
        <f t="shared" si="74"/>
        <v>0</v>
      </c>
      <c r="Q556" s="381">
        <f t="shared" si="75"/>
        <v>0</v>
      </c>
      <c r="R556" s="379">
        <f t="shared" si="76"/>
        <v>0</v>
      </c>
      <c r="S556" s="380">
        <f t="shared" si="77"/>
        <v>0</v>
      </c>
      <c r="T556" s="380">
        <f t="shared" si="78"/>
        <v>0</v>
      </c>
      <c r="U556" s="380">
        <f t="shared" si="79"/>
        <v>0</v>
      </c>
      <c r="V556" s="380">
        <f t="shared" si="80"/>
        <v>0</v>
      </c>
      <c r="W556" s="380">
        <f t="shared" si="81"/>
        <v>0</v>
      </c>
      <c r="X556" s="380">
        <f t="shared" si="82"/>
        <v>0</v>
      </c>
      <c r="Y556" s="380">
        <f t="shared" si="83"/>
        <v>0</v>
      </c>
      <c r="Z556" s="380">
        <f t="shared" si="84"/>
        <v>0</v>
      </c>
      <c r="AA556" s="380">
        <f t="shared" si="85"/>
        <v>0</v>
      </c>
      <c r="AB556" s="380">
        <f t="shared" si="86"/>
        <v>0</v>
      </c>
      <c r="AC556" s="380">
        <f t="shared" si="87"/>
        <v>0</v>
      </c>
      <c r="AD556" s="381">
        <f t="shared" si="88"/>
        <v>0</v>
      </c>
      <c r="AE556" s="313">
        <f t="shared" si="89"/>
        <v>0</v>
      </c>
    </row>
    <row r="557" spans="2:31">
      <c r="B557" s="382" t="s">
        <v>73</v>
      </c>
      <c r="C557" s="367" t="s">
        <v>408</v>
      </c>
      <c r="D557" s="397" t="s">
        <v>421</v>
      </c>
      <c r="E557" s="369">
        <f t="shared" si="64"/>
        <v>0</v>
      </c>
      <c r="F557" s="370">
        <f t="shared" si="90"/>
        <v>0</v>
      </c>
      <c r="G557" s="370">
        <f t="shared" si="65"/>
        <v>0</v>
      </c>
      <c r="H557" s="370">
        <f t="shared" si="66"/>
        <v>0</v>
      </c>
      <c r="I557" s="370">
        <f t="shared" si="67"/>
        <v>0</v>
      </c>
      <c r="J557" s="370">
        <f t="shared" si="68"/>
        <v>0</v>
      </c>
      <c r="K557" s="370">
        <f t="shared" si="69"/>
        <v>0</v>
      </c>
      <c r="L557" s="370">
        <f t="shared" si="70"/>
        <v>0</v>
      </c>
      <c r="M557" s="370">
        <f t="shared" si="71"/>
        <v>0</v>
      </c>
      <c r="N557" s="370">
        <f t="shared" si="72"/>
        <v>0</v>
      </c>
      <c r="O557" s="370">
        <f t="shared" si="73"/>
        <v>0</v>
      </c>
      <c r="P557" s="370">
        <f t="shared" si="74"/>
        <v>0</v>
      </c>
      <c r="Q557" s="371">
        <f t="shared" si="75"/>
        <v>0</v>
      </c>
      <c r="R557" s="369">
        <f t="shared" si="76"/>
        <v>0</v>
      </c>
      <c r="S557" s="370">
        <f t="shared" si="77"/>
        <v>0</v>
      </c>
      <c r="T557" s="370">
        <f t="shared" si="78"/>
        <v>0</v>
      </c>
      <c r="U557" s="370">
        <f t="shared" si="79"/>
        <v>0</v>
      </c>
      <c r="V557" s="370">
        <f t="shared" si="80"/>
        <v>0</v>
      </c>
      <c r="W557" s="370">
        <f t="shared" si="81"/>
        <v>0</v>
      </c>
      <c r="X557" s="370">
        <f t="shared" si="82"/>
        <v>0</v>
      </c>
      <c r="Y557" s="370">
        <f t="shared" si="83"/>
        <v>0</v>
      </c>
      <c r="Z557" s="370">
        <f t="shared" si="84"/>
        <v>0</v>
      </c>
      <c r="AA557" s="370">
        <f t="shared" si="85"/>
        <v>0</v>
      </c>
      <c r="AB557" s="370">
        <f t="shared" si="86"/>
        <v>0</v>
      </c>
      <c r="AC557" s="370">
        <f t="shared" si="87"/>
        <v>0</v>
      </c>
      <c r="AD557" s="371">
        <f t="shared" si="88"/>
        <v>0</v>
      </c>
      <c r="AE557" s="405">
        <f t="shared" si="89"/>
        <v>0</v>
      </c>
    </row>
    <row r="558" spans="2:31">
      <c r="B558" s="383"/>
      <c r="C558" s="375" t="s">
        <v>409</v>
      </c>
      <c r="D558" s="403" t="s">
        <v>422</v>
      </c>
      <c r="E558" s="377">
        <f t="shared" si="64"/>
        <v>0</v>
      </c>
      <c r="F558" s="315">
        <f t="shared" si="90"/>
        <v>0</v>
      </c>
      <c r="G558" s="315">
        <f t="shared" si="65"/>
        <v>0</v>
      </c>
      <c r="H558" s="315">
        <f t="shared" si="66"/>
        <v>0</v>
      </c>
      <c r="I558" s="315">
        <f t="shared" si="67"/>
        <v>0</v>
      </c>
      <c r="J558" s="315">
        <f t="shared" si="68"/>
        <v>0</v>
      </c>
      <c r="K558" s="315">
        <f t="shared" si="69"/>
        <v>0</v>
      </c>
      <c r="L558" s="315">
        <f t="shared" si="70"/>
        <v>0</v>
      </c>
      <c r="M558" s="315">
        <f t="shared" si="71"/>
        <v>0</v>
      </c>
      <c r="N558" s="315">
        <f t="shared" si="72"/>
        <v>0</v>
      </c>
      <c r="O558" s="315">
        <f t="shared" si="73"/>
        <v>0</v>
      </c>
      <c r="P558" s="315">
        <f t="shared" si="74"/>
        <v>0</v>
      </c>
      <c r="Q558" s="378">
        <f t="shared" si="75"/>
        <v>0</v>
      </c>
      <c r="R558" s="377">
        <f t="shared" si="76"/>
        <v>0</v>
      </c>
      <c r="S558" s="315">
        <f t="shared" si="77"/>
        <v>0</v>
      </c>
      <c r="T558" s="315">
        <f t="shared" si="78"/>
        <v>0</v>
      </c>
      <c r="U558" s="315">
        <f t="shared" si="79"/>
        <v>0</v>
      </c>
      <c r="V558" s="315">
        <f t="shared" si="80"/>
        <v>0</v>
      </c>
      <c r="W558" s="315">
        <f t="shared" si="81"/>
        <v>0</v>
      </c>
      <c r="X558" s="315">
        <f t="shared" si="82"/>
        <v>0</v>
      </c>
      <c r="Y558" s="315">
        <f t="shared" si="83"/>
        <v>0</v>
      </c>
      <c r="Z558" s="315">
        <f t="shared" si="84"/>
        <v>0</v>
      </c>
      <c r="AA558" s="315">
        <f t="shared" si="85"/>
        <v>0</v>
      </c>
      <c r="AB558" s="315">
        <f t="shared" si="86"/>
        <v>0</v>
      </c>
      <c r="AC558" s="315">
        <f t="shared" si="87"/>
        <v>0</v>
      </c>
      <c r="AD558" s="378">
        <f t="shared" si="88"/>
        <v>0</v>
      </c>
      <c r="AE558" s="405">
        <f t="shared" si="89"/>
        <v>0</v>
      </c>
    </row>
    <row r="559" spans="2:31">
      <c r="B559" s="383"/>
      <c r="C559" s="375" t="s">
        <v>410</v>
      </c>
      <c r="D559" s="403" t="s">
        <v>423</v>
      </c>
      <c r="E559" s="377">
        <f t="shared" si="64"/>
        <v>0</v>
      </c>
      <c r="F559" s="315">
        <f t="shared" si="90"/>
        <v>0</v>
      </c>
      <c r="G559" s="315">
        <f t="shared" si="65"/>
        <v>0</v>
      </c>
      <c r="H559" s="315">
        <f t="shared" si="66"/>
        <v>0</v>
      </c>
      <c r="I559" s="315">
        <f t="shared" si="67"/>
        <v>0</v>
      </c>
      <c r="J559" s="315">
        <f t="shared" si="68"/>
        <v>0</v>
      </c>
      <c r="K559" s="315">
        <f t="shared" si="69"/>
        <v>0</v>
      </c>
      <c r="L559" s="315">
        <f t="shared" si="70"/>
        <v>0</v>
      </c>
      <c r="M559" s="315">
        <f t="shared" si="71"/>
        <v>0</v>
      </c>
      <c r="N559" s="315">
        <f t="shared" si="72"/>
        <v>0</v>
      </c>
      <c r="O559" s="315">
        <f t="shared" si="73"/>
        <v>0</v>
      </c>
      <c r="P559" s="315">
        <f t="shared" si="74"/>
        <v>0</v>
      </c>
      <c r="Q559" s="378">
        <f t="shared" si="75"/>
        <v>0</v>
      </c>
      <c r="R559" s="377">
        <f t="shared" si="76"/>
        <v>0</v>
      </c>
      <c r="S559" s="315">
        <f t="shared" si="77"/>
        <v>0</v>
      </c>
      <c r="T559" s="315">
        <f t="shared" si="78"/>
        <v>0</v>
      </c>
      <c r="U559" s="315">
        <f t="shared" si="79"/>
        <v>0</v>
      </c>
      <c r="V559" s="315">
        <f t="shared" si="80"/>
        <v>0</v>
      </c>
      <c r="W559" s="315">
        <f t="shared" si="81"/>
        <v>0</v>
      </c>
      <c r="X559" s="315">
        <f t="shared" si="82"/>
        <v>0</v>
      </c>
      <c r="Y559" s="315">
        <f t="shared" si="83"/>
        <v>0</v>
      </c>
      <c r="Z559" s="315">
        <f t="shared" si="84"/>
        <v>0</v>
      </c>
      <c r="AA559" s="315">
        <f t="shared" si="85"/>
        <v>0</v>
      </c>
      <c r="AB559" s="315">
        <f t="shared" si="86"/>
        <v>0</v>
      </c>
      <c r="AC559" s="315">
        <f t="shared" si="87"/>
        <v>0</v>
      </c>
      <c r="AD559" s="378">
        <f t="shared" si="88"/>
        <v>0</v>
      </c>
      <c r="AE559" s="405">
        <f t="shared" si="89"/>
        <v>0</v>
      </c>
    </row>
    <row r="560" spans="2:31">
      <c r="B560" s="383"/>
      <c r="C560" s="375" t="s">
        <v>411</v>
      </c>
      <c r="D560" s="403" t="s">
        <v>424</v>
      </c>
      <c r="E560" s="377">
        <f t="shared" si="64"/>
        <v>0</v>
      </c>
      <c r="F560" s="315">
        <f t="shared" si="90"/>
        <v>0</v>
      </c>
      <c r="G560" s="315">
        <f t="shared" si="65"/>
        <v>0</v>
      </c>
      <c r="H560" s="315">
        <f t="shared" si="66"/>
        <v>0</v>
      </c>
      <c r="I560" s="315">
        <f t="shared" si="67"/>
        <v>0</v>
      </c>
      <c r="J560" s="315">
        <f t="shared" si="68"/>
        <v>0</v>
      </c>
      <c r="K560" s="315">
        <f t="shared" si="69"/>
        <v>0</v>
      </c>
      <c r="L560" s="315">
        <f t="shared" si="70"/>
        <v>0</v>
      </c>
      <c r="M560" s="315">
        <f t="shared" si="71"/>
        <v>0</v>
      </c>
      <c r="N560" s="315">
        <f t="shared" si="72"/>
        <v>0</v>
      </c>
      <c r="O560" s="315">
        <f t="shared" si="73"/>
        <v>0</v>
      </c>
      <c r="P560" s="315">
        <f t="shared" si="74"/>
        <v>0</v>
      </c>
      <c r="Q560" s="378">
        <f t="shared" si="75"/>
        <v>0</v>
      </c>
      <c r="R560" s="377">
        <f t="shared" si="76"/>
        <v>0</v>
      </c>
      <c r="S560" s="315">
        <f t="shared" si="77"/>
        <v>0</v>
      </c>
      <c r="T560" s="315">
        <f t="shared" si="78"/>
        <v>0</v>
      </c>
      <c r="U560" s="315">
        <f t="shared" si="79"/>
        <v>0</v>
      </c>
      <c r="V560" s="315">
        <f t="shared" si="80"/>
        <v>0</v>
      </c>
      <c r="W560" s="315">
        <f t="shared" si="81"/>
        <v>0</v>
      </c>
      <c r="X560" s="315">
        <f t="shared" si="82"/>
        <v>0</v>
      </c>
      <c r="Y560" s="315">
        <f t="shared" si="83"/>
        <v>0</v>
      </c>
      <c r="Z560" s="315">
        <f t="shared" si="84"/>
        <v>0</v>
      </c>
      <c r="AA560" s="315">
        <f t="shared" si="85"/>
        <v>0</v>
      </c>
      <c r="AB560" s="315">
        <f t="shared" si="86"/>
        <v>0</v>
      </c>
      <c r="AC560" s="315">
        <f t="shared" si="87"/>
        <v>0</v>
      </c>
      <c r="AD560" s="378">
        <f t="shared" si="88"/>
        <v>0</v>
      </c>
      <c r="AE560" s="405">
        <f t="shared" si="89"/>
        <v>0</v>
      </c>
    </row>
    <row r="561" spans="2:31">
      <c r="B561" s="383"/>
      <c r="C561" s="375" t="s">
        <v>412</v>
      </c>
      <c r="D561" s="403" t="s">
        <v>425</v>
      </c>
      <c r="E561" s="377">
        <f t="shared" si="64"/>
        <v>0</v>
      </c>
      <c r="F561" s="315">
        <f t="shared" si="90"/>
        <v>0</v>
      </c>
      <c r="G561" s="315">
        <f t="shared" si="65"/>
        <v>0</v>
      </c>
      <c r="H561" s="315">
        <f t="shared" si="66"/>
        <v>0</v>
      </c>
      <c r="I561" s="315">
        <f t="shared" si="67"/>
        <v>0</v>
      </c>
      <c r="J561" s="315">
        <f t="shared" si="68"/>
        <v>0</v>
      </c>
      <c r="K561" s="315">
        <f t="shared" si="69"/>
        <v>0</v>
      </c>
      <c r="L561" s="315">
        <f t="shared" si="70"/>
        <v>0</v>
      </c>
      <c r="M561" s="315">
        <f t="shared" si="71"/>
        <v>0</v>
      </c>
      <c r="N561" s="315">
        <f t="shared" si="72"/>
        <v>0</v>
      </c>
      <c r="O561" s="315">
        <f t="shared" si="73"/>
        <v>0</v>
      </c>
      <c r="P561" s="315">
        <f t="shared" si="74"/>
        <v>0</v>
      </c>
      <c r="Q561" s="378">
        <f t="shared" si="75"/>
        <v>0</v>
      </c>
      <c r="R561" s="377">
        <f t="shared" si="76"/>
        <v>0</v>
      </c>
      <c r="S561" s="315">
        <f t="shared" si="77"/>
        <v>0</v>
      </c>
      <c r="T561" s="315">
        <f t="shared" si="78"/>
        <v>0</v>
      </c>
      <c r="U561" s="315">
        <f t="shared" si="79"/>
        <v>0</v>
      </c>
      <c r="V561" s="315">
        <f t="shared" si="80"/>
        <v>0</v>
      </c>
      <c r="W561" s="315">
        <f t="shared" si="81"/>
        <v>0</v>
      </c>
      <c r="X561" s="315">
        <f t="shared" si="82"/>
        <v>0</v>
      </c>
      <c r="Y561" s="315">
        <f t="shared" si="83"/>
        <v>0</v>
      </c>
      <c r="Z561" s="315">
        <f t="shared" si="84"/>
        <v>0</v>
      </c>
      <c r="AA561" s="315">
        <f t="shared" si="85"/>
        <v>0</v>
      </c>
      <c r="AB561" s="315">
        <f t="shared" si="86"/>
        <v>0</v>
      </c>
      <c r="AC561" s="315">
        <f t="shared" si="87"/>
        <v>0</v>
      </c>
      <c r="AD561" s="378">
        <f t="shared" si="88"/>
        <v>0</v>
      </c>
      <c r="AE561" s="405">
        <f t="shared" si="89"/>
        <v>0</v>
      </c>
    </row>
    <row r="562" spans="2:31">
      <c r="B562" s="383"/>
      <c r="C562" s="375" t="s">
        <v>413</v>
      </c>
      <c r="D562" s="403" t="s">
        <v>426</v>
      </c>
      <c r="E562" s="377">
        <f t="shared" si="64"/>
        <v>0</v>
      </c>
      <c r="F562" s="315">
        <f t="shared" si="90"/>
        <v>0</v>
      </c>
      <c r="G562" s="315">
        <f t="shared" si="65"/>
        <v>0</v>
      </c>
      <c r="H562" s="315">
        <f t="shared" si="66"/>
        <v>0</v>
      </c>
      <c r="I562" s="315">
        <f t="shared" si="67"/>
        <v>0</v>
      </c>
      <c r="J562" s="315">
        <f t="shared" si="68"/>
        <v>0</v>
      </c>
      <c r="K562" s="315">
        <f t="shared" si="69"/>
        <v>0</v>
      </c>
      <c r="L562" s="315">
        <f t="shared" si="70"/>
        <v>0</v>
      </c>
      <c r="M562" s="315">
        <f t="shared" si="71"/>
        <v>0</v>
      </c>
      <c r="N562" s="315">
        <f t="shared" si="72"/>
        <v>0</v>
      </c>
      <c r="O562" s="315">
        <f t="shared" si="73"/>
        <v>0</v>
      </c>
      <c r="P562" s="315">
        <f t="shared" si="74"/>
        <v>0</v>
      </c>
      <c r="Q562" s="378">
        <f t="shared" si="75"/>
        <v>0</v>
      </c>
      <c r="R562" s="377">
        <f t="shared" si="76"/>
        <v>0</v>
      </c>
      <c r="S562" s="315">
        <f t="shared" si="77"/>
        <v>0</v>
      </c>
      <c r="T562" s="315">
        <f t="shared" si="78"/>
        <v>0</v>
      </c>
      <c r="U562" s="315">
        <f t="shared" si="79"/>
        <v>0</v>
      </c>
      <c r="V562" s="315">
        <f t="shared" si="80"/>
        <v>0</v>
      </c>
      <c r="W562" s="315">
        <f t="shared" si="81"/>
        <v>0</v>
      </c>
      <c r="X562" s="315">
        <f t="shared" si="82"/>
        <v>0</v>
      </c>
      <c r="Y562" s="315">
        <f t="shared" si="83"/>
        <v>0</v>
      </c>
      <c r="Z562" s="315">
        <f t="shared" si="84"/>
        <v>0</v>
      </c>
      <c r="AA562" s="315">
        <f t="shared" si="85"/>
        <v>0</v>
      </c>
      <c r="AB562" s="315">
        <f t="shared" si="86"/>
        <v>0</v>
      </c>
      <c r="AC562" s="315">
        <f t="shared" si="87"/>
        <v>0</v>
      </c>
      <c r="AD562" s="378">
        <f t="shared" si="88"/>
        <v>0</v>
      </c>
      <c r="AE562" s="405">
        <f t="shared" si="89"/>
        <v>0</v>
      </c>
    </row>
    <row r="563" spans="2:31">
      <c r="B563" s="383"/>
      <c r="C563" s="375" t="s">
        <v>414</v>
      </c>
      <c r="D563" s="403" t="s">
        <v>427</v>
      </c>
      <c r="E563" s="377">
        <f t="shared" si="64"/>
        <v>0</v>
      </c>
      <c r="F563" s="315">
        <f t="shared" si="90"/>
        <v>0</v>
      </c>
      <c r="G563" s="315">
        <f t="shared" si="65"/>
        <v>0</v>
      </c>
      <c r="H563" s="315">
        <f t="shared" si="66"/>
        <v>0</v>
      </c>
      <c r="I563" s="315">
        <f t="shared" si="67"/>
        <v>0</v>
      </c>
      <c r="J563" s="315">
        <f t="shared" si="68"/>
        <v>0</v>
      </c>
      <c r="K563" s="315">
        <f t="shared" si="69"/>
        <v>0</v>
      </c>
      <c r="L563" s="315">
        <f t="shared" si="70"/>
        <v>0</v>
      </c>
      <c r="M563" s="315">
        <f t="shared" si="71"/>
        <v>0</v>
      </c>
      <c r="N563" s="315">
        <f t="shared" si="72"/>
        <v>0</v>
      </c>
      <c r="O563" s="315">
        <f t="shared" si="73"/>
        <v>0</v>
      </c>
      <c r="P563" s="315">
        <f t="shared" si="74"/>
        <v>0</v>
      </c>
      <c r="Q563" s="378">
        <f t="shared" si="75"/>
        <v>0</v>
      </c>
      <c r="R563" s="377">
        <f t="shared" si="76"/>
        <v>0</v>
      </c>
      <c r="S563" s="315">
        <f t="shared" si="77"/>
        <v>0</v>
      </c>
      <c r="T563" s="315">
        <f t="shared" si="78"/>
        <v>0</v>
      </c>
      <c r="U563" s="315">
        <f t="shared" si="79"/>
        <v>0</v>
      </c>
      <c r="V563" s="315">
        <f t="shared" si="80"/>
        <v>0</v>
      </c>
      <c r="W563" s="315">
        <f t="shared" si="81"/>
        <v>0</v>
      </c>
      <c r="X563" s="315">
        <f t="shared" si="82"/>
        <v>0</v>
      </c>
      <c r="Y563" s="315">
        <f t="shared" si="83"/>
        <v>0</v>
      </c>
      <c r="Z563" s="315">
        <f t="shared" si="84"/>
        <v>0</v>
      </c>
      <c r="AA563" s="315">
        <f t="shared" si="85"/>
        <v>0</v>
      </c>
      <c r="AB563" s="315">
        <f t="shared" si="86"/>
        <v>0</v>
      </c>
      <c r="AC563" s="315">
        <f t="shared" si="87"/>
        <v>0</v>
      </c>
      <c r="AD563" s="378">
        <f t="shared" si="88"/>
        <v>0</v>
      </c>
      <c r="AE563" s="405">
        <f t="shared" si="89"/>
        <v>0</v>
      </c>
    </row>
    <row r="564" spans="2:31">
      <c r="B564" s="383"/>
      <c r="C564" s="375" t="s">
        <v>415</v>
      </c>
      <c r="D564" s="403" t="s">
        <v>428</v>
      </c>
      <c r="E564" s="377">
        <f t="shared" si="64"/>
        <v>0</v>
      </c>
      <c r="F564" s="315">
        <f t="shared" si="90"/>
        <v>0</v>
      </c>
      <c r="G564" s="315">
        <f t="shared" si="65"/>
        <v>0</v>
      </c>
      <c r="H564" s="315">
        <f t="shared" si="66"/>
        <v>0</v>
      </c>
      <c r="I564" s="315">
        <f t="shared" si="67"/>
        <v>0</v>
      </c>
      <c r="J564" s="315">
        <f t="shared" si="68"/>
        <v>0</v>
      </c>
      <c r="K564" s="315">
        <f t="shared" si="69"/>
        <v>0</v>
      </c>
      <c r="L564" s="315">
        <f t="shared" si="70"/>
        <v>0</v>
      </c>
      <c r="M564" s="315">
        <f t="shared" si="71"/>
        <v>0</v>
      </c>
      <c r="N564" s="315">
        <f t="shared" si="72"/>
        <v>0</v>
      </c>
      <c r="O564" s="315">
        <f t="shared" si="73"/>
        <v>0</v>
      </c>
      <c r="P564" s="315">
        <f t="shared" si="74"/>
        <v>0</v>
      </c>
      <c r="Q564" s="378">
        <f t="shared" si="75"/>
        <v>0</v>
      </c>
      <c r="R564" s="377">
        <f t="shared" si="76"/>
        <v>0</v>
      </c>
      <c r="S564" s="315">
        <f t="shared" si="77"/>
        <v>0</v>
      </c>
      <c r="T564" s="315">
        <f t="shared" si="78"/>
        <v>0</v>
      </c>
      <c r="U564" s="315">
        <f t="shared" si="79"/>
        <v>0</v>
      </c>
      <c r="V564" s="315">
        <f t="shared" si="80"/>
        <v>0</v>
      </c>
      <c r="W564" s="315">
        <f t="shared" si="81"/>
        <v>0</v>
      </c>
      <c r="X564" s="315">
        <f t="shared" si="82"/>
        <v>0</v>
      </c>
      <c r="Y564" s="315">
        <f t="shared" si="83"/>
        <v>0</v>
      </c>
      <c r="Z564" s="315">
        <f t="shared" si="84"/>
        <v>0</v>
      </c>
      <c r="AA564" s="315">
        <f t="shared" si="85"/>
        <v>0</v>
      </c>
      <c r="AB564" s="315">
        <f t="shared" si="86"/>
        <v>0</v>
      </c>
      <c r="AC564" s="315">
        <f t="shared" si="87"/>
        <v>0</v>
      </c>
      <c r="AD564" s="378">
        <f t="shared" si="88"/>
        <v>0</v>
      </c>
      <c r="AE564" s="405">
        <f t="shared" si="89"/>
        <v>0</v>
      </c>
    </row>
    <row r="565" spans="2:31">
      <c r="B565" s="383"/>
      <c r="C565" s="375" t="s">
        <v>416</v>
      </c>
      <c r="D565" s="403" t="s">
        <v>429</v>
      </c>
      <c r="E565" s="377">
        <f t="shared" si="64"/>
        <v>0</v>
      </c>
      <c r="F565" s="315">
        <f t="shared" si="90"/>
        <v>0</v>
      </c>
      <c r="G565" s="315">
        <f t="shared" si="65"/>
        <v>0</v>
      </c>
      <c r="H565" s="315">
        <f t="shared" si="66"/>
        <v>0</v>
      </c>
      <c r="I565" s="315">
        <f t="shared" si="67"/>
        <v>0</v>
      </c>
      <c r="J565" s="315">
        <f t="shared" si="68"/>
        <v>0</v>
      </c>
      <c r="K565" s="315">
        <f t="shared" si="69"/>
        <v>0</v>
      </c>
      <c r="L565" s="315">
        <f t="shared" si="70"/>
        <v>0</v>
      </c>
      <c r="M565" s="315">
        <f t="shared" si="71"/>
        <v>0</v>
      </c>
      <c r="N565" s="315">
        <f t="shared" si="72"/>
        <v>0</v>
      </c>
      <c r="O565" s="315">
        <f t="shared" si="73"/>
        <v>0</v>
      </c>
      <c r="P565" s="315">
        <f t="shared" si="74"/>
        <v>0</v>
      </c>
      <c r="Q565" s="378">
        <f t="shared" si="75"/>
        <v>0</v>
      </c>
      <c r="R565" s="377">
        <f t="shared" si="76"/>
        <v>0</v>
      </c>
      <c r="S565" s="315">
        <f t="shared" si="77"/>
        <v>0</v>
      </c>
      <c r="T565" s="315">
        <f t="shared" si="78"/>
        <v>0</v>
      </c>
      <c r="U565" s="315">
        <f t="shared" si="79"/>
        <v>0</v>
      </c>
      <c r="V565" s="315">
        <f t="shared" si="80"/>
        <v>0</v>
      </c>
      <c r="W565" s="315">
        <f t="shared" si="81"/>
        <v>0</v>
      </c>
      <c r="X565" s="315">
        <f t="shared" si="82"/>
        <v>0</v>
      </c>
      <c r="Y565" s="315">
        <f t="shared" si="83"/>
        <v>0</v>
      </c>
      <c r="Z565" s="315">
        <f t="shared" si="84"/>
        <v>0</v>
      </c>
      <c r="AA565" s="315">
        <f t="shared" si="85"/>
        <v>0</v>
      </c>
      <c r="AB565" s="315">
        <f t="shared" si="86"/>
        <v>0</v>
      </c>
      <c r="AC565" s="315">
        <f t="shared" si="87"/>
        <v>0</v>
      </c>
      <c r="AD565" s="378">
        <f t="shared" si="88"/>
        <v>0</v>
      </c>
      <c r="AE565" s="405">
        <f t="shared" si="89"/>
        <v>0</v>
      </c>
    </row>
    <row r="566" spans="2:31">
      <c r="B566" s="383"/>
      <c r="C566" s="375" t="s">
        <v>417</v>
      </c>
      <c r="D566" s="403" t="s">
        <v>430</v>
      </c>
      <c r="E566" s="377">
        <f t="shared" si="64"/>
        <v>0</v>
      </c>
      <c r="F566" s="315">
        <f t="shared" si="90"/>
        <v>0</v>
      </c>
      <c r="G566" s="315">
        <f t="shared" si="65"/>
        <v>0</v>
      </c>
      <c r="H566" s="315">
        <f t="shared" si="66"/>
        <v>0</v>
      </c>
      <c r="I566" s="315">
        <f t="shared" si="67"/>
        <v>0</v>
      </c>
      <c r="J566" s="315">
        <f t="shared" si="68"/>
        <v>0</v>
      </c>
      <c r="K566" s="315">
        <f t="shared" si="69"/>
        <v>0</v>
      </c>
      <c r="L566" s="315">
        <f t="shared" si="70"/>
        <v>0</v>
      </c>
      <c r="M566" s="315">
        <f t="shared" si="71"/>
        <v>0</v>
      </c>
      <c r="N566" s="315">
        <f t="shared" si="72"/>
        <v>0</v>
      </c>
      <c r="O566" s="315">
        <f t="shared" si="73"/>
        <v>0</v>
      </c>
      <c r="P566" s="315">
        <f t="shared" si="74"/>
        <v>0</v>
      </c>
      <c r="Q566" s="378">
        <f t="shared" si="75"/>
        <v>0</v>
      </c>
      <c r="R566" s="377">
        <f t="shared" si="76"/>
        <v>0</v>
      </c>
      <c r="S566" s="315">
        <f t="shared" si="77"/>
        <v>0</v>
      </c>
      <c r="T566" s="315">
        <f t="shared" si="78"/>
        <v>0</v>
      </c>
      <c r="U566" s="315">
        <f t="shared" si="79"/>
        <v>0</v>
      </c>
      <c r="V566" s="315">
        <f t="shared" si="80"/>
        <v>0</v>
      </c>
      <c r="W566" s="315">
        <f t="shared" si="81"/>
        <v>0</v>
      </c>
      <c r="X566" s="315">
        <f t="shared" si="82"/>
        <v>0</v>
      </c>
      <c r="Y566" s="315">
        <f t="shared" si="83"/>
        <v>0</v>
      </c>
      <c r="Z566" s="315">
        <f t="shared" si="84"/>
        <v>0</v>
      </c>
      <c r="AA566" s="315">
        <f t="shared" si="85"/>
        <v>0</v>
      </c>
      <c r="AB566" s="315">
        <f t="shared" si="86"/>
        <v>0</v>
      </c>
      <c r="AC566" s="315">
        <f t="shared" si="87"/>
        <v>0</v>
      </c>
      <c r="AD566" s="378">
        <f t="shared" si="88"/>
        <v>0</v>
      </c>
      <c r="AE566" s="405">
        <f t="shared" si="89"/>
        <v>0</v>
      </c>
    </row>
    <row r="567" spans="2:31">
      <c r="B567" s="383"/>
      <c r="C567" s="375" t="s">
        <v>418</v>
      </c>
      <c r="D567" s="403" t="s">
        <v>431</v>
      </c>
      <c r="E567" s="377">
        <f t="shared" si="64"/>
        <v>0</v>
      </c>
      <c r="F567" s="315">
        <f t="shared" si="90"/>
        <v>0</v>
      </c>
      <c r="G567" s="315">
        <f t="shared" si="65"/>
        <v>0</v>
      </c>
      <c r="H567" s="315">
        <f t="shared" si="66"/>
        <v>0</v>
      </c>
      <c r="I567" s="315">
        <f t="shared" si="67"/>
        <v>0</v>
      </c>
      <c r="J567" s="315">
        <f t="shared" si="68"/>
        <v>0</v>
      </c>
      <c r="K567" s="315">
        <f t="shared" si="69"/>
        <v>0</v>
      </c>
      <c r="L567" s="315">
        <f t="shared" si="70"/>
        <v>0</v>
      </c>
      <c r="M567" s="315">
        <f t="shared" si="71"/>
        <v>0</v>
      </c>
      <c r="N567" s="315">
        <f t="shared" si="72"/>
        <v>0</v>
      </c>
      <c r="O567" s="315">
        <f t="shared" si="73"/>
        <v>0</v>
      </c>
      <c r="P567" s="315">
        <f t="shared" si="74"/>
        <v>0</v>
      </c>
      <c r="Q567" s="378">
        <f t="shared" si="75"/>
        <v>0</v>
      </c>
      <c r="R567" s="377">
        <f t="shared" si="76"/>
        <v>0</v>
      </c>
      <c r="S567" s="315">
        <f t="shared" si="77"/>
        <v>0</v>
      </c>
      <c r="T567" s="315">
        <f t="shared" si="78"/>
        <v>0</v>
      </c>
      <c r="U567" s="315">
        <f t="shared" si="79"/>
        <v>0</v>
      </c>
      <c r="V567" s="315">
        <f t="shared" si="80"/>
        <v>0</v>
      </c>
      <c r="W567" s="315">
        <f t="shared" si="81"/>
        <v>0</v>
      </c>
      <c r="X567" s="315">
        <f t="shared" si="82"/>
        <v>0</v>
      </c>
      <c r="Y567" s="315">
        <f t="shared" si="83"/>
        <v>0</v>
      </c>
      <c r="Z567" s="315">
        <f t="shared" si="84"/>
        <v>0</v>
      </c>
      <c r="AA567" s="315">
        <f t="shared" si="85"/>
        <v>0</v>
      </c>
      <c r="AB567" s="315">
        <f t="shared" si="86"/>
        <v>0</v>
      </c>
      <c r="AC567" s="315">
        <f t="shared" si="87"/>
        <v>0</v>
      </c>
      <c r="AD567" s="378">
        <f t="shared" si="88"/>
        <v>0</v>
      </c>
      <c r="AE567" s="405">
        <f t="shared" si="89"/>
        <v>0</v>
      </c>
    </row>
    <row r="568" spans="2:31">
      <c r="B568" s="383"/>
      <c r="C568" s="375" t="s">
        <v>419</v>
      </c>
      <c r="D568" s="403" t="s">
        <v>69</v>
      </c>
      <c r="E568" s="377">
        <f t="shared" si="64"/>
        <v>0</v>
      </c>
      <c r="F568" s="315">
        <f t="shared" si="90"/>
        <v>0</v>
      </c>
      <c r="G568" s="315">
        <f t="shared" si="65"/>
        <v>0</v>
      </c>
      <c r="H568" s="315">
        <f t="shared" si="66"/>
        <v>0</v>
      </c>
      <c r="I568" s="315">
        <f t="shared" si="67"/>
        <v>0</v>
      </c>
      <c r="J568" s="315">
        <f t="shared" si="68"/>
        <v>0</v>
      </c>
      <c r="K568" s="315">
        <f t="shared" si="69"/>
        <v>0</v>
      </c>
      <c r="L568" s="315">
        <f t="shared" si="70"/>
        <v>0</v>
      </c>
      <c r="M568" s="315">
        <f t="shared" si="71"/>
        <v>0</v>
      </c>
      <c r="N568" s="315">
        <f t="shared" si="72"/>
        <v>0</v>
      </c>
      <c r="O568" s="315">
        <f t="shared" si="73"/>
        <v>0</v>
      </c>
      <c r="P568" s="315">
        <f t="shared" si="74"/>
        <v>0</v>
      </c>
      <c r="Q568" s="378">
        <f t="shared" si="75"/>
        <v>0</v>
      </c>
      <c r="R568" s="377">
        <f t="shared" si="76"/>
        <v>0</v>
      </c>
      <c r="S568" s="315">
        <f t="shared" si="77"/>
        <v>0</v>
      </c>
      <c r="T568" s="315">
        <f t="shared" si="78"/>
        <v>0</v>
      </c>
      <c r="U568" s="315">
        <f t="shared" si="79"/>
        <v>0</v>
      </c>
      <c r="V568" s="315">
        <f t="shared" si="80"/>
        <v>0</v>
      </c>
      <c r="W568" s="315">
        <f t="shared" si="81"/>
        <v>0</v>
      </c>
      <c r="X568" s="315">
        <f t="shared" si="82"/>
        <v>0</v>
      </c>
      <c r="Y568" s="315">
        <f t="shared" si="83"/>
        <v>0</v>
      </c>
      <c r="Z568" s="315">
        <f t="shared" si="84"/>
        <v>0</v>
      </c>
      <c r="AA568" s="315">
        <f t="shared" si="85"/>
        <v>0</v>
      </c>
      <c r="AB568" s="315">
        <f t="shared" si="86"/>
        <v>0</v>
      </c>
      <c r="AC568" s="315">
        <f t="shared" si="87"/>
        <v>0</v>
      </c>
      <c r="AD568" s="378">
        <f t="shared" si="88"/>
        <v>0</v>
      </c>
      <c r="AE568" s="405">
        <f t="shared" si="89"/>
        <v>0</v>
      </c>
    </row>
    <row r="569" spans="2:31">
      <c r="B569" s="384"/>
      <c r="C569" s="385" t="s">
        <v>420</v>
      </c>
      <c r="D569" s="406" t="s">
        <v>432</v>
      </c>
      <c r="E569" s="379">
        <f t="shared" si="64"/>
        <v>0</v>
      </c>
      <c r="F569" s="380">
        <f t="shared" si="90"/>
        <v>0</v>
      </c>
      <c r="G569" s="380">
        <f t="shared" si="65"/>
        <v>0</v>
      </c>
      <c r="H569" s="380">
        <f t="shared" si="66"/>
        <v>0</v>
      </c>
      <c r="I569" s="380">
        <f t="shared" si="67"/>
        <v>0</v>
      </c>
      <c r="J569" s="380">
        <f t="shared" si="68"/>
        <v>0</v>
      </c>
      <c r="K569" s="380">
        <f t="shared" si="69"/>
        <v>0</v>
      </c>
      <c r="L569" s="380">
        <f t="shared" si="70"/>
        <v>0</v>
      </c>
      <c r="M569" s="380">
        <f t="shared" si="71"/>
        <v>0</v>
      </c>
      <c r="N569" s="380">
        <f t="shared" si="72"/>
        <v>0</v>
      </c>
      <c r="O569" s="380">
        <f t="shared" si="73"/>
        <v>0</v>
      </c>
      <c r="P569" s="380">
        <f t="shared" si="74"/>
        <v>0</v>
      </c>
      <c r="Q569" s="381">
        <f t="shared" si="75"/>
        <v>0</v>
      </c>
      <c r="R569" s="379">
        <f t="shared" si="76"/>
        <v>0</v>
      </c>
      <c r="S569" s="380">
        <f t="shared" si="77"/>
        <v>0</v>
      </c>
      <c r="T569" s="380">
        <f t="shared" si="78"/>
        <v>0</v>
      </c>
      <c r="U569" s="380">
        <f t="shared" si="79"/>
        <v>0</v>
      </c>
      <c r="V569" s="380">
        <f t="shared" si="80"/>
        <v>0</v>
      </c>
      <c r="W569" s="380">
        <f t="shared" si="81"/>
        <v>0</v>
      </c>
      <c r="X569" s="380">
        <f t="shared" si="82"/>
        <v>0</v>
      </c>
      <c r="Y569" s="380">
        <f t="shared" si="83"/>
        <v>0</v>
      </c>
      <c r="Z569" s="380">
        <f t="shared" si="84"/>
        <v>0</v>
      </c>
      <c r="AA569" s="380">
        <f t="shared" si="85"/>
        <v>0</v>
      </c>
      <c r="AB569" s="380">
        <f t="shared" si="86"/>
        <v>0</v>
      </c>
      <c r="AC569" s="380">
        <f t="shared" si="87"/>
        <v>0</v>
      </c>
      <c r="AD569" s="381">
        <f t="shared" si="88"/>
        <v>0</v>
      </c>
      <c r="AE569" s="313">
        <f t="shared" si="89"/>
        <v>0</v>
      </c>
    </row>
    <row r="570" spans="2:31">
      <c r="B570" s="387"/>
      <c r="C570" s="388"/>
      <c r="D570" s="389" t="s">
        <v>433</v>
      </c>
      <c r="E570" s="390">
        <f t="shared" si="64"/>
        <v>0</v>
      </c>
      <c r="F570" s="391">
        <f t="shared" si="90"/>
        <v>0</v>
      </c>
      <c r="G570" s="391">
        <f t="shared" si="65"/>
        <v>0</v>
      </c>
      <c r="H570" s="391">
        <f t="shared" si="66"/>
        <v>0</v>
      </c>
      <c r="I570" s="391">
        <f t="shared" si="67"/>
        <v>0</v>
      </c>
      <c r="J570" s="391">
        <f t="shared" si="68"/>
        <v>0</v>
      </c>
      <c r="K570" s="391">
        <f t="shared" si="69"/>
        <v>0</v>
      </c>
      <c r="L570" s="391">
        <f t="shared" si="70"/>
        <v>0</v>
      </c>
      <c r="M570" s="391">
        <f t="shared" si="71"/>
        <v>0</v>
      </c>
      <c r="N570" s="391">
        <f t="shared" si="72"/>
        <v>0</v>
      </c>
      <c r="O570" s="391">
        <f t="shared" si="73"/>
        <v>0</v>
      </c>
      <c r="P570" s="391">
        <f t="shared" si="74"/>
        <v>0</v>
      </c>
      <c r="Q570" s="392">
        <f t="shared" si="75"/>
        <v>0</v>
      </c>
      <c r="R570" s="390">
        <f t="shared" si="76"/>
        <v>0</v>
      </c>
      <c r="S570" s="391">
        <f t="shared" si="77"/>
        <v>0</v>
      </c>
      <c r="T570" s="391">
        <f t="shared" si="78"/>
        <v>0</v>
      </c>
      <c r="U570" s="391">
        <f t="shared" si="79"/>
        <v>0</v>
      </c>
      <c r="V570" s="391">
        <f t="shared" si="80"/>
        <v>0</v>
      </c>
      <c r="W570" s="391">
        <f t="shared" si="81"/>
        <v>0</v>
      </c>
      <c r="X570" s="391">
        <f t="shared" si="82"/>
        <v>0</v>
      </c>
      <c r="Y570" s="391">
        <f t="shared" si="83"/>
        <v>0</v>
      </c>
      <c r="Z570" s="391">
        <f t="shared" si="84"/>
        <v>0</v>
      </c>
      <c r="AA570" s="391">
        <f t="shared" si="85"/>
        <v>0</v>
      </c>
      <c r="AB570" s="391">
        <f t="shared" si="86"/>
        <v>0</v>
      </c>
      <c r="AC570" s="391">
        <f t="shared" si="87"/>
        <v>0</v>
      </c>
      <c r="AD570" s="392">
        <f t="shared" si="88"/>
        <v>0</v>
      </c>
      <c r="AE570" s="311">
        <f t="shared" si="89"/>
        <v>0</v>
      </c>
    </row>
    <row r="571" spans="2:31" ht="14.25">
      <c r="B571" s="393"/>
      <c r="C571" s="172"/>
      <c r="D571" s="310" t="s">
        <v>434</v>
      </c>
      <c r="E571" s="391">
        <f t="shared" si="64"/>
        <v>0</v>
      </c>
      <c r="F571" s="391">
        <f t="shared" si="90"/>
        <v>0</v>
      </c>
      <c r="G571" s="391">
        <f t="shared" si="65"/>
        <v>0</v>
      </c>
      <c r="H571" s="391">
        <f t="shared" si="66"/>
        <v>0</v>
      </c>
      <c r="I571" s="391">
        <f t="shared" si="67"/>
        <v>0</v>
      </c>
      <c r="J571" s="391">
        <f t="shared" si="68"/>
        <v>0</v>
      </c>
      <c r="K571" s="391">
        <f t="shared" si="69"/>
        <v>0</v>
      </c>
      <c r="L571" s="391">
        <f t="shared" si="70"/>
        <v>0</v>
      </c>
      <c r="M571" s="391">
        <f t="shared" si="71"/>
        <v>0</v>
      </c>
      <c r="N571" s="391">
        <f t="shared" si="72"/>
        <v>0</v>
      </c>
      <c r="O571" s="391">
        <f t="shared" si="73"/>
        <v>0</v>
      </c>
      <c r="P571" s="391">
        <f t="shared" si="74"/>
        <v>0</v>
      </c>
      <c r="Q571" s="391">
        <f t="shared" si="75"/>
        <v>0</v>
      </c>
      <c r="R571" s="390">
        <f t="shared" si="76"/>
        <v>0</v>
      </c>
      <c r="S571" s="391">
        <f t="shared" si="77"/>
        <v>0</v>
      </c>
      <c r="T571" s="391">
        <f t="shared" si="78"/>
        <v>0</v>
      </c>
      <c r="U571" s="391">
        <f t="shared" si="79"/>
        <v>0</v>
      </c>
      <c r="V571" s="391">
        <f t="shared" si="80"/>
        <v>0</v>
      </c>
      <c r="W571" s="391">
        <f t="shared" si="81"/>
        <v>0</v>
      </c>
      <c r="X571" s="391">
        <f t="shared" si="82"/>
        <v>0</v>
      </c>
      <c r="Y571" s="391">
        <f t="shared" si="83"/>
        <v>0</v>
      </c>
      <c r="Z571" s="391">
        <f t="shared" si="84"/>
        <v>0</v>
      </c>
      <c r="AA571" s="391">
        <f t="shared" si="85"/>
        <v>0</v>
      </c>
      <c r="AB571" s="391">
        <f t="shared" si="86"/>
        <v>0</v>
      </c>
      <c r="AC571" s="391">
        <f t="shared" si="87"/>
        <v>0</v>
      </c>
      <c r="AD571" s="392">
        <f t="shared" si="88"/>
        <v>0</v>
      </c>
      <c r="AE571" s="311">
        <f t="shared" si="89"/>
        <v>0</v>
      </c>
    </row>
    <row r="572" spans="2:31">
      <c r="B572" s="490"/>
      <c r="C572" s="415"/>
      <c r="D572" s="376"/>
      <c r="E572" s="315"/>
      <c r="F572" s="315"/>
      <c r="G572" s="315"/>
      <c r="H572" s="315"/>
      <c r="I572" s="315"/>
      <c r="J572" s="315"/>
      <c r="K572" s="315"/>
      <c r="L572" s="315"/>
      <c r="M572" s="315"/>
      <c r="N572" s="315"/>
      <c r="O572" s="315"/>
      <c r="P572" s="315"/>
      <c r="Q572" s="315"/>
    </row>
    <row r="573" spans="2:31" ht="14.25">
      <c r="B573" s="189" t="s">
        <v>470</v>
      </c>
      <c r="C573" s="415"/>
      <c r="D573" s="376"/>
      <c r="E573" s="315"/>
      <c r="F573" s="315"/>
      <c r="G573" s="315"/>
      <c r="H573" s="315"/>
      <c r="I573" s="315"/>
      <c r="J573" s="315"/>
      <c r="K573" s="315"/>
      <c r="L573" s="315"/>
      <c r="M573" s="315"/>
      <c r="N573" s="315"/>
      <c r="O573" s="315"/>
      <c r="P573" s="315"/>
      <c r="Q573" s="315"/>
    </row>
    <row r="574" spans="2:31" ht="14.25">
      <c r="B574" s="416"/>
      <c r="C574" s="388"/>
      <c r="D574" s="389"/>
      <c r="E574" s="417" t="s">
        <v>71</v>
      </c>
      <c r="F574" s="315"/>
      <c r="G574" s="315"/>
      <c r="H574" s="315"/>
      <c r="I574" s="315"/>
      <c r="J574" s="315"/>
      <c r="K574" s="315"/>
      <c r="L574" s="315"/>
      <c r="M574" s="315"/>
      <c r="N574" s="315"/>
      <c r="O574" s="315"/>
      <c r="P574" s="315"/>
      <c r="Q574" s="315"/>
    </row>
    <row r="575" spans="2:31">
      <c r="B575" s="366" t="s">
        <v>87</v>
      </c>
      <c r="C575" s="367" t="s">
        <v>408</v>
      </c>
      <c r="D575" s="368" t="s">
        <v>421</v>
      </c>
      <c r="E575" s="418">
        <f>AE544</f>
        <v>0</v>
      </c>
      <c r="F575" s="315"/>
      <c r="G575" s="315"/>
      <c r="H575" s="315"/>
      <c r="I575" s="315"/>
      <c r="J575" s="315"/>
      <c r="K575" s="315"/>
      <c r="L575" s="315"/>
      <c r="M575" s="315"/>
      <c r="N575" s="315"/>
      <c r="O575" s="315"/>
      <c r="P575" s="315"/>
      <c r="Q575" s="315"/>
    </row>
    <row r="576" spans="2:31">
      <c r="B576" s="374"/>
      <c r="C576" s="375" t="s">
        <v>409</v>
      </c>
      <c r="D576" s="376" t="s">
        <v>422</v>
      </c>
      <c r="E576" s="419">
        <f t="shared" ref="E576:E600" si="91">AE545</f>
        <v>0</v>
      </c>
      <c r="F576" s="315"/>
      <c r="G576" s="315"/>
      <c r="H576" s="315"/>
      <c r="I576" s="315"/>
      <c r="J576" s="315"/>
      <c r="K576" s="315"/>
      <c r="L576" s="315"/>
      <c r="M576" s="315"/>
      <c r="N576" s="315"/>
      <c r="O576" s="315"/>
      <c r="P576" s="315"/>
      <c r="Q576" s="315"/>
    </row>
    <row r="577" spans="2:17">
      <c r="B577" s="374"/>
      <c r="C577" s="375" t="s">
        <v>410</v>
      </c>
      <c r="D577" s="376" t="s">
        <v>423</v>
      </c>
      <c r="E577" s="419">
        <f t="shared" si="91"/>
        <v>0</v>
      </c>
      <c r="F577" s="315"/>
      <c r="G577" s="315"/>
      <c r="H577" s="315"/>
      <c r="I577" s="315"/>
      <c r="J577" s="315"/>
      <c r="K577" s="315"/>
      <c r="L577" s="315"/>
      <c r="M577" s="315"/>
      <c r="N577" s="315"/>
      <c r="O577" s="315"/>
      <c r="P577" s="315"/>
      <c r="Q577" s="315"/>
    </row>
    <row r="578" spans="2:17">
      <c r="B578" s="374"/>
      <c r="C578" s="375" t="s">
        <v>411</v>
      </c>
      <c r="D578" s="376" t="s">
        <v>424</v>
      </c>
      <c r="E578" s="419">
        <f t="shared" si="91"/>
        <v>0</v>
      </c>
      <c r="F578" s="315"/>
      <c r="G578" s="315"/>
      <c r="H578" s="315"/>
      <c r="I578" s="315"/>
      <c r="J578" s="315"/>
      <c r="K578" s="315"/>
      <c r="L578" s="315"/>
      <c r="M578" s="315"/>
      <c r="N578" s="315"/>
      <c r="O578" s="315"/>
      <c r="P578" s="315"/>
      <c r="Q578" s="315"/>
    </row>
    <row r="579" spans="2:17">
      <c r="B579" s="374"/>
      <c r="C579" s="375" t="s">
        <v>412</v>
      </c>
      <c r="D579" s="376" t="s">
        <v>425</v>
      </c>
      <c r="E579" s="419">
        <f t="shared" si="91"/>
        <v>0</v>
      </c>
      <c r="F579" s="315"/>
      <c r="G579" s="315"/>
      <c r="H579" s="315"/>
      <c r="I579" s="315"/>
      <c r="J579" s="315"/>
      <c r="K579" s="315"/>
      <c r="L579" s="315"/>
      <c r="M579" s="315"/>
      <c r="N579" s="315"/>
      <c r="O579" s="315"/>
      <c r="P579" s="315"/>
      <c r="Q579" s="315"/>
    </row>
    <row r="580" spans="2:17">
      <c r="B580" s="374"/>
      <c r="C580" s="375" t="s">
        <v>413</v>
      </c>
      <c r="D580" s="376" t="s">
        <v>426</v>
      </c>
      <c r="E580" s="419">
        <f t="shared" si="91"/>
        <v>0</v>
      </c>
      <c r="F580" s="315"/>
      <c r="G580" s="315"/>
      <c r="H580" s="315"/>
      <c r="I580" s="315"/>
      <c r="J580" s="315"/>
      <c r="K580" s="315"/>
      <c r="L580" s="315"/>
      <c r="M580" s="315"/>
      <c r="N580" s="315"/>
      <c r="O580" s="315"/>
      <c r="P580" s="315"/>
      <c r="Q580" s="315"/>
    </row>
    <row r="581" spans="2:17">
      <c r="B581" s="374"/>
      <c r="C581" s="375" t="s">
        <v>414</v>
      </c>
      <c r="D581" s="376" t="s">
        <v>427</v>
      </c>
      <c r="E581" s="419">
        <f t="shared" si="91"/>
        <v>0</v>
      </c>
      <c r="F581" s="315"/>
      <c r="G581" s="315"/>
      <c r="H581" s="315"/>
      <c r="I581" s="315"/>
      <c r="J581" s="315"/>
      <c r="K581" s="315"/>
      <c r="L581" s="315"/>
      <c r="M581" s="315"/>
      <c r="N581" s="315"/>
      <c r="O581" s="315"/>
      <c r="P581" s="315"/>
      <c r="Q581" s="315"/>
    </row>
    <row r="582" spans="2:17">
      <c r="B582" s="374"/>
      <c r="C582" s="375" t="s">
        <v>415</v>
      </c>
      <c r="D582" s="376" t="s">
        <v>428</v>
      </c>
      <c r="E582" s="419">
        <f t="shared" si="91"/>
        <v>0</v>
      </c>
      <c r="F582" s="315"/>
      <c r="G582" s="315"/>
      <c r="H582" s="315"/>
      <c r="I582" s="315"/>
      <c r="J582" s="315"/>
      <c r="K582" s="315"/>
      <c r="L582" s="315"/>
      <c r="M582" s="315"/>
      <c r="N582" s="315"/>
      <c r="O582" s="315"/>
      <c r="P582" s="315"/>
      <c r="Q582" s="315"/>
    </row>
    <row r="583" spans="2:17">
      <c r="B583" s="374"/>
      <c r="C583" s="375" t="s">
        <v>416</v>
      </c>
      <c r="D583" s="376" t="s">
        <v>429</v>
      </c>
      <c r="E583" s="419">
        <f t="shared" si="91"/>
        <v>0</v>
      </c>
      <c r="F583" s="315"/>
      <c r="G583" s="315"/>
      <c r="H583" s="315"/>
      <c r="I583" s="315"/>
      <c r="J583" s="315"/>
      <c r="K583" s="315"/>
      <c r="L583" s="315"/>
      <c r="M583" s="315"/>
      <c r="N583" s="315"/>
      <c r="O583" s="315"/>
      <c r="P583" s="315"/>
      <c r="Q583" s="315"/>
    </row>
    <row r="584" spans="2:17">
      <c r="B584" s="374"/>
      <c r="C584" s="375" t="s">
        <v>417</v>
      </c>
      <c r="D584" s="376" t="s">
        <v>430</v>
      </c>
      <c r="E584" s="419">
        <f t="shared" si="91"/>
        <v>0</v>
      </c>
      <c r="F584" s="315"/>
      <c r="G584" s="315"/>
      <c r="H584" s="315"/>
      <c r="I584" s="315"/>
      <c r="J584" s="315"/>
      <c r="K584" s="315"/>
      <c r="L584" s="315"/>
      <c r="M584" s="315"/>
      <c r="N584" s="315"/>
      <c r="O584" s="315"/>
      <c r="P584" s="315"/>
      <c r="Q584" s="315"/>
    </row>
    <row r="585" spans="2:17">
      <c r="B585" s="374"/>
      <c r="C585" s="375" t="s">
        <v>418</v>
      </c>
      <c r="D585" s="376" t="s">
        <v>431</v>
      </c>
      <c r="E585" s="419">
        <f t="shared" si="91"/>
        <v>0</v>
      </c>
      <c r="F585" s="315"/>
      <c r="G585" s="315"/>
      <c r="H585" s="315"/>
      <c r="I585" s="315"/>
      <c r="J585" s="315"/>
      <c r="K585" s="315"/>
      <c r="L585" s="315"/>
      <c r="M585" s="315"/>
      <c r="N585" s="315"/>
      <c r="O585" s="315"/>
      <c r="P585" s="315"/>
      <c r="Q585" s="315"/>
    </row>
    <row r="586" spans="2:17">
      <c r="B586" s="374"/>
      <c r="C586" s="375" t="s">
        <v>419</v>
      </c>
      <c r="D586" s="376" t="s">
        <v>69</v>
      </c>
      <c r="E586" s="419">
        <f t="shared" si="91"/>
        <v>0</v>
      </c>
      <c r="F586" s="315"/>
      <c r="G586" s="315"/>
      <c r="H586" s="315"/>
      <c r="I586" s="315"/>
      <c r="J586" s="315"/>
      <c r="K586" s="315"/>
      <c r="L586" s="315"/>
      <c r="M586" s="315"/>
      <c r="N586" s="315"/>
      <c r="O586" s="315"/>
      <c r="P586" s="315"/>
      <c r="Q586" s="315"/>
    </row>
    <row r="587" spans="2:17">
      <c r="B587" s="374"/>
      <c r="C587" s="375" t="s">
        <v>420</v>
      </c>
      <c r="D587" s="376" t="s">
        <v>432</v>
      </c>
      <c r="E587" s="420">
        <f t="shared" si="91"/>
        <v>0</v>
      </c>
      <c r="F587" s="315"/>
      <c r="G587" s="315"/>
      <c r="H587" s="315"/>
      <c r="I587" s="315"/>
      <c r="J587" s="315"/>
      <c r="K587" s="315"/>
      <c r="L587" s="315"/>
      <c r="M587" s="315"/>
      <c r="N587" s="315"/>
      <c r="O587" s="315"/>
      <c r="P587" s="315"/>
      <c r="Q587" s="315"/>
    </row>
    <row r="588" spans="2:17">
      <c r="B588" s="382" t="s">
        <v>73</v>
      </c>
      <c r="C588" s="367" t="s">
        <v>408</v>
      </c>
      <c r="D588" s="368" t="s">
        <v>421</v>
      </c>
      <c r="E588" s="418">
        <f t="shared" si="91"/>
        <v>0</v>
      </c>
      <c r="F588" s="315"/>
      <c r="G588" s="315"/>
      <c r="H588" s="315"/>
      <c r="I588" s="315"/>
      <c r="J588" s="315"/>
      <c r="K588" s="315"/>
      <c r="L588" s="315"/>
      <c r="M588" s="315"/>
      <c r="N588" s="315"/>
      <c r="O588" s="315"/>
      <c r="P588" s="315"/>
      <c r="Q588" s="315"/>
    </row>
    <row r="589" spans="2:17">
      <c r="B589" s="383"/>
      <c r="C589" s="375" t="s">
        <v>409</v>
      </c>
      <c r="D589" s="376" t="s">
        <v>422</v>
      </c>
      <c r="E589" s="419">
        <f t="shared" si="91"/>
        <v>0</v>
      </c>
      <c r="F589" s="315"/>
      <c r="G589" s="315"/>
      <c r="H589" s="315"/>
      <c r="I589" s="315"/>
      <c r="J589" s="315"/>
      <c r="K589" s="315"/>
      <c r="L589" s="315"/>
      <c r="M589" s="315"/>
      <c r="N589" s="315"/>
      <c r="O589" s="315"/>
      <c r="P589" s="315"/>
      <c r="Q589" s="315"/>
    </row>
    <row r="590" spans="2:17">
      <c r="B590" s="383"/>
      <c r="C590" s="375" t="s">
        <v>410</v>
      </c>
      <c r="D590" s="376" t="s">
        <v>423</v>
      </c>
      <c r="E590" s="419">
        <f t="shared" si="91"/>
        <v>0</v>
      </c>
      <c r="F590" s="315"/>
      <c r="G590" s="315"/>
      <c r="H590" s="315"/>
      <c r="I590" s="315"/>
      <c r="J590" s="315"/>
      <c r="K590" s="315"/>
      <c r="L590" s="315"/>
      <c r="M590" s="315"/>
      <c r="N590" s="315"/>
      <c r="O590" s="315"/>
      <c r="P590" s="315"/>
      <c r="Q590" s="315"/>
    </row>
    <row r="591" spans="2:17">
      <c r="B591" s="383"/>
      <c r="C591" s="375" t="s">
        <v>411</v>
      </c>
      <c r="D591" s="376" t="s">
        <v>424</v>
      </c>
      <c r="E591" s="419">
        <f t="shared" si="91"/>
        <v>0</v>
      </c>
      <c r="F591" s="315"/>
      <c r="G591" s="315"/>
      <c r="H591" s="315"/>
      <c r="I591" s="315"/>
      <c r="J591" s="315"/>
      <c r="K591" s="315"/>
      <c r="L591" s="315"/>
      <c r="M591" s="315"/>
      <c r="N591" s="315"/>
      <c r="O591" s="315"/>
      <c r="P591" s="315"/>
      <c r="Q591" s="315"/>
    </row>
    <row r="592" spans="2:17">
      <c r="B592" s="383"/>
      <c r="C592" s="375" t="s">
        <v>412</v>
      </c>
      <c r="D592" s="376" t="s">
        <v>425</v>
      </c>
      <c r="E592" s="419">
        <f t="shared" si="91"/>
        <v>0</v>
      </c>
      <c r="F592" s="315"/>
      <c r="G592" s="315"/>
      <c r="H592" s="315"/>
      <c r="I592" s="315"/>
      <c r="J592" s="315"/>
      <c r="K592" s="315"/>
      <c r="L592" s="315"/>
      <c r="M592" s="315"/>
      <c r="N592" s="315"/>
      <c r="O592" s="315"/>
      <c r="P592" s="315"/>
      <c r="Q592" s="315"/>
    </row>
    <row r="593" spans="2:17">
      <c r="B593" s="383"/>
      <c r="C593" s="375" t="s">
        <v>413</v>
      </c>
      <c r="D593" s="376" t="s">
        <v>426</v>
      </c>
      <c r="E593" s="419">
        <f t="shared" si="91"/>
        <v>0</v>
      </c>
      <c r="F593" s="315"/>
      <c r="G593" s="315"/>
      <c r="H593" s="315"/>
      <c r="I593" s="315"/>
      <c r="J593" s="315"/>
      <c r="K593" s="315"/>
      <c r="L593" s="315"/>
      <c r="M593" s="315"/>
      <c r="N593" s="315"/>
      <c r="O593" s="315"/>
      <c r="P593" s="315"/>
      <c r="Q593" s="315"/>
    </row>
    <row r="594" spans="2:17">
      <c r="B594" s="383"/>
      <c r="C594" s="375" t="s">
        <v>414</v>
      </c>
      <c r="D594" s="376" t="s">
        <v>427</v>
      </c>
      <c r="E594" s="419">
        <f t="shared" si="91"/>
        <v>0</v>
      </c>
      <c r="F594" s="315"/>
      <c r="G594" s="315"/>
      <c r="H594" s="315"/>
      <c r="I594" s="315"/>
      <c r="J594" s="315"/>
      <c r="K594" s="315"/>
      <c r="L594" s="315"/>
      <c r="M594" s="315"/>
      <c r="N594" s="315"/>
      <c r="O594" s="315"/>
      <c r="P594" s="315"/>
      <c r="Q594" s="315"/>
    </row>
    <row r="595" spans="2:17">
      <c r="B595" s="383"/>
      <c r="C595" s="375" t="s">
        <v>415</v>
      </c>
      <c r="D595" s="376" t="s">
        <v>428</v>
      </c>
      <c r="E595" s="419">
        <f t="shared" si="91"/>
        <v>0</v>
      </c>
      <c r="F595" s="315"/>
      <c r="G595" s="315"/>
      <c r="H595" s="315"/>
      <c r="I595" s="315"/>
      <c r="J595" s="315"/>
      <c r="K595" s="315"/>
      <c r="L595" s="315"/>
      <c r="M595" s="315"/>
      <c r="N595" s="315"/>
      <c r="O595" s="315"/>
      <c r="P595" s="315"/>
      <c r="Q595" s="315"/>
    </row>
    <row r="596" spans="2:17">
      <c r="B596" s="383"/>
      <c r="C596" s="375" t="s">
        <v>416</v>
      </c>
      <c r="D596" s="376" t="s">
        <v>429</v>
      </c>
      <c r="E596" s="419">
        <f t="shared" si="91"/>
        <v>0</v>
      </c>
      <c r="F596" s="315"/>
      <c r="G596" s="315"/>
      <c r="H596" s="315"/>
      <c r="I596" s="315"/>
      <c r="J596" s="315"/>
      <c r="K596" s="315"/>
      <c r="L596" s="315"/>
      <c r="M596" s="315"/>
      <c r="N596" s="315"/>
      <c r="O596" s="315"/>
      <c r="P596" s="315"/>
      <c r="Q596" s="315"/>
    </row>
    <row r="597" spans="2:17">
      <c r="B597" s="383"/>
      <c r="C597" s="375" t="s">
        <v>417</v>
      </c>
      <c r="D597" s="376" t="s">
        <v>430</v>
      </c>
      <c r="E597" s="419">
        <f t="shared" si="91"/>
        <v>0</v>
      </c>
      <c r="F597" s="315"/>
      <c r="G597" s="315"/>
      <c r="H597" s="315"/>
      <c r="I597" s="315"/>
      <c r="J597" s="315"/>
      <c r="K597" s="315"/>
      <c r="L597" s="315"/>
      <c r="M597" s="315"/>
      <c r="N597" s="315"/>
      <c r="O597" s="315"/>
      <c r="P597" s="315"/>
      <c r="Q597" s="315"/>
    </row>
    <row r="598" spans="2:17">
      <c r="B598" s="383"/>
      <c r="C598" s="375" t="s">
        <v>418</v>
      </c>
      <c r="D598" s="376" t="s">
        <v>431</v>
      </c>
      <c r="E598" s="419">
        <f t="shared" si="91"/>
        <v>0</v>
      </c>
      <c r="F598" s="315"/>
      <c r="G598" s="315"/>
      <c r="H598" s="315"/>
      <c r="I598" s="315"/>
      <c r="J598" s="315"/>
      <c r="K598" s="315"/>
      <c r="L598" s="315"/>
      <c r="M598" s="315"/>
      <c r="N598" s="315"/>
      <c r="O598" s="315"/>
      <c r="P598" s="315"/>
      <c r="Q598" s="315"/>
    </row>
    <row r="599" spans="2:17">
      <c r="B599" s="383"/>
      <c r="C599" s="375" t="s">
        <v>419</v>
      </c>
      <c r="D599" s="376" t="s">
        <v>69</v>
      </c>
      <c r="E599" s="419">
        <f t="shared" si="91"/>
        <v>0</v>
      </c>
      <c r="F599" s="315"/>
      <c r="G599" s="315"/>
      <c r="H599" s="315"/>
      <c r="I599" s="315"/>
      <c r="J599" s="315"/>
      <c r="K599" s="315"/>
      <c r="L599" s="315"/>
      <c r="M599" s="315"/>
      <c r="N599" s="315"/>
      <c r="O599" s="315"/>
      <c r="P599" s="315"/>
      <c r="Q599" s="315"/>
    </row>
    <row r="600" spans="2:17">
      <c r="B600" s="384"/>
      <c r="C600" s="385" t="s">
        <v>420</v>
      </c>
      <c r="D600" s="386" t="s">
        <v>432</v>
      </c>
      <c r="E600" s="420">
        <f t="shared" si="91"/>
        <v>0</v>
      </c>
      <c r="F600" s="145"/>
      <c r="G600" s="145"/>
      <c r="H600" s="145"/>
      <c r="I600" s="145"/>
      <c r="J600" s="145"/>
      <c r="K600" s="145"/>
      <c r="L600" s="145"/>
      <c r="M600" s="145"/>
      <c r="N600" s="145"/>
      <c r="O600" s="145"/>
      <c r="P600" s="145"/>
      <c r="Q600" s="145"/>
    </row>
    <row r="601" spans="2:17">
      <c r="B601" s="421" t="s">
        <v>388</v>
      </c>
      <c r="C601" s="422"/>
      <c r="D601" s="422"/>
      <c r="E601" s="423">
        <f>SUM(E575:E587)</f>
        <v>0</v>
      </c>
    </row>
    <row r="602" spans="2:17">
      <c r="B602" s="425" t="s">
        <v>389</v>
      </c>
      <c r="C602" s="137"/>
      <c r="D602" s="137"/>
      <c r="E602" s="426">
        <f>SUM(E588:E600)</f>
        <v>0</v>
      </c>
    </row>
    <row r="603" spans="2:17">
      <c r="B603" s="427" t="s">
        <v>71</v>
      </c>
      <c r="C603" s="428"/>
      <c r="D603" s="428"/>
      <c r="E603" s="429">
        <f>SUM(E575:E600)</f>
        <v>0</v>
      </c>
    </row>
    <row r="604" spans="2:17">
      <c r="B604" s="337"/>
      <c r="C604" s="96"/>
      <c r="D604" s="337"/>
      <c r="E604" s="433"/>
      <c r="F604" s="715"/>
      <c r="G604" s="433"/>
      <c r="H604" s="446"/>
      <c r="I604" s="337"/>
      <c r="J604" s="130"/>
      <c r="K604" s="433"/>
      <c r="O604" s="433"/>
      <c r="P604" s="166"/>
    </row>
    <row r="605" spans="2:17">
      <c r="B605" s="337"/>
      <c r="C605" s="96"/>
      <c r="D605" s="337"/>
      <c r="E605" s="433"/>
      <c r="F605" s="715"/>
      <c r="G605" s="433"/>
      <c r="H605" s="446"/>
      <c r="I605" s="337"/>
      <c r="J605" s="130"/>
      <c r="K605" s="433"/>
      <c r="O605" s="433"/>
      <c r="P605" s="166"/>
    </row>
    <row r="606" spans="2:17" ht="14.25">
      <c r="B606" s="189" t="s">
        <v>447</v>
      </c>
      <c r="D606" s="273"/>
      <c r="E606" s="273"/>
      <c r="F606" s="273"/>
      <c r="G606" s="273"/>
      <c r="K606" s="433"/>
      <c r="O606" s="433"/>
      <c r="P606" s="166"/>
    </row>
    <row r="607" spans="2:17" ht="36.75" thickBot="1">
      <c r="B607" s="274"/>
      <c r="C607" s="275" t="s">
        <v>607</v>
      </c>
      <c r="D607" s="276" t="s">
        <v>58</v>
      </c>
      <c r="F607" s="277" t="s">
        <v>471</v>
      </c>
      <c r="H607" s="277" t="s">
        <v>472</v>
      </c>
      <c r="J607" s="302" t="s">
        <v>466</v>
      </c>
      <c r="K607" s="433"/>
      <c r="O607" s="433"/>
      <c r="P607" s="166"/>
    </row>
    <row r="608" spans="2:17">
      <c r="B608" s="289" t="s">
        <v>73</v>
      </c>
      <c r="C608" s="279">
        <v>1</v>
      </c>
      <c r="D608" s="280" t="s">
        <v>386</v>
      </c>
      <c r="E608" s="430"/>
      <c r="F608" s="282">
        <f>E588</f>
        <v>0</v>
      </c>
      <c r="G608" s="430"/>
      <c r="H608" s="449">
        <f t="array" ref="H608:H620">+係数!$J$17:$J$29</f>
        <v>0.82460747864244821</v>
      </c>
      <c r="I608" s="430"/>
      <c r="J608" s="432">
        <f t="shared" ref="J608:J620" si="92">F608*H608</f>
        <v>0</v>
      </c>
      <c r="K608" s="433"/>
      <c r="O608" s="433"/>
      <c r="P608" s="166"/>
    </row>
    <row r="609" spans="2:16">
      <c r="B609" s="291"/>
      <c r="C609" s="284">
        <v>2</v>
      </c>
      <c r="D609" s="285" t="s">
        <v>60</v>
      </c>
      <c r="E609" s="430"/>
      <c r="F609" s="282">
        <f t="shared" ref="F609:F620" si="93">E589</f>
        <v>0</v>
      </c>
      <c r="G609" s="430"/>
      <c r="H609" s="449">
        <v>2.491711266188823E-2</v>
      </c>
      <c r="I609" s="430"/>
      <c r="J609" s="332">
        <f t="shared" si="92"/>
        <v>0</v>
      </c>
      <c r="K609" s="433"/>
      <c r="O609" s="433"/>
      <c r="P609" s="166"/>
    </row>
    <row r="610" spans="2:16">
      <c r="B610" s="291"/>
      <c r="C610" s="284">
        <v>3</v>
      </c>
      <c r="D610" s="285" t="s">
        <v>61</v>
      </c>
      <c r="E610" s="430"/>
      <c r="F610" s="282">
        <f t="shared" si="93"/>
        <v>0</v>
      </c>
      <c r="G610" s="430"/>
      <c r="H610" s="449">
        <v>0.82896183645829125</v>
      </c>
      <c r="I610" s="430"/>
      <c r="J610" s="434">
        <f t="shared" si="92"/>
        <v>0</v>
      </c>
      <c r="K610" s="433"/>
      <c r="O610" s="433"/>
      <c r="P610" s="166"/>
    </row>
    <row r="611" spans="2:16">
      <c r="B611" s="291"/>
      <c r="C611" s="284">
        <v>4</v>
      </c>
      <c r="D611" s="285" t="s">
        <v>62</v>
      </c>
      <c r="E611" s="430"/>
      <c r="F611" s="282">
        <f t="shared" si="93"/>
        <v>0</v>
      </c>
      <c r="G611" s="430"/>
      <c r="H611" s="449">
        <v>1</v>
      </c>
      <c r="I611" s="430"/>
      <c r="J611" s="434">
        <f t="shared" si="92"/>
        <v>0</v>
      </c>
      <c r="K611" s="433"/>
      <c r="O611" s="433"/>
      <c r="P611" s="166"/>
    </row>
    <row r="612" spans="2:16">
      <c r="B612" s="291"/>
      <c r="C612" s="284">
        <v>5</v>
      </c>
      <c r="D612" s="285" t="s">
        <v>63</v>
      </c>
      <c r="E612" s="430"/>
      <c r="F612" s="282">
        <f t="shared" si="93"/>
        <v>0</v>
      </c>
      <c r="G612" s="430"/>
      <c r="H612" s="449">
        <v>0.99991950918676131</v>
      </c>
      <c r="I612" s="430"/>
      <c r="J612" s="434">
        <f t="shared" si="92"/>
        <v>0</v>
      </c>
      <c r="K612" s="433"/>
      <c r="O612" s="433"/>
      <c r="P612" s="166"/>
    </row>
    <row r="613" spans="2:16">
      <c r="B613" s="291"/>
      <c r="C613" s="284">
        <v>6</v>
      </c>
      <c r="D613" s="285" t="s">
        <v>64</v>
      </c>
      <c r="E613" s="430"/>
      <c r="F613" s="282">
        <f t="shared" si="93"/>
        <v>0</v>
      </c>
      <c r="G613" s="430"/>
      <c r="H613" s="449">
        <v>0.98859825872188301</v>
      </c>
      <c r="I613" s="430"/>
      <c r="J613" s="434">
        <f t="shared" si="92"/>
        <v>0</v>
      </c>
      <c r="K613" s="433"/>
      <c r="O613" s="433"/>
      <c r="P613" s="166"/>
    </row>
    <row r="614" spans="2:16">
      <c r="B614" s="291"/>
      <c r="C614" s="284">
        <v>7</v>
      </c>
      <c r="D614" s="285" t="s">
        <v>100</v>
      </c>
      <c r="E614" s="430"/>
      <c r="F614" s="282">
        <f t="shared" si="93"/>
        <v>0</v>
      </c>
      <c r="G614" s="430"/>
      <c r="H614" s="449">
        <v>0.97171271674865289</v>
      </c>
      <c r="I614" s="430"/>
      <c r="J614" s="434">
        <f t="shared" si="92"/>
        <v>0</v>
      </c>
      <c r="K614" s="433"/>
      <c r="O614" s="433"/>
      <c r="P614" s="166"/>
    </row>
    <row r="615" spans="2:16">
      <c r="B615" s="291"/>
      <c r="C615" s="284">
        <v>8</v>
      </c>
      <c r="D615" s="285" t="s">
        <v>65</v>
      </c>
      <c r="E615" s="430"/>
      <c r="F615" s="282">
        <f t="shared" si="93"/>
        <v>0</v>
      </c>
      <c r="G615" s="430"/>
      <c r="H615" s="449">
        <v>0.99997653740003967</v>
      </c>
      <c r="I615" s="430"/>
      <c r="J615" s="434">
        <f t="shared" si="92"/>
        <v>0</v>
      </c>
      <c r="K615" s="433"/>
      <c r="O615" s="433"/>
      <c r="P615" s="166"/>
    </row>
    <row r="616" spans="2:16">
      <c r="B616" s="291"/>
      <c r="C616" s="284">
        <v>9</v>
      </c>
      <c r="D616" s="285" t="s">
        <v>66</v>
      </c>
      <c r="E616" s="430"/>
      <c r="F616" s="282">
        <f t="shared" si="93"/>
        <v>0</v>
      </c>
      <c r="G616" s="430"/>
      <c r="H616" s="449">
        <v>0.9058412667804433</v>
      </c>
      <c r="I616" s="430"/>
      <c r="J616" s="434">
        <f t="shared" si="92"/>
        <v>0</v>
      </c>
      <c r="K616" s="433"/>
      <c r="O616" s="433"/>
      <c r="P616" s="166"/>
    </row>
    <row r="617" spans="2:16">
      <c r="B617" s="292"/>
      <c r="C617" s="284">
        <v>10</v>
      </c>
      <c r="D617" s="285" t="s">
        <v>387</v>
      </c>
      <c r="E617" s="430"/>
      <c r="F617" s="282">
        <f t="shared" si="93"/>
        <v>0</v>
      </c>
      <c r="G617" s="430"/>
      <c r="H617" s="449">
        <v>0.98468742228163431</v>
      </c>
      <c r="I617" s="430"/>
      <c r="J617" s="434">
        <f t="shared" si="92"/>
        <v>0</v>
      </c>
      <c r="K617" s="433"/>
      <c r="O617" s="433"/>
      <c r="P617" s="166"/>
    </row>
    <row r="618" spans="2:16">
      <c r="B618" s="292"/>
      <c r="C618" s="284">
        <v>11</v>
      </c>
      <c r="D618" s="285" t="s">
        <v>68</v>
      </c>
      <c r="E618" s="430"/>
      <c r="F618" s="282">
        <f t="shared" si="93"/>
        <v>0</v>
      </c>
      <c r="G618" s="430"/>
      <c r="H618" s="449">
        <v>1</v>
      </c>
      <c r="I618" s="430"/>
      <c r="J618" s="434">
        <f t="shared" si="92"/>
        <v>0</v>
      </c>
      <c r="K618" s="433"/>
      <c r="O618" s="433"/>
      <c r="P618" s="166"/>
    </row>
    <row r="619" spans="2:16">
      <c r="B619" s="292"/>
      <c r="C619" s="284">
        <v>12</v>
      </c>
      <c r="D619" s="285" t="s">
        <v>69</v>
      </c>
      <c r="E619" s="430"/>
      <c r="F619" s="282">
        <f t="shared" si="93"/>
        <v>0</v>
      </c>
      <c r="G619" s="430"/>
      <c r="H619" s="449">
        <v>0.98721118776079031</v>
      </c>
      <c r="I619" s="430"/>
      <c r="J619" s="434">
        <f t="shared" si="92"/>
        <v>0</v>
      </c>
      <c r="K619" s="433"/>
      <c r="O619" s="433"/>
      <c r="P619" s="166"/>
    </row>
    <row r="620" spans="2:16" ht="12.75" thickBot="1">
      <c r="B620" s="293"/>
      <c r="C620" s="284">
        <v>13</v>
      </c>
      <c r="D620" s="288" t="s">
        <v>70</v>
      </c>
      <c r="E620" s="430"/>
      <c r="F620" s="282">
        <f t="shared" si="93"/>
        <v>0</v>
      </c>
      <c r="G620" s="430"/>
      <c r="H620" s="450">
        <v>0.99214719204572299</v>
      </c>
      <c r="I620" s="430"/>
      <c r="J620" s="436">
        <f t="shared" si="92"/>
        <v>0</v>
      </c>
      <c r="K620" s="433"/>
      <c r="O620" s="433"/>
      <c r="P620" s="166"/>
    </row>
    <row r="621" spans="2:16">
      <c r="B621" s="437" t="s">
        <v>71</v>
      </c>
      <c r="C621" s="438"/>
      <c r="D621" s="439"/>
      <c r="E621" s="440"/>
      <c r="F621" s="441">
        <f>SUM(F608:F620)</f>
        <v>0</v>
      </c>
      <c r="G621" s="440"/>
      <c r="H621" s="312"/>
      <c r="I621" s="440"/>
      <c r="J621" s="313">
        <f>SUM(J608:J620)</f>
        <v>0</v>
      </c>
      <c r="K621" s="433"/>
      <c r="O621" s="433"/>
      <c r="P621" s="166"/>
    </row>
    <row r="622" spans="2:16">
      <c r="B622" s="337"/>
      <c r="C622" s="96"/>
      <c r="D622" s="337"/>
      <c r="E622" s="433"/>
      <c r="F622" s="715"/>
      <c r="G622" s="433"/>
      <c r="H622" s="312"/>
      <c r="I622" s="433"/>
      <c r="J622" s="166"/>
      <c r="K622" s="433"/>
      <c r="O622" s="433"/>
      <c r="P622" s="166"/>
    </row>
    <row r="623" spans="2:16" ht="14.25">
      <c r="B623" s="189" t="s">
        <v>467</v>
      </c>
      <c r="D623" s="273"/>
      <c r="E623" s="273"/>
      <c r="F623" s="273"/>
      <c r="K623" s="433"/>
      <c r="O623" s="433"/>
      <c r="P623" s="166"/>
    </row>
    <row r="624" spans="2:16" ht="36">
      <c r="B624" s="274"/>
      <c r="C624" s="275" t="s">
        <v>607</v>
      </c>
      <c r="D624" s="276" t="s">
        <v>58</v>
      </c>
      <c r="F624" s="277" t="s">
        <v>471</v>
      </c>
      <c r="H624" s="277" t="s">
        <v>445</v>
      </c>
      <c r="J624" s="277" t="s">
        <v>446</v>
      </c>
      <c r="K624" s="433"/>
      <c r="O624" s="433"/>
      <c r="P624" s="166"/>
    </row>
    <row r="625" spans="2:16">
      <c r="B625" s="289" t="s">
        <v>73</v>
      </c>
      <c r="C625" s="279">
        <v>1</v>
      </c>
      <c r="D625" s="280" t="s">
        <v>386</v>
      </c>
      <c r="E625" s="430"/>
      <c r="F625" s="282">
        <f t="shared" ref="F625:F637" si="94">E588</f>
        <v>0</v>
      </c>
      <c r="H625" s="449">
        <f t="array" ref="H625:H637">+係数!$G$17:$G$29</f>
        <v>0.17539252135755179</v>
      </c>
      <c r="I625" s="430"/>
      <c r="J625" s="297">
        <f t="shared" ref="J625:J637" si="95">F625*H625</f>
        <v>0</v>
      </c>
      <c r="K625" s="433"/>
      <c r="O625" s="433"/>
      <c r="P625" s="166"/>
    </row>
    <row r="626" spans="2:16">
      <c r="B626" s="291"/>
      <c r="C626" s="284">
        <v>2</v>
      </c>
      <c r="D626" s="285" t="s">
        <v>60</v>
      </c>
      <c r="E626" s="430"/>
      <c r="F626" s="282">
        <f t="shared" si="94"/>
        <v>0</v>
      </c>
      <c r="H626" s="449">
        <v>0.97508288733811177</v>
      </c>
      <c r="I626" s="430"/>
      <c r="J626" s="297">
        <f t="shared" si="95"/>
        <v>0</v>
      </c>
      <c r="K626" s="433"/>
      <c r="O626" s="433"/>
      <c r="P626" s="166"/>
    </row>
    <row r="627" spans="2:16">
      <c r="B627" s="291"/>
      <c r="C627" s="284">
        <v>3</v>
      </c>
      <c r="D627" s="285" t="s">
        <v>61</v>
      </c>
      <c r="E627" s="430"/>
      <c r="F627" s="282">
        <f t="shared" si="94"/>
        <v>0</v>
      </c>
      <c r="H627" s="449">
        <v>0.17103816354170878</v>
      </c>
      <c r="I627" s="430"/>
      <c r="J627" s="405">
        <f t="shared" si="95"/>
        <v>0</v>
      </c>
      <c r="K627" s="433"/>
      <c r="O627" s="433"/>
      <c r="P627" s="166"/>
    </row>
    <row r="628" spans="2:16">
      <c r="B628" s="291"/>
      <c r="C628" s="284">
        <v>4</v>
      </c>
      <c r="D628" s="285" t="s">
        <v>62</v>
      </c>
      <c r="E628" s="430"/>
      <c r="F628" s="282">
        <f t="shared" si="94"/>
        <v>0</v>
      </c>
      <c r="H628" s="449">
        <v>0</v>
      </c>
      <c r="I628" s="430"/>
      <c r="J628" s="405">
        <f t="shared" si="95"/>
        <v>0</v>
      </c>
      <c r="K628" s="433"/>
      <c r="O628" s="433"/>
      <c r="P628" s="166"/>
    </row>
    <row r="629" spans="2:16">
      <c r="B629" s="291"/>
      <c r="C629" s="284">
        <v>5</v>
      </c>
      <c r="D629" s="285" t="s">
        <v>63</v>
      </c>
      <c r="E629" s="430"/>
      <c r="F629" s="282">
        <f t="shared" si="94"/>
        <v>0</v>
      </c>
      <c r="H629" s="449">
        <v>8.0490813238723186E-5</v>
      </c>
      <c r="I629" s="430"/>
      <c r="J629" s="405">
        <f t="shared" si="95"/>
        <v>0</v>
      </c>
      <c r="K629" s="433"/>
      <c r="O629" s="433"/>
      <c r="P629" s="166"/>
    </row>
    <row r="630" spans="2:16">
      <c r="B630" s="291"/>
      <c r="C630" s="284">
        <v>6</v>
      </c>
      <c r="D630" s="285" t="s">
        <v>64</v>
      </c>
      <c r="E630" s="430"/>
      <c r="F630" s="282">
        <f t="shared" si="94"/>
        <v>0</v>
      </c>
      <c r="H630" s="449">
        <v>1.1401741278116998E-2</v>
      </c>
      <c r="I630" s="430"/>
      <c r="J630" s="405">
        <f t="shared" si="95"/>
        <v>0</v>
      </c>
      <c r="K630" s="433"/>
      <c r="O630" s="433"/>
      <c r="P630" s="166"/>
    </row>
    <row r="631" spans="2:16">
      <c r="B631" s="291"/>
      <c r="C631" s="284">
        <v>7</v>
      </c>
      <c r="D631" s="285" t="s">
        <v>100</v>
      </c>
      <c r="E631" s="430"/>
      <c r="F631" s="282">
        <f t="shared" si="94"/>
        <v>0</v>
      </c>
      <c r="H631" s="449">
        <v>2.8287283251347137E-2</v>
      </c>
      <c r="I631" s="430"/>
      <c r="J631" s="405">
        <f t="shared" si="95"/>
        <v>0</v>
      </c>
      <c r="K631" s="433"/>
      <c r="O631" s="433"/>
      <c r="P631" s="166"/>
    </row>
    <row r="632" spans="2:16">
      <c r="B632" s="291"/>
      <c r="C632" s="284">
        <v>8</v>
      </c>
      <c r="D632" s="285" t="s">
        <v>65</v>
      </c>
      <c r="E632" s="430"/>
      <c r="F632" s="282">
        <f t="shared" si="94"/>
        <v>0</v>
      </c>
      <c r="H632" s="449">
        <v>2.3462599960362905E-5</v>
      </c>
      <c r="I632" s="430"/>
      <c r="J632" s="405">
        <f t="shared" si="95"/>
        <v>0</v>
      </c>
      <c r="K632" s="433"/>
      <c r="O632" s="433"/>
      <c r="P632" s="166"/>
    </row>
    <row r="633" spans="2:16">
      <c r="B633" s="291"/>
      <c r="C633" s="284">
        <v>9</v>
      </c>
      <c r="D633" s="285" t="s">
        <v>66</v>
      </c>
      <c r="E633" s="430"/>
      <c r="F633" s="282">
        <f t="shared" si="94"/>
        <v>0</v>
      </c>
      <c r="H633" s="449">
        <v>9.4158733219556742E-2</v>
      </c>
      <c r="I633" s="430"/>
      <c r="J633" s="405">
        <f t="shared" si="95"/>
        <v>0</v>
      </c>
      <c r="K633" s="433"/>
      <c r="O633" s="433"/>
      <c r="P633" s="166"/>
    </row>
    <row r="634" spans="2:16">
      <c r="B634" s="292"/>
      <c r="C634" s="284">
        <v>10</v>
      </c>
      <c r="D634" s="285" t="s">
        <v>387</v>
      </c>
      <c r="E634" s="430"/>
      <c r="F634" s="282">
        <f t="shared" si="94"/>
        <v>0</v>
      </c>
      <c r="H634" s="449">
        <v>1.5312577718365708E-2</v>
      </c>
      <c r="I634" s="430"/>
      <c r="J634" s="405">
        <f t="shared" si="95"/>
        <v>0</v>
      </c>
      <c r="K634" s="433"/>
      <c r="O634" s="433"/>
      <c r="P634" s="166"/>
    </row>
    <row r="635" spans="2:16">
      <c r="B635" s="292"/>
      <c r="C635" s="284">
        <v>11</v>
      </c>
      <c r="D635" s="285" t="s">
        <v>68</v>
      </c>
      <c r="E635" s="430"/>
      <c r="F635" s="282">
        <f t="shared" si="94"/>
        <v>0</v>
      </c>
      <c r="H635" s="449">
        <v>0</v>
      </c>
      <c r="I635" s="430"/>
      <c r="J635" s="405">
        <f t="shared" si="95"/>
        <v>0</v>
      </c>
      <c r="K635" s="433"/>
      <c r="O635" s="433"/>
      <c r="P635" s="166"/>
    </row>
    <row r="636" spans="2:16">
      <c r="B636" s="292"/>
      <c r="C636" s="284">
        <v>12</v>
      </c>
      <c r="D636" s="285" t="s">
        <v>69</v>
      </c>
      <c r="E636" s="430"/>
      <c r="F636" s="282">
        <f t="shared" si="94"/>
        <v>0</v>
      </c>
      <c r="H636" s="449">
        <v>1.2788812239209696E-2</v>
      </c>
      <c r="I636" s="430"/>
      <c r="J636" s="405">
        <f t="shared" si="95"/>
        <v>0</v>
      </c>
      <c r="K636" s="433"/>
      <c r="O636" s="433"/>
      <c r="P636" s="166"/>
    </row>
    <row r="637" spans="2:16">
      <c r="B637" s="293"/>
      <c r="C637" s="284">
        <v>13</v>
      </c>
      <c r="D637" s="288" t="s">
        <v>70</v>
      </c>
      <c r="E637" s="430"/>
      <c r="F637" s="282">
        <f t="shared" si="94"/>
        <v>0</v>
      </c>
      <c r="H637" s="450">
        <v>7.8528079542770635E-3</v>
      </c>
      <c r="I637" s="430"/>
      <c r="J637" s="405">
        <f t="shared" si="95"/>
        <v>0</v>
      </c>
      <c r="K637" s="433"/>
      <c r="O637" s="433"/>
      <c r="P637" s="166"/>
    </row>
    <row r="638" spans="2:16">
      <c r="B638" s="437" t="s">
        <v>71</v>
      </c>
      <c r="C638" s="438"/>
      <c r="D638" s="439"/>
      <c r="E638" s="440"/>
      <c r="F638" s="441">
        <f>SUM(F625:F637)</f>
        <v>0</v>
      </c>
      <c r="J638" s="311">
        <f>SUM(J625:J637)</f>
        <v>0</v>
      </c>
      <c r="K638" s="433"/>
      <c r="O638" s="433"/>
      <c r="P638" s="166"/>
    </row>
    <row r="639" spans="2:16">
      <c r="B639" s="337"/>
      <c r="C639" s="96"/>
      <c r="D639" s="337"/>
      <c r="E639" s="433"/>
      <c r="F639" s="715"/>
      <c r="G639" s="433"/>
      <c r="H639" s="312"/>
      <c r="I639" s="433"/>
      <c r="J639" s="166"/>
      <c r="K639" s="433"/>
      <c r="O639" s="433"/>
      <c r="P639" s="166"/>
    </row>
    <row r="640" spans="2:16">
      <c r="B640" s="337"/>
      <c r="C640" s="96"/>
      <c r="D640" s="337"/>
      <c r="E640" s="433"/>
      <c r="F640" s="715"/>
      <c r="G640" s="433"/>
      <c r="H640" s="312"/>
      <c r="I640" s="433"/>
      <c r="J640" s="166"/>
      <c r="K640" s="433"/>
      <c r="O640" s="433"/>
      <c r="P640" s="166"/>
    </row>
    <row r="641" spans="2:16">
      <c r="B641" s="337"/>
      <c r="C641" s="96"/>
      <c r="D641" s="337"/>
      <c r="E641" s="433"/>
      <c r="F641" s="715"/>
      <c r="G641" s="433"/>
      <c r="H641" s="312"/>
      <c r="I641" s="433"/>
      <c r="J641" s="166"/>
      <c r="K641" s="433"/>
      <c r="O641" s="433"/>
      <c r="P641" s="166"/>
    </row>
    <row r="642" spans="2:16" ht="14.25">
      <c r="B642" s="189" t="s">
        <v>473</v>
      </c>
      <c r="D642" s="273"/>
      <c r="E642" s="273"/>
      <c r="F642" s="433"/>
      <c r="G642" s="273"/>
      <c r="K642" s="433"/>
      <c r="O642" s="433"/>
      <c r="P642" s="166"/>
    </row>
    <row r="643" spans="2:16" ht="36">
      <c r="B643" s="274"/>
      <c r="C643" s="275" t="s">
        <v>607</v>
      </c>
      <c r="D643" s="276" t="s">
        <v>58</v>
      </c>
      <c r="F643" s="277" t="s">
        <v>474</v>
      </c>
      <c r="G643" s="145"/>
      <c r="H643" s="277" t="s">
        <v>475</v>
      </c>
      <c r="I643" s="491"/>
      <c r="J643" s="302" t="s">
        <v>476</v>
      </c>
      <c r="K643" s="433"/>
      <c r="O643" s="433"/>
      <c r="P643" s="166"/>
    </row>
    <row r="644" spans="2:16">
      <c r="B644" s="492" t="s">
        <v>87</v>
      </c>
      <c r="C644" s="279">
        <v>1</v>
      </c>
      <c r="D644" s="280" t="s">
        <v>386</v>
      </c>
      <c r="E644" s="430"/>
      <c r="F644" s="282">
        <f>E575</f>
        <v>0</v>
      </c>
      <c r="G644" s="337"/>
      <c r="H644" s="493">
        <f t="array" ref="H644:H656">+係数!$G$3:$G$15</f>
        <v>0.22565618771857276</v>
      </c>
      <c r="I644" s="430"/>
      <c r="J644" s="296">
        <f>F644*H644</f>
        <v>0</v>
      </c>
      <c r="K644" s="433"/>
      <c r="O644" s="433"/>
      <c r="P644" s="166"/>
    </row>
    <row r="645" spans="2:16">
      <c r="B645" s="283"/>
      <c r="C645" s="284">
        <v>2</v>
      </c>
      <c r="D645" s="285" t="s">
        <v>60</v>
      </c>
      <c r="E645" s="430"/>
      <c r="F645" s="282">
        <f t="shared" ref="F645:F656" si="96">E576</f>
        <v>0</v>
      </c>
      <c r="G645" s="337"/>
      <c r="H645" s="493">
        <v>0.84490592409641319</v>
      </c>
      <c r="I645" s="430"/>
      <c r="J645" s="297">
        <f t="shared" ref="J645:J656" si="97">F645*H645</f>
        <v>0</v>
      </c>
      <c r="K645" s="433"/>
      <c r="O645" s="433"/>
      <c r="P645" s="166"/>
    </row>
    <row r="646" spans="2:16">
      <c r="B646" s="283"/>
      <c r="C646" s="284">
        <v>3</v>
      </c>
      <c r="D646" s="285" t="s">
        <v>61</v>
      </c>
      <c r="E646" s="430"/>
      <c r="F646" s="282">
        <f t="shared" si="96"/>
        <v>0</v>
      </c>
      <c r="G646" s="337"/>
      <c r="H646" s="494">
        <v>0.14696849096851974</v>
      </c>
      <c r="I646" s="430"/>
      <c r="J646" s="405">
        <f t="shared" si="97"/>
        <v>0</v>
      </c>
      <c r="K646" s="433"/>
      <c r="O646" s="433"/>
      <c r="P646" s="166"/>
    </row>
    <row r="647" spans="2:16">
      <c r="B647" s="283"/>
      <c r="C647" s="284">
        <v>4</v>
      </c>
      <c r="D647" s="285" t="s">
        <v>62</v>
      </c>
      <c r="E647" s="430"/>
      <c r="F647" s="282">
        <f t="shared" si="96"/>
        <v>0</v>
      </c>
      <c r="G647" s="337"/>
      <c r="H647" s="494">
        <v>0</v>
      </c>
      <c r="I647" s="430"/>
      <c r="J647" s="405">
        <f t="shared" si="97"/>
        <v>0</v>
      </c>
      <c r="K647" s="433"/>
      <c r="O647" s="433"/>
      <c r="P647" s="166"/>
    </row>
    <row r="648" spans="2:16">
      <c r="B648" s="283"/>
      <c r="C648" s="284">
        <v>5</v>
      </c>
      <c r="D648" s="285" t="s">
        <v>63</v>
      </c>
      <c r="E648" s="430"/>
      <c r="F648" s="282">
        <f t="shared" si="96"/>
        <v>0</v>
      </c>
      <c r="G648" s="337"/>
      <c r="H648" s="494">
        <v>3.801323142032926E-5</v>
      </c>
      <c r="I648" s="430"/>
      <c r="J648" s="405">
        <f t="shared" si="97"/>
        <v>0</v>
      </c>
      <c r="K648" s="433"/>
      <c r="O648" s="433"/>
      <c r="P648" s="166"/>
    </row>
    <row r="649" spans="2:16">
      <c r="B649" s="283"/>
      <c r="C649" s="284">
        <v>6</v>
      </c>
      <c r="D649" s="285" t="s">
        <v>64</v>
      </c>
      <c r="E649" s="430"/>
      <c r="F649" s="282">
        <f t="shared" si="96"/>
        <v>0</v>
      </c>
      <c r="G649" s="337"/>
      <c r="H649" s="494">
        <v>8.5561039738937406E-3</v>
      </c>
      <c r="I649" s="430"/>
      <c r="J649" s="405">
        <f t="shared" si="97"/>
        <v>0</v>
      </c>
      <c r="K649" s="433"/>
      <c r="O649" s="433"/>
      <c r="P649" s="166"/>
    </row>
    <row r="650" spans="2:16">
      <c r="B650" s="283"/>
      <c r="C650" s="284">
        <v>7</v>
      </c>
      <c r="D650" s="285" t="s">
        <v>100</v>
      </c>
      <c r="E650" s="430"/>
      <c r="F650" s="282">
        <f t="shared" si="96"/>
        <v>0</v>
      </c>
      <c r="G650" s="337"/>
      <c r="H650" s="494">
        <v>2.1573036592645575E-2</v>
      </c>
      <c r="I650" s="430"/>
      <c r="J650" s="405">
        <f t="shared" si="97"/>
        <v>0</v>
      </c>
      <c r="K650" s="433"/>
      <c r="O650" s="433"/>
      <c r="P650" s="166"/>
    </row>
    <row r="651" spans="2:16">
      <c r="B651" s="283"/>
      <c r="C651" s="284">
        <v>8</v>
      </c>
      <c r="D651" s="285" t="s">
        <v>65</v>
      </c>
      <c r="E651" s="430"/>
      <c r="F651" s="282">
        <f t="shared" si="96"/>
        <v>0</v>
      </c>
      <c r="G651" s="337"/>
      <c r="H651" s="494">
        <v>1.9576286728720065E-5</v>
      </c>
      <c r="I651" s="430"/>
      <c r="J651" s="405">
        <f t="shared" si="97"/>
        <v>0</v>
      </c>
      <c r="K651" s="433"/>
      <c r="O651" s="433"/>
      <c r="P651" s="166"/>
    </row>
    <row r="652" spans="2:16">
      <c r="B652" s="283"/>
      <c r="C652" s="284">
        <v>9</v>
      </c>
      <c r="D652" s="285" t="s">
        <v>66</v>
      </c>
      <c r="E652" s="430"/>
      <c r="F652" s="282">
        <f t="shared" si="96"/>
        <v>0</v>
      </c>
      <c r="G652" s="337"/>
      <c r="H652" s="494">
        <v>5.5058249330786783E-2</v>
      </c>
      <c r="I652" s="430"/>
      <c r="J652" s="405">
        <f t="shared" si="97"/>
        <v>0</v>
      </c>
      <c r="K652" s="433"/>
      <c r="O652" s="433"/>
      <c r="P652" s="166"/>
    </row>
    <row r="653" spans="2:16">
      <c r="B653" s="286"/>
      <c r="C653" s="284">
        <v>10</v>
      </c>
      <c r="D653" s="285" t="s">
        <v>387</v>
      </c>
      <c r="E653" s="430"/>
      <c r="F653" s="282">
        <f t="shared" si="96"/>
        <v>0</v>
      </c>
      <c r="G653" s="337"/>
      <c r="H653" s="494">
        <v>1.982053371409492E-2</v>
      </c>
      <c r="I653" s="430"/>
      <c r="J653" s="405">
        <f t="shared" si="97"/>
        <v>0</v>
      </c>
      <c r="K653" s="433"/>
      <c r="O653" s="433"/>
      <c r="P653" s="166"/>
    </row>
    <row r="654" spans="2:16">
      <c r="B654" s="286"/>
      <c r="C654" s="284">
        <v>11</v>
      </c>
      <c r="D654" s="285" t="s">
        <v>68</v>
      </c>
      <c r="E654" s="430"/>
      <c r="F654" s="282">
        <f t="shared" si="96"/>
        <v>0</v>
      </c>
      <c r="G654" s="337"/>
      <c r="H654" s="494">
        <v>0</v>
      </c>
      <c r="I654" s="430"/>
      <c r="J654" s="405">
        <f t="shared" si="97"/>
        <v>0</v>
      </c>
      <c r="K654" s="433"/>
      <c r="O654" s="433"/>
      <c r="P654" s="166"/>
    </row>
    <row r="655" spans="2:16">
      <c r="B655" s="286"/>
      <c r="C655" s="284">
        <v>12</v>
      </c>
      <c r="D655" s="285" t="s">
        <v>69</v>
      </c>
      <c r="E655" s="430"/>
      <c r="F655" s="282">
        <f t="shared" si="96"/>
        <v>0</v>
      </c>
      <c r="G655" s="337"/>
      <c r="H655" s="494">
        <v>9.6351201319782951E-3</v>
      </c>
      <c r="I655" s="430"/>
      <c r="J655" s="405">
        <f t="shared" si="97"/>
        <v>0</v>
      </c>
      <c r="K655" s="433"/>
      <c r="O655" s="433"/>
      <c r="P655" s="166"/>
    </row>
    <row r="656" spans="2:16">
      <c r="B656" s="286"/>
      <c r="C656" s="284">
        <v>13</v>
      </c>
      <c r="D656" s="288" t="s">
        <v>70</v>
      </c>
      <c r="E656" s="430"/>
      <c r="F656" s="282">
        <f t="shared" si="96"/>
        <v>0</v>
      </c>
      <c r="G656" s="337"/>
      <c r="H656" s="494">
        <v>6.5266193895603935E-3</v>
      </c>
      <c r="I656" s="430"/>
      <c r="J656" s="313">
        <f t="shared" si="97"/>
        <v>0</v>
      </c>
      <c r="K656" s="433"/>
      <c r="O656" s="433"/>
      <c r="P656" s="166"/>
    </row>
    <row r="657" spans="2:16">
      <c r="B657" s="437" t="s">
        <v>71</v>
      </c>
      <c r="C657" s="438"/>
      <c r="D657" s="439"/>
      <c r="E657" s="440"/>
      <c r="F657" s="441">
        <f>SUM(F644:F656)</f>
        <v>0</v>
      </c>
      <c r="G657" s="337"/>
      <c r="H657" s="495"/>
      <c r="I657" s="496"/>
      <c r="J657" s="313">
        <f>SUM(J644:J656)</f>
        <v>0</v>
      </c>
      <c r="K657" s="433"/>
      <c r="O657" s="433"/>
      <c r="P657" s="166"/>
    </row>
    <row r="658" spans="2:16">
      <c r="B658" s="337"/>
      <c r="C658" s="96"/>
      <c r="D658" s="337"/>
      <c r="E658" s="433"/>
      <c r="F658" s="715"/>
      <c r="G658" s="433"/>
      <c r="H658" s="312"/>
      <c r="I658" s="433"/>
      <c r="J658" s="166"/>
      <c r="K658" s="433"/>
      <c r="O658" s="433"/>
      <c r="P658" s="166"/>
    </row>
    <row r="659" spans="2:16" ht="14.25">
      <c r="B659" s="189" t="s">
        <v>477</v>
      </c>
      <c r="D659" s="273"/>
      <c r="E659" s="273"/>
      <c r="F659" s="433"/>
      <c r="G659" s="273"/>
      <c r="K659" s="433"/>
      <c r="O659" s="433"/>
      <c r="P659" s="166"/>
    </row>
    <row r="660" spans="2:16" ht="48.75" thickBot="1">
      <c r="B660" s="274"/>
      <c r="C660" s="275" t="s">
        <v>608</v>
      </c>
      <c r="D660" s="276" t="s">
        <v>58</v>
      </c>
      <c r="F660" s="277" t="s">
        <v>474</v>
      </c>
      <c r="H660" s="277" t="s">
        <v>478</v>
      </c>
      <c r="I660" s="491"/>
      <c r="J660" s="302" t="s">
        <v>479</v>
      </c>
      <c r="K660" s="433"/>
      <c r="O660" s="433"/>
      <c r="P660" s="166"/>
    </row>
    <row r="661" spans="2:16">
      <c r="B661" s="492" t="s">
        <v>87</v>
      </c>
      <c r="C661" s="279">
        <v>1</v>
      </c>
      <c r="D661" s="280" t="s">
        <v>386</v>
      </c>
      <c r="E661" s="430"/>
      <c r="F661" s="282">
        <f>F644</f>
        <v>0</v>
      </c>
      <c r="G661" s="497"/>
      <c r="H661" s="498">
        <f t="array" ref="H661:H673">+係数!$J$3:$J$15</f>
        <v>0.77434381228142724</v>
      </c>
      <c r="I661" s="430"/>
      <c r="J661" s="432">
        <f>F661*H661</f>
        <v>0</v>
      </c>
      <c r="K661" s="433"/>
      <c r="O661" s="433"/>
      <c r="P661" s="166"/>
    </row>
    <row r="662" spans="2:16">
      <c r="B662" s="283"/>
      <c r="C662" s="284">
        <v>2</v>
      </c>
      <c r="D662" s="285" t="s">
        <v>60</v>
      </c>
      <c r="E662" s="430"/>
      <c r="F662" s="282">
        <f t="shared" ref="F662:F673" si="98">F645</f>
        <v>0</v>
      </c>
      <c r="G662" s="497"/>
      <c r="H662" s="493">
        <v>0.15509407590358681</v>
      </c>
      <c r="I662" s="430"/>
      <c r="J662" s="332">
        <f t="shared" ref="J662:J673" si="99">F662*H662</f>
        <v>0</v>
      </c>
      <c r="K662" s="433"/>
      <c r="O662" s="433"/>
      <c r="P662" s="166"/>
    </row>
    <row r="663" spans="2:16">
      <c r="B663" s="283"/>
      <c r="C663" s="284">
        <v>3</v>
      </c>
      <c r="D663" s="285" t="s">
        <v>61</v>
      </c>
      <c r="E663" s="430"/>
      <c r="F663" s="282">
        <f t="shared" si="98"/>
        <v>0</v>
      </c>
      <c r="G663" s="497"/>
      <c r="H663" s="494">
        <v>0.85303150903148028</v>
      </c>
      <c r="I663" s="430"/>
      <c r="J663" s="434">
        <f t="shared" si="99"/>
        <v>0</v>
      </c>
      <c r="K663" s="433"/>
      <c r="O663" s="433"/>
      <c r="P663" s="166"/>
    </row>
    <row r="664" spans="2:16">
      <c r="B664" s="283"/>
      <c r="C664" s="284">
        <v>4</v>
      </c>
      <c r="D664" s="285" t="s">
        <v>62</v>
      </c>
      <c r="E664" s="430"/>
      <c r="F664" s="282">
        <f t="shared" si="98"/>
        <v>0</v>
      </c>
      <c r="G664" s="497"/>
      <c r="H664" s="494">
        <v>1</v>
      </c>
      <c r="I664" s="430"/>
      <c r="J664" s="434">
        <f t="shared" si="99"/>
        <v>0</v>
      </c>
      <c r="K664" s="433"/>
      <c r="O664" s="433"/>
      <c r="P664" s="166"/>
    </row>
    <row r="665" spans="2:16">
      <c r="B665" s="283"/>
      <c r="C665" s="284">
        <v>5</v>
      </c>
      <c r="D665" s="285" t="s">
        <v>63</v>
      </c>
      <c r="E665" s="430"/>
      <c r="F665" s="282">
        <f t="shared" si="98"/>
        <v>0</v>
      </c>
      <c r="G665" s="497"/>
      <c r="H665" s="494">
        <v>0.99996198676857972</v>
      </c>
      <c r="I665" s="430"/>
      <c r="J665" s="434">
        <f t="shared" si="99"/>
        <v>0</v>
      </c>
      <c r="K665" s="433"/>
      <c r="O665" s="433"/>
      <c r="P665" s="166"/>
    </row>
    <row r="666" spans="2:16">
      <c r="B666" s="283"/>
      <c r="C666" s="284">
        <v>6</v>
      </c>
      <c r="D666" s="285" t="s">
        <v>64</v>
      </c>
      <c r="E666" s="430"/>
      <c r="F666" s="282">
        <f t="shared" si="98"/>
        <v>0</v>
      </c>
      <c r="G666" s="497"/>
      <c r="H666" s="494">
        <v>0.99144389602610627</v>
      </c>
      <c r="I666" s="430"/>
      <c r="J666" s="434">
        <f t="shared" si="99"/>
        <v>0</v>
      </c>
      <c r="K666" s="433"/>
      <c r="O666" s="433"/>
      <c r="P666" s="166"/>
    </row>
    <row r="667" spans="2:16">
      <c r="B667" s="283"/>
      <c r="C667" s="284">
        <v>7</v>
      </c>
      <c r="D667" s="285" t="s">
        <v>100</v>
      </c>
      <c r="E667" s="430"/>
      <c r="F667" s="282">
        <f t="shared" si="98"/>
        <v>0</v>
      </c>
      <c r="G667" s="497"/>
      <c r="H667" s="494">
        <v>0.97842696340735447</v>
      </c>
      <c r="I667" s="430"/>
      <c r="J667" s="434">
        <f t="shared" si="99"/>
        <v>0</v>
      </c>
      <c r="K667" s="433"/>
      <c r="O667" s="433"/>
      <c r="P667" s="166"/>
    </row>
    <row r="668" spans="2:16">
      <c r="B668" s="283"/>
      <c r="C668" s="284">
        <v>8</v>
      </c>
      <c r="D668" s="285" t="s">
        <v>65</v>
      </c>
      <c r="E668" s="430"/>
      <c r="F668" s="282">
        <f t="shared" si="98"/>
        <v>0</v>
      </c>
      <c r="G668" s="497"/>
      <c r="H668" s="494">
        <v>0.99998042371327123</v>
      </c>
      <c r="I668" s="430"/>
      <c r="J668" s="434">
        <f t="shared" si="99"/>
        <v>0</v>
      </c>
      <c r="K668" s="433"/>
      <c r="O668" s="433"/>
      <c r="P668" s="166"/>
    </row>
    <row r="669" spans="2:16">
      <c r="B669" s="283"/>
      <c r="C669" s="284">
        <v>9</v>
      </c>
      <c r="D669" s="285" t="s">
        <v>66</v>
      </c>
      <c r="E669" s="430"/>
      <c r="F669" s="282">
        <f t="shared" si="98"/>
        <v>0</v>
      </c>
      <c r="G669" s="497"/>
      <c r="H669" s="494">
        <v>0.94494175066921327</v>
      </c>
      <c r="I669" s="430"/>
      <c r="J669" s="434">
        <f t="shared" si="99"/>
        <v>0</v>
      </c>
      <c r="K669" s="433"/>
      <c r="O669" s="433"/>
      <c r="P669" s="166"/>
    </row>
    <row r="670" spans="2:16">
      <c r="B670" s="286"/>
      <c r="C670" s="284">
        <v>10</v>
      </c>
      <c r="D670" s="285" t="s">
        <v>387</v>
      </c>
      <c r="E670" s="430"/>
      <c r="F670" s="282">
        <f t="shared" si="98"/>
        <v>0</v>
      </c>
      <c r="G670" s="497"/>
      <c r="H670" s="494">
        <v>0.98017946628590513</v>
      </c>
      <c r="I670" s="430"/>
      <c r="J670" s="434">
        <f t="shared" si="99"/>
        <v>0</v>
      </c>
      <c r="K670" s="433"/>
      <c r="O670" s="433"/>
      <c r="P670" s="166"/>
    </row>
    <row r="671" spans="2:16">
      <c r="B671" s="286"/>
      <c r="C671" s="284">
        <v>11</v>
      </c>
      <c r="D671" s="285" t="s">
        <v>68</v>
      </c>
      <c r="E671" s="430"/>
      <c r="F671" s="282">
        <f t="shared" si="98"/>
        <v>0</v>
      </c>
      <c r="G671" s="497"/>
      <c r="H671" s="494">
        <v>1</v>
      </c>
      <c r="I671" s="430"/>
      <c r="J671" s="434">
        <f t="shared" si="99"/>
        <v>0</v>
      </c>
      <c r="K671" s="433"/>
      <c r="O671" s="433"/>
      <c r="P671" s="166"/>
    </row>
    <row r="672" spans="2:16">
      <c r="B672" s="286"/>
      <c r="C672" s="284">
        <v>12</v>
      </c>
      <c r="D672" s="285" t="s">
        <v>69</v>
      </c>
      <c r="E672" s="430"/>
      <c r="F672" s="282">
        <f t="shared" si="98"/>
        <v>0</v>
      </c>
      <c r="G672" s="497"/>
      <c r="H672" s="494">
        <v>0.99036487986802169</v>
      </c>
      <c r="I672" s="430"/>
      <c r="J672" s="434">
        <f t="shared" si="99"/>
        <v>0</v>
      </c>
      <c r="K672" s="433"/>
      <c r="O672" s="433"/>
      <c r="P672" s="166"/>
    </row>
    <row r="673" spans="2:16" ht="12.75" thickBot="1">
      <c r="B673" s="286"/>
      <c r="C673" s="284">
        <v>13</v>
      </c>
      <c r="D673" s="288" t="s">
        <v>70</v>
      </c>
      <c r="E673" s="430"/>
      <c r="F673" s="282">
        <f t="shared" si="98"/>
        <v>0</v>
      </c>
      <c r="G673" s="497"/>
      <c r="H673" s="499">
        <v>0.99347338061043966</v>
      </c>
      <c r="I673" s="430"/>
      <c r="J673" s="436">
        <f t="shared" si="99"/>
        <v>0</v>
      </c>
      <c r="K673" s="433"/>
      <c r="O673" s="433"/>
      <c r="P673" s="166"/>
    </row>
    <row r="674" spans="2:16">
      <c r="B674" s="437" t="s">
        <v>71</v>
      </c>
      <c r="C674" s="438"/>
      <c r="D674" s="439"/>
      <c r="E674" s="440"/>
      <c r="F674" s="441">
        <f>SUM(F661:F673)</f>
        <v>0</v>
      </c>
      <c r="G674" s="433"/>
      <c r="H674" s="130"/>
      <c r="I674" s="496"/>
      <c r="J674" s="313">
        <f>SUM(J661:J673)</f>
        <v>0</v>
      </c>
      <c r="K674" s="433"/>
      <c r="O674" s="433"/>
      <c r="P674" s="166"/>
    </row>
    <row r="675" spans="2:16">
      <c r="B675" s="337"/>
      <c r="C675" s="96"/>
      <c r="D675" s="337"/>
      <c r="E675" s="433"/>
      <c r="F675" s="715"/>
      <c r="G675" s="433"/>
      <c r="H675" s="312"/>
      <c r="I675" s="433"/>
      <c r="J675" s="166"/>
      <c r="K675" s="433"/>
      <c r="O675" s="433"/>
      <c r="P675" s="166"/>
    </row>
    <row r="676" spans="2:16">
      <c r="B676" s="337"/>
      <c r="C676" s="96"/>
      <c r="D676" s="337"/>
      <c r="E676" s="433"/>
      <c r="F676" s="715"/>
      <c r="G676" s="433"/>
      <c r="H676" s="312"/>
      <c r="I676" s="433"/>
      <c r="J676" s="166"/>
      <c r="K676" s="433"/>
      <c r="O676" s="433"/>
      <c r="P676" s="166"/>
    </row>
    <row r="677" spans="2:16">
      <c r="B677" s="337"/>
      <c r="C677" s="96"/>
      <c r="D677" s="337"/>
      <c r="E677" s="433"/>
      <c r="F677" s="715"/>
      <c r="G677" s="433"/>
      <c r="H677" s="312"/>
      <c r="I677" s="433"/>
      <c r="J677" s="166"/>
      <c r="K677" s="433"/>
      <c r="O677" s="433"/>
      <c r="P677" s="166"/>
    </row>
    <row r="678" spans="2:16">
      <c r="B678" s="337"/>
      <c r="C678" s="96"/>
      <c r="D678" s="337"/>
      <c r="E678" s="433"/>
      <c r="F678" s="715"/>
      <c r="G678" s="433"/>
      <c r="H678" s="312"/>
      <c r="I678" s="433"/>
      <c r="J678" s="166"/>
      <c r="K678" s="433"/>
      <c r="O678" s="433"/>
      <c r="P678" s="166"/>
    </row>
    <row r="679" spans="2:16">
      <c r="B679" s="337"/>
      <c r="C679" s="96"/>
      <c r="D679" s="337"/>
      <c r="E679" s="433"/>
      <c r="F679" s="715"/>
      <c r="G679" s="433"/>
      <c r="H679" s="312"/>
      <c r="I679" s="433"/>
      <c r="J679" s="166"/>
      <c r="K679" s="433"/>
      <c r="O679" s="433"/>
      <c r="P679" s="166"/>
    </row>
    <row r="680" spans="2:16">
      <c r="B680" s="337"/>
      <c r="C680" s="96"/>
      <c r="D680" s="337"/>
      <c r="E680" s="433"/>
      <c r="F680" s="715"/>
      <c r="G680" s="433"/>
      <c r="H680" s="312"/>
      <c r="I680" s="433"/>
      <c r="J680" s="166"/>
      <c r="K680" s="433"/>
      <c r="O680" s="433"/>
      <c r="P680" s="166"/>
    </row>
    <row r="681" spans="2:16">
      <c r="B681" s="337"/>
      <c r="C681" s="96"/>
      <c r="D681" s="337"/>
      <c r="E681" s="433"/>
      <c r="F681" s="715"/>
      <c r="G681" s="433"/>
      <c r="H681" s="312"/>
      <c r="I681" s="433"/>
      <c r="J681" s="166"/>
      <c r="K681" s="433"/>
      <c r="O681" s="433"/>
      <c r="P681" s="166"/>
    </row>
    <row r="682" spans="2:16">
      <c r="B682" s="337"/>
      <c r="C682" s="96"/>
      <c r="D682" s="337"/>
      <c r="E682" s="433"/>
      <c r="F682" s="715"/>
      <c r="G682" s="433"/>
      <c r="H682" s="312"/>
      <c r="I682" s="433"/>
      <c r="J682" s="166"/>
      <c r="K682" s="433"/>
      <c r="O682" s="433"/>
      <c r="P682" s="166"/>
    </row>
    <row r="683" spans="2:16">
      <c r="B683" s="337"/>
      <c r="C683" s="96"/>
      <c r="D683" s="337"/>
      <c r="E683" s="433"/>
      <c r="F683" s="715"/>
      <c r="G683" s="433"/>
      <c r="H683" s="312"/>
      <c r="I683" s="433"/>
      <c r="J683" s="166"/>
      <c r="K683" s="433"/>
      <c r="O683" s="433"/>
      <c r="P683" s="166"/>
    </row>
    <row r="684" spans="2:16">
      <c r="K684" s="433"/>
      <c r="O684" s="433"/>
      <c r="P684" s="166"/>
    </row>
    <row r="685" spans="2:16" ht="14.25">
      <c r="B685" s="500" t="s">
        <v>480</v>
      </c>
      <c r="C685" s="96"/>
      <c r="D685" s="337"/>
      <c r="E685" s="433"/>
      <c r="F685" s="715"/>
      <c r="G685" s="433"/>
      <c r="H685" s="312"/>
      <c r="I685" s="433"/>
      <c r="J685" s="166"/>
      <c r="K685" s="433"/>
      <c r="L685" s="433"/>
      <c r="M685" s="433"/>
      <c r="N685" s="166"/>
      <c r="O685" s="433"/>
      <c r="P685" s="166"/>
    </row>
    <row r="686" spans="2:16">
      <c r="B686" s="337"/>
      <c r="C686" s="96"/>
      <c r="D686" s="337"/>
      <c r="E686" s="433"/>
      <c r="F686" s="715"/>
      <c r="G686" s="433"/>
      <c r="H686" s="312"/>
      <c r="I686" s="433"/>
      <c r="J686" s="166"/>
      <c r="K686" s="433"/>
      <c r="L686" s="433"/>
      <c r="M686" s="433"/>
      <c r="N686" s="166"/>
      <c r="O686" s="433"/>
      <c r="P686" s="166"/>
    </row>
    <row r="687" spans="2:16" ht="14.25">
      <c r="B687" s="189" t="s">
        <v>481</v>
      </c>
      <c r="D687" s="273"/>
      <c r="E687" s="273"/>
      <c r="G687" s="273"/>
    </row>
    <row r="688" spans="2:16" ht="59.25" customHeight="1" thickBot="1">
      <c r="B688" s="274"/>
      <c r="C688" s="275" t="s">
        <v>608</v>
      </c>
      <c r="D688" s="276" t="s">
        <v>58</v>
      </c>
      <c r="F688" s="302" t="s">
        <v>482</v>
      </c>
      <c r="G688" s="145"/>
      <c r="H688" s="714"/>
    </row>
    <row r="689" spans="2:8">
      <c r="B689" s="278" t="s">
        <v>87</v>
      </c>
      <c r="C689" s="279">
        <v>1</v>
      </c>
      <c r="D689" s="280" t="s">
        <v>386</v>
      </c>
      <c r="E689" s="430"/>
      <c r="F689" s="432">
        <f>J661</f>
        <v>0</v>
      </c>
      <c r="G689" s="337"/>
      <c r="H689" s="312"/>
    </row>
    <row r="690" spans="2:8">
      <c r="B690" s="283"/>
      <c r="C690" s="284">
        <v>2</v>
      </c>
      <c r="D690" s="285" t="s">
        <v>60</v>
      </c>
      <c r="E690" s="430"/>
      <c r="F690" s="332">
        <f t="shared" ref="F690:F701" si="100">J662</f>
        <v>0</v>
      </c>
      <c r="G690" s="337"/>
      <c r="H690" s="312"/>
    </row>
    <row r="691" spans="2:8">
      <c r="B691" s="283"/>
      <c r="C691" s="284">
        <v>3</v>
      </c>
      <c r="D691" s="285" t="s">
        <v>61</v>
      </c>
      <c r="E691" s="430"/>
      <c r="F691" s="434">
        <f t="shared" si="100"/>
        <v>0</v>
      </c>
      <c r="G691" s="337"/>
      <c r="H691" s="130"/>
    </row>
    <row r="692" spans="2:8">
      <c r="B692" s="283"/>
      <c r="C692" s="284">
        <v>4</v>
      </c>
      <c r="D692" s="285" t="s">
        <v>62</v>
      </c>
      <c r="E692" s="430"/>
      <c r="F692" s="434">
        <f t="shared" si="100"/>
        <v>0</v>
      </c>
      <c r="G692" s="337"/>
      <c r="H692" s="130"/>
    </row>
    <row r="693" spans="2:8">
      <c r="B693" s="283"/>
      <c r="C693" s="284">
        <v>5</v>
      </c>
      <c r="D693" s="285" t="s">
        <v>63</v>
      </c>
      <c r="E693" s="430"/>
      <c r="F693" s="434">
        <f t="shared" si="100"/>
        <v>0</v>
      </c>
      <c r="G693" s="337"/>
      <c r="H693" s="130"/>
    </row>
    <row r="694" spans="2:8">
      <c r="B694" s="283"/>
      <c r="C694" s="284">
        <v>6</v>
      </c>
      <c r="D694" s="285" t="s">
        <v>64</v>
      </c>
      <c r="E694" s="430"/>
      <c r="F694" s="434">
        <f t="shared" si="100"/>
        <v>0</v>
      </c>
      <c r="G694" s="337"/>
      <c r="H694" s="130"/>
    </row>
    <row r="695" spans="2:8">
      <c r="B695" s="283"/>
      <c r="C695" s="284">
        <v>7</v>
      </c>
      <c r="D695" s="285" t="s">
        <v>100</v>
      </c>
      <c r="E695" s="430"/>
      <c r="F695" s="434">
        <f t="shared" si="100"/>
        <v>0</v>
      </c>
      <c r="G695" s="337"/>
      <c r="H695" s="130"/>
    </row>
    <row r="696" spans="2:8">
      <c r="B696" s="283"/>
      <c r="C696" s="284">
        <v>8</v>
      </c>
      <c r="D696" s="285" t="s">
        <v>65</v>
      </c>
      <c r="E696" s="430"/>
      <c r="F696" s="434">
        <f t="shared" si="100"/>
        <v>0</v>
      </c>
      <c r="G696" s="337"/>
      <c r="H696" s="130"/>
    </row>
    <row r="697" spans="2:8">
      <c r="B697" s="283"/>
      <c r="C697" s="284">
        <v>9</v>
      </c>
      <c r="D697" s="285" t="s">
        <v>66</v>
      </c>
      <c r="E697" s="430"/>
      <c r="F697" s="434">
        <f t="shared" si="100"/>
        <v>0</v>
      </c>
      <c r="G697" s="337"/>
      <c r="H697" s="130"/>
    </row>
    <row r="698" spans="2:8">
      <c r="B698" s="286"/>
      <c r="C698" s="284">
        <v>10</v>
      </c>
      <c r="D698" s="285" t="s">
        <v>387</v>
      </c>
      <c r="E698" s="430"/>
      <c r="F698" s="434">
        <f t="shared" si="100"/>
        <v>0</v>
      </c>
      <c r="G698" s="337"/>
      <c r="H698" s="130"/>
    </row>
    <row r="699" spans="2:8">
      <c r="B699" s="286"/>
      <c r="C699" s="284">
        <v>11</v>
      </c>
      <c r="D699" s="285" t="s">
        <v>68</v>
      </c>
      <c r="E699" s="430"/>
      <c r="F699" s="434">
        <f t="shared" si="100"/>
        <v>0</v>
      </c>
      <c r="G699" s="337"/>
      <c r="H699" s="130"/>
    </row>
    <row r="700" spans="2:8">
      <c r="B700" s="286"/>
      <c r="C700" s="284">
        <v>12</v>
      </c>
      <c r="D700" s="285" t="s">
        <v>69</v>
      </c>
      <c r="E700" s="430"/>
      <c r="F700" s="434">
        <f t="shared" si="100"/>
        <v>0</v>
      </c>
      <c r="G700" s="337"/>
      <c r="H700" s="130"/>
    </row>
    <row r="701" spans="2:8" ht="12.75" thickBot="1">
      <c r="B701" s="287"/>
      <c r="C701" s="284">
        <v>13</v>
      </c>
      <c r="D701" s="285" t="s">
        <v>70</v>
      </c>
      <c r="E701" s="430"/>
      <c r="F701" s="436">
        <f t="shared" si="100"/>
        <v>0</v>
      </c>
      <c r="G701" s="337"/>
      <c r="H701" s="130"/>
    </row>
    <row r="702" spans="2:8">
      <c r="B702" s="479" t="s">
        <v>73</v>
      </c>
      <c r="C702" s="279">
        <v>1</v>
      </c>
      <c r="D702" s="280" t="s">
        <v>386</v>
      </c>
      <c r="E702" s="430"/>
      <c r="F702" s="432">
        <f>J608</f>
        <v>0</v>
      </c>
      <c r="G702" s="337"/>
      <c r="H702" s="312"/>
    </row>
    <row r="703" spans="2:8">
      <c r="B703" s="291"/>
      <c r="C703" s="284">
        <v>2</v>
      </c>
      <c r="D703" s="285" t="s">
        <v>60</v>
      </c>
      <c r="E703" s="430"/>
      <c r="F703" s="332">
        <f t="shared" ref="F703:F714" si="101">J609</f>
        <v>0</v>
      </c>
      <c r="G703" s="337"/>
      <c r="H703" s="312"/>
    </row>
    <row r="704" spans="2:8">
      <c r="B704" s="291"/>
      <c r="C704" s="284">
        <v>3</v>
      </c>
      <c r="D704" s="285" t="s">
        <v>61</v>
      </c>
      <c r="E704" s="430"/>
      <c r="F704" s="434">
        <f t="shared" si="101"/>
        <v>0</v>
      </c>
      <c r="G704" s="337"/>
      <c r="H704" s="130"/>
    </row>
    <row r="705" spans="2:30">
      <c r="B705" s="291"/>
      <c r="C705" s="284">
        <v>4</v>
      </c>
      <c r="D705" s="285" t="s">
        <v>62</v>
      </c>
      <c r="E705" s="430"/>
      <c r="F705" s="434">
        <f t="shared" si="101"/>
        <v>0</v>
      </c>
      <c r="G705" s="337"/>
      <c r="H705" s="130"/>
    </row>
    <row r="706" spans="2:30">
      <c r="B706" s="291"/>
      <c r="C706" s="284">
        <v>5</v>
      </c>
      <c r="D706" s="285" t="s">
        <v>63</v>
      </c>
      <c r="E706" s="430"/>
      <c r="F706" s="434">
        <f t="shared" si="101"/>
        <v>0</v>
      </c>
      <c r="G706" s="337"/>
      <c r="H706" s="130"/>
    </row>
    <row r="707" spans="2:30">
      <c r="B707" s="291"/>
      <c r="C707" s="284">
        <v>6</v>
      </c>
      <c r="D707" s="285" t="s">
        <v>64</v>
      </c>
      <c r="E707" s="430"/>
      <c r="F707" s="434">
        <f t="shared" si="101"/>
        <v>0</v>
      </c>
      <c r="G707" s="337"/>
      <c r="H707" s="130"/>
    </row>
    <row r="708" spans="2:30">
      <c r="B708" s="291"/>
      <c r="C708" s="284">
        <v>7</v>
      </c>
      <c r="D708" s="285" t="s">
        <v>100</v>
      </c>
      <c r="E708" s="430"/>
      <c r="F708" s="434">
        <f t="shared" si="101"/>
        <v>0</v>
      </c>
      <c r="G708" s="337"/>
      <c r="H708" s="130"/>
    </row>
    <row r="709" spans="2:30">
      <c r="B709" s="291"/>
      <c r="C709" s="284">
        <v>8</v>
      </c>
      <c r="D709" s="285" t="s">
        <v>65</v>
      </c>
      <c r="E709" s="430"/>
      <c r="F709" s="434">
        <f t="shared" si="101"/>
        <v>0</v>
      </c>
      <c r="G709" s="337"/>
      <c r="H709" s="130"/>
    </row>
    <row r="710" spans="2:30">
      <c r="B710" s="291"/>
      <c r="C710" s="284">
        <v>9</v>
      </c>
      <c r="D710" s="285" t="s">
        <v>66</v>
      </c>
      <c r="E710" s="430"/>
      <c r="F710" s="434">
        <f t="shared" si="101"/>
        <v>0</v>
      </c>
      <c r="G710" s="337"/>
      <c r="H710" s="130"/>
    </row>
    <row r="711" spans="2:30">
      <c r="B711" s="292"/>
      <c r="C711" s="284">
        <v>10</v>
      </c>
      <c r="D711" s="285" t="s">
        <v>387</v>
      </c>
      <c r="E711" s="430"/>
      <c r="F711" s="434">
        <f t="shared" si="101"/>
        <v>0</v>
      </c>
      <c r="G711" s="337"/>
      <c r="H711" s="130"/>
    </row>
    <row r="712" spans="2:30">
      <c r="B712" s="292"/>
      <c r="C712" s="284">
        <v>11</v>
      </c>
      <c r="D712" s="285" t="s">
        <v>68</v>
      </c>
      <c r="E712" s="430"/>
      <c r="F712" s="434">
        <f t="shared" si="101"/>
        <v>0</v>
      </c>
      <c r="G712" s="337"/>
      <c r="H712" s="130"/>
    </row>
    <row r="713" spans="2:30">
      <c r="B713" s="292"/>
      <c r="C713" s="284">
        <v>12</v>
      </c>
      <c r="D713" s="285" t="s">
        <v>69</v>
      </c>
      <c r="E713" s="430"/>
      <c r="F713" s="434">
        <f t="shared" si="101"/>
        <v>0</v>
      </c>
      <c r="G713" s="337"/>
      <c r="H713" s="130"/>
    </row>
    <row r="714" spans="2:30" ht="12.75" thickBot="1">
      <c r="B714" s="292"/>
      <c r="C714" s="284">
        <v>13</v>
      </c>
      <c r="D714" s="285" t="s">
        <v>70</v>
      </c>
      <c r="E714" s="430"/>
      <c r="F714" s="436">
        <f t="shared" si="101"/>
        <v>0</v>
      </c>
      <c r="G714" s="337"/>
      <c r="H714" s="130"/>
    </row>
    <row r="715" spans="2:30">
      <c r="B715" s="279" t="s">
        <v>388</v>
      </c>
      <c r="C715" s="295"/>
      <c r="D715" s="280"/>
      <c r="E715" s="440"/>
      <c r="F715" s="297">
        <f>SUM(F689:F701)</f>
        <v>0</v>
      </c>
      <c r="G715" s="337"/>
      <c r="H715" s="312"/>
    </row>
    <row r="716" spans="2:30">
      <c r="B716" s="284" t="s">
        <v>389</v>
      </c>
      <c r="C716" s="96"/>
      <c r="D716" s="285"/>
      <c r="E716" s="433"/>
      <c r="F716" s="297">
        <f>SUM(F702:F714)</f>
        <v>0</v>
      </c>
      <c r="G716" s="337"/>
      <c r="H716" s="312"/>
    </row>
    <row r="717" spans="2:30">
      <c r="B717" s="298" t="s">
        <v>71</v>
      </c>
      <c r="C717" s="299"/>
      <c r="D717" s="288"/>
      <c r="E717" s="433"/>
      <c r="F717" s="300">
        <f>SUM(F689:F714)</f>
        <v>0</v>
      </c>
      <c r="G717" s="337"/>
      <c r="H717" s="312"/>
    </row>
    <row r="718" spans="2:30">
      <c r="C718" s="96"/>
      <c r="D718" s="337"/>
      <c r="E718" s="166"/>
      <c r="F718" s="166"/>
    </row>
    <row r="719" spans="2:30" ht="14.25">
      <c r="B719" s="189" t="s">
        <v>451</v>
      </c>
      <c r="D719" s="137"/>
      <c r="E719" s="137"/>
      <c r="F719" s="137"/>
      <c r="G719" s="137"/>
      <c r="H719" s="137"/>
      <c r="I719" s="137"/>
      <c r="J719" s="137"/>
      <c r="K719" s="137"/>
      <c r="L719" s="137"/>
      <c r="M719" s="137"/>
      <c r="N719" s="137"/>
      <c r="O719" s="137"/>
      <c r="P719" s="137"/>
      <c r="Q719" s="137"/>
      <c r="R719" s="455"/>
      <c r="S719" s="137"/>
    </row>
    <row r="720" spans="2:30">
      <c r="B720" s="456"/>
      <c r="C720" s="457"/>
      <c r="D720" s="458"/>
      <c r="E720" s="459" t="s">
        <v>87</v>
      </c>
      <c r="F720" s="460"/>
      <c r="G720" s="460"/>
      <c r="H720" s="460"/>
      <c r="I720" s="460"/>
      <c r="J720" s="460"/>
      <c r="K720" s="460"/>
      <c r="L720" s="460"/>
      <c r="M720" s="460"/>
      <c r="N720" s="460"/>
      <c r="O720" s="460"/>
      <c r="P720" s="460"/>
      <c r="Q720" s="460"/>
      <c r="R720" s="461" t="s">
        <v>73</v>
      </c>
      <c r="S720" s="462"/>
      <c r="T720" s="462"/>
      <c r="U720" s="462"/>
      <c r="V720" s="462"/>
      <c r="W720" s="462"/>
      <c r="X720" s="462"/>
      <c r="Y720" s="462"/>
      <c r="Z720" s="462"/>
      <c r="AA720" s="462"/>
      <c r="AB720" s="462"/>
      <c r="AC720" s="462"/>
      <c r="AD720" s="463"/>
    </row>
    <row r="721" spans="1:32">
      <c r="B721" s="464"/>
      <c r="C721" s="465"/>
      <c r="D721" s="466"/>
      <c r="E721" s="467">
        <v>1</v>
      </c>
      <c r="F721" s="467">
        <v>2</v>
      </c>
      <c r="G721" s="467">
        <v>3</v>
      </c>
      <c r="H721" s="467">
        <v>4</v>
      </c>
      <c r="I721" s="467">
        <v>5</v>
      </c>
      <c r="J721" s="467">
        <v>6</v>
      </c>
      <c r="K721" s="467">
        <v>7</v>
      </c>
      <c r="L721" s="467">
        <v>8</v>
      </c>
      <c r="M721" s="467">
        <v>9</v>
      </c>
      <c r="N721" s="467">
        <v>10</v>
      </c>
      <c r="O721" s="467">
        <v>11</v>
      </c>
      <c r="P721" s="467">
        <v>12</v>
      </c>
      <c r="Q721" s="468">
        <v>13</v>
      </c>
      <c r="R721" s="467">
        <v>1</v>
      </c>
      <c r="S721" s="467">
        <v>2</v>
      </c>
      <c r="T721" s="467">
        <v>3</v>
      </c>
      <c r="U721" s="467">
        <v>4</v>
      </c>
      <c r="V721" s="467">
        <v>5</v>
      </c>
      <c r="W721" s="467">
        <v>6</v>
      </c>
      <c r="X721" s="467">
        <v>7</v>
      </c>
      <c r="Y721" s="467">
        <v>8</v>
      </c>
      <c r="Z721" s="467">
        <v>9</v>
      </c>
      <c r="AA721" s="467">
        <v>10</v>
      </c>
      <c r="AB721" s="467">
        <v>11</v>
      </c>
      <c r="AC721" s="467">
        <v>12</v>
      </c>
      <c r="AD721" s="467">
        <v>13</v>
      </c>
      <c r="AE721" s="714"/>
      <c r="AF721" s="714"/>
    </row>
    <row r="722" spans="1:32" ht="24">
      <c r="B722" s="469"/>
      <c r="C722" s="470" t="s">
        <v>608</v>
      </c>
      <c r="D722" s="471" t="s">
        <v>58</v>
      </c>
      <c r="E722" s="472" t="s">
        <v>99</v>
      </c>
      <c r="F722" s="472" t="s">
        <v>60</v>
      </c>
      <c r="G722" s="472" t="s">
        <v>61</v>
      </c>
      <c r="H722" s="472" t="s">
        <v>62</v>
      </c>
      <c r="I722" s="472" t="s">
        <v>63</v>
      </c>
      <c r="J722" s="472" t="s">
        <v>64</v>
      </c>
      <c r="K722" s="472" t="s">
        <v>100</v>
      </c>
      <c r="L722" s="472" t="s">
        <v>65</v>
      </c>
      <c r="M722" s="472" t="s">
        <v>66</v>
      </c>
      <c r="N722" s="472" t="s">
        <v>387</v>
      </c>
      <c r="O722" s="472" t="s">
        <v>68</v>
      </c>
      <c r="P722" s="472" t="s">
        <v>69</v>
      </c>
      <c r="Q722" s="473" t="s">
        <v>70</v>
      </c>
      <c r="R722" s="472" t="s">
        <v>99</v>
      </c>
      <c r="S722" s="472" t="s">
        <v>60</v>
      </c>
      <c r="T722" s="472" t="s">
        <v>61</v>
      </c>
      <c r="U722" s="472" t="s">
        <v>62</v>
      </c>
      <c r="V722" s="472" t="s">
        <v>63</v>
      </c>
      <c r="W722" s="472" t="s">
        <v>64</v>
      </c>
      <c r="X722" s="472" t="s">
        <v>100</v>
      </c>
      <c r="Y722" s="472" t="s">
        <v>65</v>
      </c>
      <c r="Z722" s="472" t="s">
        <v>66</v>
      </c>
      <c r="AA722" s="472" t="s">
        <v>387</v>
      </c>
      <c r="AB722" s="472" t="s">
        <v>68</v>
      </c>
      <c r="AC722" s="472" t="s">
        <v>69</v>
      </c>
      <c r="AD722" s="472" t="s">
        <v>70</v>
      </c>
      <c r="AE722" s="714"/>
      <c r="AF722" s="714"/>
    </row>
    <row r="723" spans="1:32">
      <c r="A723" s="501"/>
      <c r="B723" s="278" t="s">
        <v>87</v>
      </c>
      <c r="C723" s="474">
        <v>1</v>
      </c>
      <c r="D723" s="475" t="s">
        <v>99</v>
      </c>
      <c r="E723" s="399">
        <f t="array" ref="E723:AD748">+$E$343:$AD$368</f>
        <v>1.0447969539715065</v>
      </c>
      <c r="F723" s="398">
        <v>1.3063314608602159E-3</v>
      </c>
      <c r="G723" s="398">
        <v>7.8323662071220733E-3</v>
      </c>
      <c r="H723" s="398">
        <v>1.366750906421523E-3</v>
      </c>
      <c r="I723" s="398">
        <v>5.6635329839767031E-4</v>
      </c>
      <c r="J723" s="398">
        <v>3.7262164124025779E-4</v>
      </c>
      <c r="K723" s="398">
        <v>3.1118354605333621E-4</v>
      </c>
      <c r="L723" s="398">
        <v>6.969405005700089E-5</v>
      </c>
      <c r="M723" s="398">
        <v>3.8919459984265356E-4</v>
      </c>
      <c r="N723" s="398">
        <v>4.3205329668916256E-4</v>
      </c>
      <c r="O723" s="398">
        <v>4.1670060687813091E-4</v>
      </c>
      <c r="P723" s="398">
        <v>3.6585855584005443E-3</v>
      </c>
      <c r="Q723" s="398">
        <v>5.8077143234914867E-4</v>
      </c>
      <c r="R723" s="399">
        <v>5.655426050784789E-4</v>
      </c>
      <c r="S723" s="398">
        <v>1.3735256827870031E-4</v>
      </c>
      <c r="T723" s="398">
        <v>4.3446342726242401E-4</v>
      </c>
      <c r="U723" s="398">
        <v>1.7712167806963774E-4</v>
      </c>
      <c r="V723" s="398">
        <v>8.2208802603526076E-5</v>
      </c>
      <c r="W723" s="398">
        <v>4.5697341149882798E-5</v>
      </c>
      <c r="X723" s="398">
        <v>4.0869763622657299E-5</v>
      </c>
      <c r="Y723" s="398">
        <v>1.8679171542049559E-5</v>
      </c>
      <c r="Z723" s="398">
        <v>7.6138623495639797E-5</v>
      </c>
      <c r="AA723" s="398">
        <v>6.2976636756195556E-5</v>
      </c>
      <c r="AB723" s="398">
        <v>5.8110563866343921E-5</v>
      </c>
      <c r="AC723" s="398">
        <v>1.3709445773324254E-4</v>
      </c>
      <c r="AD723" s="476">
        <v>8.7624584441748984E-5</v>
      </c>
    </row>
    <row r="724" spans="1:32">
      <c r="A724" s="501"/>
      <c r="B724" s="283"/>
      <c r="C724" s="145">
        <v>2</v>
      </c>
      <c r="D724" s="477" t="s">
        <v>60</v>
      </c>
      <c r="E724" s="404">
        <v>7.7522595258499278E-5</v>
      </c>
      <c r="F724" s="372">
        <v>1.0002125739216459</v>
      </c>
      <c r="G724" s="372">
        <v>7.8478035591368091E-4</v>
      </c>
      <c r="H724" s="372">
        <v>1.3223068059229002E-4</v>
      </c>
      <c r="I724" s="372">
        <v>3.3939951504372667E-3</v>
      </c>
      <c r="J724" s="372">
        <v>1.0602365621968386E-4</v>
      </c>
      <c r="K724" s="372">
        <v>3.9984370302801452E-5</v>
      </c>
      <c r="L724" s="372">
        <v>8.185408915049171E-6</v>
      </c>
      <c r="M724" s="372">
        <v>7.4526487952108472E-5</v>
      </c>
      <c r="N724" s="372">
        <v>7.1330005280086437E-5</v>
      </c>
      <c r="O724" s="372">
        <v>1.4437606799402682E-4</v>
      </c>
      <c r="P724" s="372">
        <v>1.1145567113297493E-4</v>
      </c>
      <c r="Q724" s="372">
        <v>1.2062961991167035E-4</v>
      </c>
      <c r="R724" s="404">
        <v>1.0189351366150778E-5</v>
      </c>
      <c r="S724" s="372">
        <v>2.1865128513326156E-5</v>
      </c>
      <c r="T724" s="372">
        <v>2.6967226818644563E-5</v>
      </c>
      <c r="U724" s="372">
        <v>5.0177751562983611E-5</v>
      </c>
      <c r="V724" s="372">
        <v>1.1454734541575526E-5</v>
      </c>
      <c r="W724" s="372">
        <v>4.2570358406350075E-6</v>
      </c>
      <c r="X724" s="372">
        <v>3.1757067854941394E-6</v>
      </c>
      <c r="Y724" s="372">
        <v>3.2287579081535981E-6</v>
      </c>
      <c r="Z724" s="372">
        <v>6.7063798955438793E-6</v>
      </c>
      <c r="AA724" s="372">
        <v>4.7727958002490093E-6</v>
      </c>
      <c r="AB724" s="372">
        <v>5.9017689231609752E-6</v>
      </c>
      <c r="AC724" s="372">
        <v>7.259341421871449E-6</v>
      </c>
      <c r="AD724" s="478">
        <v>7.9313859809794364E-6</v>
      </c>
    </row>
    <row r="725" spans="1:32">
      <c r="A725" s="501"/>
      <c r="B725" s="283"/>
      <c r="C725" s="145">
        <v>3</v>
      </c>
      <c r="D725" s="477" t="s">
        <v>61</v>
      </c>
      <c r="E725" s="404">
        <v>5.7010839112466946E-2</v>
      </c>
      <c r="F725" s="372">
        <v>0.12387877713526105</v>
      </c>
      <c r="G725" s="372">
        <v>1.1430725312947674</v>
      </c>
      <c r="H725" s="372">
        <v>6.6604521593712926E-2</v>
      </c>
      <c r="I725" s="372">
        <v>4.4144028275016699E-2</v>
      </c>
      <c r="J725" s="372">
        <v>1.7156776388381225E-2</v>
      </c>
      <c r="K725" s="372">
        <v>1.2441402343355295E-2</v>
      </c>
      <c r="L725" s="372">
        <v>2.8652873418970729E-3</v>
      </c>
      <c r="M725" s="372">
        <v>3.7275703463220997E-2</v>
      </c>
      <c r="N725" s="372">
        <v>1.7295628780541875E-2</v>
      </c>
      <c r="O725" s="372">
        <v>2.5267505501353184E-2</v>
      </c>
      <c r="P725" s="372">
        <v>4.3175846789455748E-2</v>
      </c>
      <c r="Q725" s="372">
        <v>4.5772249058034141E-2</v>
      </c>
      <c r="R725" s="404">
        <v>8.8727580096518519E-3</v>
      </c>
      <c r="S725" s="372">
        <v>1.0259489681207441E-2</v>
      </c>
      <c r="T725" s="372">
        <v>2.0448921242697121E-2</v>
      </c>
      <c r="U725" s="372">
        <v>1.3148819843673729E-2</v>
      </c>
      <c r="V725" s="372">
        <v>5.8028342110871736E-3</v>
      </c>
      <c r="W725" s="372">
        <v>2.9091703976981227E-3</v>
      </c>
      <c r="X725" s="372">
        <v>2.3258325692844086E-3</v>
      </c>
      <c r="Y725" s="372">
        <v>1.2020083326800038E-3</v>
      </c>
      <c r="Z725" s="372">
        <v>5.4498584614987239E-3</v>
      </c>
      <c r="AA725" s="372">
        <v>3.5812601840754929E-3</v>
      </c>
      <c r="AB725" s="372">
        <v>3.9159802504567624E-3</v>
      </c>
      <c r="AC725" s="372">
        <v>6.2698518352847102E-3</v>
      </c>
      <c r="AD725" s="478">
        <v>6.3554959028395254E-3</v>
      </c>
    </row>
    <row r="726" spans="1:32">
      <c r="A726" s="501"/>
      <c r="B726" s="283"/>
      <c r="C726" s="145">
        <v>4</v>
      </c>
      <c r="D726" s="477" t="s">
        <v>62</v>
      </c>
      <c r="E726" s="404">
        <v>2.4185596211394877E-3</v>
      </c>
      <c r="F726" s="372">
        <v>8.6959294857705503E-3</v>
      </c>
      <c r="G726" s="372">
        <v>2.8992308300263702E-3</v>
      </c>
      <c r="H726" s="372">
        <v>1.0013341212121922</v>
      </c>
      <c r="I726" s="372">
        <v>1.7208274990889127E-2</v>
      </c>
      <c r="J726" s="372">
        <v>3.4903721165841098E-3</v>
      </c>
      <c r="K726" s="372">
        <v>2.9737339978756147E-3</v>
      </c>
      <c r="L726" s="372">
        <v>1.8944628189121446E-2</v>
      </c>
      <c r="M726" s="372">
        <v>4.0578291291487401E-3</v>
      </c>
      <c r="N726" s="372">
        <v>4.0454175067700417E-3</v>
      </c>
      <c r="O726" s="372">
        <v>9.8230694390200601E-3</v>
      </c>
      <c r="P726" s="372">
        <v>2.9817385096931599E-3</v>
      </c>
      <c r="Q726" s="372">
        <v>3.6586981170551518E-3</v>
      </c>
      <c r="R726" s="404">
        <v>3.1937387143965834E-5</v>
      </c>
      <c r="S726" s="372">
        <v>4.1035784082093146E-5</v>
      </c>
      <c r="T726" s="372">
        <v>6.3448315390828152E-5</v>
      </c>
      <c r="U726" s="372">
        <v>4.216815987908677E-5</v>
      </c>
      <c r="V726" s="372">
        <v>3.9603831409934659E-5</v>
      </c>
      <c r="W726" s="372">
        <v>1.7570240047788094E-5</v>
      </c>
      <c r="X726" s="372">
        <v>1.247972046974537E-5</v>
      </c>
      <c r="Y726" s="372">
        <v>7.3739419416223763E-6</v>
      </c>
      <c r="Z726" s="372">
        <v>2.7037262118044296E-5</v>
      </c>
      <c r="AA726" s="372">
        <v>1.9416230266831866E-5</v>
      </c>
      <c r="AB726" s="372">
        <v>1.8573819897514946E-5</v>
      </c>
      <c r="AC726" s="372">
        <v>2.4925123179790816E-5</v>
      </c>
      <c r="AD726" s="478">
        <v>2.8491045043468706E-5</v>
      </c>
    </row>
    <row r="727" spans="1:32">
      <c r="A727" s="501"/>
      <c r="B727" s="283"/>
      <c r="C727" s="145">
        <v>5</v>
      </c>
      <c r="D727" s="477" t="s">
        <v>63</v>
      </c>
      <c r="E727" s="404">
        <v>1.3342838753476657E-2</v>
      </c>
      <c r="F727" s="372">
        <v>4.0652771441128548E-2</v>
      </c>
      <c r="G727" s="372">
        <v>2.6559171836241763E-2</v>
      </c>
      <c r="H727" s="372">
        <v>1.1564478112018323E-2</v>
      </c>
      <c r="I727" s="372">
        <v>1.1202558781300707</v>
      </c>
      <c r="J727" s="372">
        <v>3.1544221298456909E-2</v>
      </c>
      <c r="K727" s="372">
        <v>1.0517709229588357E-2</v>
      </c>
      <c r="L727" s="372">
        <v>1.7581358938050379E-3</v>
      </c>
      <c r="M727" s="372">
        <v>1.6885440582467097E-2</v>
      </c>
      <c r="N727" s="372">
        <v>1.9826038254165606E-2</v>
      </c>
      <c r="O727" s="372">
        <v>4.2469951561340362E-2</v>
      </c>
      <c r="P727" s="372">
        <v>2.7773653663961125E-2</v>
      </c>
      <c r="Q727" s="372">
        <v>3.0122255851448222E-2</v>
      </c>
      <c r="R727" s="404">
        <v>5.2721991437843483E-4</v>
      </c>
      <c r="S727" s="372">
        <v>9.3128698220152544E-4</v>
      </c>
      <c r="T727" s="372">
        <v>9.3377623479570587E-4</v>
      </c>
      <c r="U727" s="372">
        <v>5.7678297279319861E-4</v>
      </c>
      <c r="V727" s="372">
        <v>1.5437619506175363E-3</v>
      </c>
      <c r="W727" s="372">
        <v>4.1089687053582513E-4</v>
      </c>
      <c r="X727" s="372">
        <v>2.2621667599778054E-4</v>
      </c>
      <c r="Y727" s="372">
        <v>1.4258978879144526E-4</v>
      </c>
      <c r="Z727" s="372">
        <v>4.5687073948421367E-4</v>
      </c>
      <c r="AA727" s="372">
        <v>3.4803091086893999E-4</v>
      </c>
      <c r="AB727" s="372">
        <v>5.0810199527910377E-4</v>
      </c>
      <c r="AC727" s="372">
        <v>4.8787839421729191E-4</v>
      </c>
      <c r="AD727" s="478">
        <v>5.3462159021656853E-4</v>
      </c>
    </row>
    <row r="728" spans="1:32">
      <c r="A728" s="501"/>
      <c r="B728" s="283"/>
      <c r="C728" s="145">
        <v>6</v>
      </c>
      <c r="D728" s="477" t="s">
        <v>64</v>
      </c>
      <c r="E728" s="404">
        <v>1.4499931683119955E-2</v>
      </c>
      <c r="F728" s="372">
        <v>1.8274897960166087E-2</v>
      </c>
      <c r="G728" s="372">
        <v>1.8078692441540326E-2</v>
      </c>
      <c r="H728" s="372">
        <v>1.9714466840838368E-2</v>
      </c>
      <c r="I728" s="372">
        <v>6.7583191681158472E-3</v>
      </c>
      <c r="J728" s="372">
        <v>1.0049828136735921</v>
      </c>
      <c r="K728" s="372">
        <v>3.147992019299601E-3</v>
      </c>
      <c r="L728" s="372">
        <v>8.744629836156232E-4</v>
      </c>
      <c r="M728" s="372">
        <v>4.1375491318365806E-3</v>
      </c>
      <c r="N728" s="372">
        <v>5.5643089209471653E-3</v>
      </c>
      <c r="O728" s="372">
        <v>5.2641408099777512E-3</v>
      </c>
      <c r="P728" s="372">
        <v>1.3244415159686922E-2</v>
      </c>
      <c r="Q728" s="372">
        <v>7.4132704372486544E-3</v>
      </c>
      <c r="R728" s="404">
        <v>5.9327962823949542E-4</v>
      </c>
      <c r="S728" s="372">
        <v>5.147727529834894E-4</v>
      </c>
      <c r="T728" s="372">
        <v>8.2732574091836091E-4</v>
      </c>
      <c r="U728" s="372">
        <v>7.2437806202865296E-4</v>
      </c>
      <c r="V728" s="372">
        <v>3.0503719039834615E-4</v>
      </c>
      <c r="W728" s="372">
        <v>2.3914580277540614E-4</v>
      </c>
      <c r="X728" s="372">
        <v>1.5450468490655733E-4</v>
      </c>
      <c r="Y728" s="372">
        <v>7.6035286137455594E-5</v>
      </c>
      <c r="Z728" s="372">
        <v>2.4744284162091815E-4</v>
      </c>
      <c r="AA728" s="372">
        <v>2.569624002800068E-4</v>
      </c>
      <c r="AB728" s="372">
        <v>2.1792880394777396E-4</v>
      </c>
      <c r="AC728" s="372">
        <v>4.191444794826768E-4</v>
      </c>
      <c r="AD728" s="478">
        <v>3.0928921075981604E-4</v>
      </c>
    </row>
    <row r="729" spans="1:32">
      <c r="A729" s="501"/>
      <c r="B729" s="283"/>
      <c r="C729" s="145">
        <v>7</v>
      </c>
      <c r="D729" s="477" t="s">
        <v>100</v>
      </c>
      <c r="E729" s="404">
        <v>7.6039256723998069E-3</v>
      </c>
      <c r="F729" s="372">
        <v>5.5076787494278662E-2</v>
      </c>
      <c r="G729" s="372">
        <v>7.5856243840673682E-3</v>
      </c>
      <c r="H729" s="372">
        <v>1.5444437691476085E-2</v>
      </c>
      <c r="I729" s="372">
        <v>2.1116620955825362E-2</v>
      </c>
      <c r="J729" s="372">
        <v>1.3811503869412833E-2</v>
      </c>
      <c r="K729" s="372">
        <v>1.0424879083272005</v>
      </c>
      <c r="L729" s="372">
        <v>6.6642117381441698E-2</v>
      </c>
      <c r="M729" s="372">
        <v>1.62595923843777E-2</v>
      </c>
      <c r="N729" s="372">
        <v>7.9749319720551787E-3</v>
      </c>
      <c r="O729" s="372">
        <v>3.9227382829094874E-2</v>
      </c>
      <c r="P729" s="372">
        <v>8.8453574105417324E-3</v>
      </c>
      <c r="Q729" s="372">
        <v>1.752953833423071E-2</v>
      </c>
      <c r="R729" s="404">
        <v>8.5942933684590944E-5</v>
      </c>
      <c r="S729" s="372">
        <v>1.0930235045524123E-4</v>
      </c>
      <c r="T729" s="372">
        <v>1.6580900328565427E-4</v>
      </c>
      <c r="U729" s="372">
        <v>1.1675936623846401E-4</v>
      </c>
      <c r="V729" s="372">
        <v>8.2966271173655855E-5</v>
      </c>
      <c r="W729" s="372">
        <v>4.904415781203466E-5</v>
      </c>
      <c r="X729" s="372">
        <v>4.7456030181983345E-5</v>
      </c>
      <c r="Y729" s="372">
        <v>3.6405816106466688E-5</v>
      </c>
      <c r="Z729" s="372">
        <v>8.0369143950861433E-5</v>
      </c>
      <c r="AA729" s="372">
        <v>5.2182854573037046E-5</v>
      </c>
      <c r="AB729" s="372">
        <v>5.2154385751821181E-5</v>
      </c>
      <c r="AC729" s="372">
        <v>6.5615394801052501E-5</v>
      </c>
      <c r="AD729" s="478">
        <v>7.760073151311598E-5</v>
      </c>
    </row>
    <row r="730" spans="1:32">
      <c r="A730" s="501"/>
      <c r="B730" s="283"/>
      <c r="C730" s="145">
        <v>8</v>
      </c>
      <c r="D730" s="477" t="s">
        <v>65</v>
      </c>
      <c r="E730" s="404">
        <v>2.4928661979432875E-3</v>
      </c>
      <c r="F730" s="372">
        <v>6.7783362726909629E-3</v>
      </c>
      <c r="G730" s="372">
        <v>2.2881074952348511E-3</v>
      </c>
      <c r="H730" s="372">
        <v>4.2569578410438244E-3</v>
      </c>
      <c r="I730" s="372">
        <v>5.2149740735985351E-3</v>
      </c>
      <c r="J730" s="372">
        <v>1.3127760814277054E-2</v>
      </c>
      <c r="K730" s="372">
        <v>1.1403916443533611E-2</v>
      </c>
      <c r="L730" s="372">
        <v>1.0039617486817924</v>
      </c>
      <c r="M730" s="372">
        <v>1.3051534191470964E-2</v>
      </c>
      <c r="N730" s="372">
        <v>8.369936446969593E-3</v>
      </c>
      <c r="O730" s="372">
        <v>2.3272870401290242E-3</v>
      </c>
      <c r="P730" s="372">
        <v>8.3233188341668447E-3</v>
      </c>
      <c r="Q730" s="372">
        <v>2.5167961849592333E-2</v>
      </c>
      <c r="R730" s="404">
        <v>7.3159586447856242E-5</v>
      </c>
      <c r="S730" s="372">
        <v>1.1716841464157958E-4</v>
      </c>
      <c r="T730" s="372">
        <v>1.0164100544322756E-4</v>
      </c>
      <c r="U730" s="372">
        <v>1.0000926148300799E-4</v>
      </c>
      <c r="V730" s="372">
        <v>8.3411840387193149E-5</v>
      </c>
      <c r="W730" s="372">
        <v>1.7532494249284511E-4</v>
      </c>
      <c r="X730" s="372">
        <v>1.208471887502417E-4</v>
      </c>
      <c r="Y730" s="372">
        <v>1.0732780867806606E-4</v>
      </c>
      <c r="Z730" s="372">
        <v>1.5354516156373623E-4</v>
      </c>
      <c r="AA730" s="372">
        <v>1.6854390624289643E-4</v>
      </c>
      <c r="AB730" s="372">
        <v>4.8237651058626762E-5</v>
      </c>
      <c r="AC730" s="372">
        <v>1.0560078613208641E-4</v>
      </c>
      <c r="AD730" s="478">
        <v>2.1144263448000041E-4</v>
      </c>
    </row>
    <row r="731" spans="1:32">
      <c r="A731" s="501"/>
      <c r="B731" s="283"/>
      <c r="C731" s="145">
        <v>9</v>
      </c>
      <c r="D731" s="477" t="s">
        <v>66</v>
      </c>
      <c r="E731" s="404">
        <v>2.141416528735024E-2</v>
      </c>
      <c r="F731" s="372">
        <v>3.2482797829549728E-2</v>
      </c>
      <c r="G731" s="372">
        <v>1.8924197649026173E-2</v>
      </c>
      <c r="H731" s="372">
        <v>2.4153772542595542E-2</v>
      </c>
      <c r="I731" s="372">
        <v>3.134965803801619E-2</v>
      </c>
      <c r="J731" s="372">
        <v>1.0318907586814521E-2</v>
      </c>
      <c r="K731" s="372">
        <v>1.8639680700430983E-2</v>
      </c>
      <c r="L731" s="372">
        <v>2.0062515839915792E-3</v>
      </c>
      <c r="M731" s="372">
        <v>1.0531852393577783</v>
      </c>
      <c r="N731" s="372">
        <v>1.5163081781133885E-2</v>
      </c>
      <c r="O731" s="372">
        <v>1.8069931573395589E-2</v>
      </c>
      <c r="P731" s="372">
        <v>1.2785990658487638E-2</v>
      </c>
      <c r="Q731" s="372">
        <v>5.8218114072043539E-2</v>
      </c>
      <c r="R731" s="404">
        <v>4.1356504191077516E-4</v>
      </c>
      <c r="S731" s="372">
        <v>4.4373765550823925E-4</v>
      </c>
      <c r="T731" s="372">
        <v>6.3527007887571028E-4</v>
      </c>
      <c r="U731" s="372">
        <v>4.5803543790897761E-4</v>
      </c>
      <c r="V731" s="372">
        <v>4.4312296647313736E-4</v>
      </c>
      <c r="W731" s="372">
        <v>2.1351400245410836E-4</v>
      </c>
      <c r="X731" s="372">
        <v>2.4225939784866185E-4</v>
      </c>
      <c r="Y731" s="372">
        <v>6.4998130624287865E-5</v>
      </c>
      <c r="Z731" s="372">
        <v>1.4617341115159407E-3</v>
      </c>
      <c r="AA731" s="372">
        <v>2.0443353397974208E-4</v>
      </c>
      <c r="AB731" s="372">
        <v>2.5137680819576621E-4</v>
      </c>
      <c r="AC731" s="372">
        <v>2.4951046165341693E-4</v>
      </c>
      <c r="AD731" s="478">
        <v>4.4023823542295421E-4</v>
      </c>
    </row>
    <row r="732" spans="1:32">
      <c r="A732" s="501"/>
      <c r="B732" s="286"/>
      <c r="C732" s="145">
        <v>10</v>
      </c>
      <c r="D732" s="477" t="s">
        <v>387</v>
      </c>
      <c r="E732" s="404">
        <v>3.9990050455758668E-3</v>
      </c>
      <c r="F732" s="372">
        <v>8.168587592045572E-3</v>
      </c>
      <c r="G732" s="372">
        <v>4.4352534247716303E-3</v>
      </c>
      <c r="H732" s="372">
        <v>7.7023016499237901E-3</v>
      </c>
      <c r="I732" s="372">
        <v>6.8592053462418721E-3</v>
      </c>
      <c r="J732" s="372">
        <v>1.7280534358496302E-2</v>
      </c>
      <c r="K732" s="372">
        <v>2.3920878964243206E-2</v>
      </c>
      <c r="L732" s="372">
        <v>2.1851678105692714E-3</v>
      </c>
      <c r="M732" s="372">
        <v>7.6438155096984397E-3</v>
      </c>
      <c r="N732" s="372">
        <v>1.112707473403117</v>
      </c>
      <c r="O732" s="372">
        <v>1.6089674857421028E-2</v>
      </c>
      <c r="P732" s="372">
        <v>1.2815090681219532E-2</v>
      </c>
      <c r="Q732" s="372">
        <v>3.7944308657438905E-2</v>
      </c>
      <c r="R732" s="404">
        <v>9.2244910417321833E-5</v>
      </c>
      <c r="S732" s="372">
        <v>1.3888544782689416E-4</v>
      </c>
      <c r="T732" s="372">
        <v>1.4812557341243809E-4</v>
      </c>
      <c r="U732" s="372">
        <v>1.4253903252258438E-4</v>
      </c>
      <c r="V732" s="372">
        <v>9.8699616298866919E-5</v>
      </c>
      <c r="W732" s="372">
        <v>1.566181935459682E-4</v>
      </c>
      <c r="X732" s="372">
        <v>1.7140269016070983E-4</v>
      </c>
      <c r="Y732" s="372">
        <v>4.0351989136569405E-5</v>
      </c>
      <c r="Z732" s="372">
        <v>1.0334092765512901E-4</v>
      </c>
      <c r="AA732" s="372">
        <v>5.8345681819282403E-4</v>
      </c>
      <c r="AB732" s="372">
        <v>1.1739774700173877E-4</v>
      </c>
      <c r="AC732" s="372">
        <v>1.3437135413187369E-4</v>
      </c>
      <c r="AD732" s="478">
        <v>2.6659727767061695E-4</v>
      </c>
    </row>
    <row r="733" spans="1:32">
      <c r="A733" s="501"/>
      <c r="B733" s="286"/>
      <c r="C733" s="145">
        <v>11</v>
      </c>
      <c r="D733" s="477" t="s">
        <v>68</v>
      </c>
      <c r="E733" s="404">
        <v>2.9784620396774344E-3</v>
      </c>
      <c r="F733" s="372">
        <v>1.6641675431741953E-3</v>
      </c>
      <c r="G733" s="372">
        <v>8.7707462937829756E-4</v>
      </c>
      <c r="H733" s="372">
        <v>3.4626103644977203E-3</v>
      </c>
      <c r="I733" s="372">
        <v>1.1487133719087312E-3</v>
      </c>
      <c r="J733" s="372">
        <v>1.5988662911632578E-3</v>
      </c>
      <c r="K733" s="372">
        <v>1.1483403428564156E-3</v>
      </c>
      <c r="L733" s="372">
        <v>3.3267207521699507E-4</v>
      </c>
      <c r="M733" s="372">
        <v>1.7424345733676337E-3</v>
      </c>
      <c r="N733" s="372">
        <v>1.8387524601838402E-3</v>
      </c>
      <c r="O733" s="372">
        <v>1.0004030355405669</v>
      </c>
      <c r="P733" s="372">
        <v>1.339474061747655E-3</v>
      </c>
      <c r="Q733" s="372">
        <v>0.23142004225306995</v>
      </c>
      <c r="R733" s="404">
        <v>3.3402342479161265E-5</v>
      </c>
      <c r="S733" s="372">
        <v>2.5740502156843225E-5</v>
      </c>
      <c r="T733" s="372">
        <v>2.867038409400976E-5</v>
      </c>
      <c r="U733" s="372">
        <v>3.6744703078689038E-5</v>
      </c>
      <c r="V733" s="372">
        <v>1.736729451467632E-5</v>
      </c>
      <c r="W733" s="372">
        <v>1.6405405272571517E-5</v>
      </c>
      <c r="X733" s="372">
        <v>1.1890357482311702E-5</v>
      </c>
      <c r="Y733" s="372">
        <v>1.0200373464754692E-5</v>
      </c>
      <c r="Z733" s="372">
        <v>2.408247099666502E-5</v>
      </c>
      <c r="AA733" s="372">
        <v>1.89387353259517E-5</v>
      </c>
      <c r="AB733" s="372">
        <v>9.0803397623880403E-6</v>
      </c>
      <c r="AC733" s="372">
        <v>1.8118203429781909E-5</v>
      </c>
      <c r="AD733" s="478">
        <v>1.2119784049304912E-5</v>
      </c>
    </row>
    <row r="734" spans="1:32">
      <c r="A734" s="501"/>
      <c r="B734" s="286"/>
      <c r="C734" s="145">
        <v>12</v>
      </c>
      <c r="D734" s="477" t="s">
        <v>69</v>
      </c>
      <c r="E734" s="404">
        <v>2.7563273556203291E-2</v>
      </c>
      <c r="F734" s="372">
        <v>0.13472337195153322</v>
      </c>
      <c r="G734" s="372">
        <v>4.1093718140253588E-2</v>
      </c>
      <c r="H734" s="372">
        <v>7.5813148240263278E-2</v>
      </c>
      <c r="I734" s="372">
        <v>7.5085800226618316E-2</v>
      </c>
      <c r="J734" s="372">
        <v>5.359282757082795E-2</v>
      </c>
      <c r="K734" s="372">
        <v>6.6788712256131505E-2</v>
      </c>
      <c r="L734" s="372">
        <v>1.0299237938570427E-2</v>
      </c>
      <c r="M734" s="372">
        <v>3.8302657407257357E-2</v>
      </c>
      <c r="N734" s="372">
        <v>9.1729287214553812E-2</v>
      </c>
      <c r="O734" s="372">
        <v>6.4925221252485815E-2</v>
      </c>
      <c r="P734" s="372">
        <v>1.0622377069468303</v>
      </c>
      <c r="Q734" s="372">
        <v>7.5630674355466984E-2</v>
      </c>
      <c r="R734" s="404">
        <v>4.4527776796235397E-4</v>
      </c>
      <c r="S734" s="372">
        <v>5.6186037233759269E-4</v>
      </c>
      <c r="T734" s="372">
        <v>9.4890631784188661E-4</v>
      </c>
      <c r="U734" s="372">
        <v>6.3693374634118461E-4</v>
      </c>
      <c r="V734" s="372">
        <v>4.059296569861639E-4</v>
      </c>
      <c r="W734" s="372">
        <v>2.2010947439774728E-4</v>
      </c>
      <c r="X734" s="372">
        <v>1.9066376358897391E-4</v>
      </c>
      <c r="Y734" s="372">
        <v>8.7074916860679867E-5</v>
      </c>
      <c r="Z734" s="372">
        <v>3.4105709923093567E-4</v>
      </c>
      <c r="AA734" s="372">
        <v>3.5062324876280852E-4</v>
      </c>
      <c r="AB734" s="372">
        <v>2.464013121292474E-4</v>
      </c>
      <c r="AC734" s="372">
        <v>3.4983353814175172E-4</v>
      </c>
      <c r="AD734" s="478">
        <v>4.1055956053043317E-4</v>
      </c>
    </row>
    <row r="735" spans="1:32">
      <c r="A735" s="501"/>
      <c r="B735" s="287"/>
      <c r="C735" s="145">
        <v>13</v>
      </c>
      <c r="D735" s="477" t="s">
        <v>70</v>
      </c>
      <c r="E735" s="404">
        <v>1.289072155420529E-2</v>
      </c>
      <c r="F735" s="372">
        <v>7.2024823995835568E-3</v>
      </c>
      <c r="G735" s="372">
        <v>3.7959606934583872E-3</v>
      </c>
      <c r="H735" s="372">
        <v>1.4986105400987215E-2</v>
      </c>
      <c r="I735" s="372">
        <v>4.9716075026665068E-3</v>
      </c>
      <c r="J735" s="372">
        <v>6.9198599435642254E-3</v>
      </c>
      <c r="K735" s="372">
        <v>4.9699930407123265E-3</v>
      </c>
      <c r="L735" s="372">
        <v>1.4397977994530194E-3</v>
      </c>
      <c r="M735" s="372">
        <v>7.541220473011364E-3</v>
      </c>
      <c r="N735" s="372">
        <v>7.9580822772234612E-3</v>
      </c>
      <c r="O735" s="372">
        <v>1.7443294091669761E-3</v>
      </c>
      <c r="P735" s="372">
        <v>5.797215787561082E-3</v>
      </c>
      <c r="Q735" s="372">
        <v>1.001581113677656</v>
      </c>
      <c r="R735" s="404">
        <v>1.4456464122124675E-4</v>
      </c>
      <c r="S735" s="372">
        <v>1.1140435619089573E-4</v>
      </c>
      <c r="T735" s="372">
        <v>1.2408482407518667E-4</v>
      </c>
      <c r="U735" s="372">
        <v>1.5903030814877465E-4</v>
      </c>
      <c r="V735" s="372">
        <v>7.5165288244806729E-5</v>
      </c>
      <c r="W735" s="372">
        <v>7.1002251677350112E-5</v>
      </c>
      <c r="X735" s="372">
        <v>5.1461219059565796E-5</v>
      </c>
      <c r="Y735" s="372">
        <v>4.4147003497582699E-5</v>
      </c>
      <c r="Z735" s="372">
        <v>1.0422843192886691E-4</v>
      </c>
      <c r="AA735" s="372">
        <v>8.1966451283721676E-5</v>
      </c>
      <c r="AB735" s="372">
        <v>3.9299521006216866E-5</v>
      </c>
      <c r="AC735" s="372">
        <v>7.8415206359675455E-5</v>
      </c>
      <c r="AD735" s="478">
        <v>5.245417245391793E-5</v>
      </c>
    </row>
    <row r="736" spans="1:32">
      <c r="B736" s="479" t="s">
        <v>73</v>
      </c>
      <c r="C736" s="474">
        <v>1</v>
      </c>
      <c r="D736" s="475" t="s">
        <v>99</v>
      </c>
      <c r="E736" s="399">
        <v>2.6764621987822246E-2</v>
      </c>
      <c r="F736" s="398">
        <v>8.2643748114409176E-3</v>
      </c>
      <c r="G736" s="398">
        <v>1.9762070043190545E-2</v>
      </c>
      <c r="H736" s="398">
        <v>9.9040511172795737E-3</v>
      </c>
      <c r="I736" s="398">
        <v>3.9803669612189733E-3</v>
      </c>
      <c r="J736" s="398">
        <v>2.2872076185415091E-3</v>
      </c>
      <c r="K736" s="398">
        <v>2.4807294906960338E-3</v>
      </c>
      <c r="L736" s="398">
        <v>4.8460292374902269E-4</v>
      </c>
      <c r="M736" s="398">
        <v>2.8009514495831037E-3</v>
      </c>
      <c r="N736" s="398">
        <v>3.8670726076415851E-3</v>
      </c>
      <c r="O736" s="398">
        <v>3.0321650503124914E-3</v>
      </c>
      <c r="P736" s="398">
        <v>7.3961593298822632E-3</v>
      </c>
      <c r="Q736" s="398">
        <v>4.7937516605577992E-3</v>
      </c>
      <c r="R736" s="399">
        <v>1.120956468300129</v>
      </c>
      <c r="S736" s="398">
        <v>9.3468584617926124E-3</v>
      </c>
      <c r="T736" s="398">
        <v>4.1516021428492547E-2</v>
      </c>
      <c r="U736" s="398">
        <v>1.2472310845128327E-2</v>
      </c>
      <c r="V736" s="398">
        <v>5.8045781201564338E-3</v>
      </c>
      <c r="W736" s="398">
        <v>3.4979611968297768E-3</v>
      </c>
      <c r="X736" s="398">
        <v>3.3158390236763488E-3</v>
      </c>
      <c r="Y736" s="398">
        <v>1.4155320792165408E-3</v>
      </c>
      <c r="Z736" s="398">
        <v>5.3542340895996292E-3</v>
      </c>
      <c r="AA736" s="398">
        <v>5.0823030908917991E-3</v>
      </c>
      <c r="AB736" s="398">
        <v>4.2843320553608132E-3</v>
      </c>
      <c r="AC736" s="398">
        <v>1.2007860842577329E-2</v>
      </c>
      <c r="AD736" s="476">
        <v>6.0428135985336959E-3</v>
      </c>
    </row>
    <row r="737" spans="2:30">
      <c r="B737" s="291"/>
      <c r="C737" s="145">
        <v>2</v>
      </c>
      <c r="D737" s="477" t="s">
        <v>60</v>
      </c>
      <c r="E737" s="404">
        <v>1.7737549016714701E-3</v>
      </c>
      <c r="F737" s="372">
        <v>4.1523515130806876E-3</v>
      </c>
      <c r="G737" s="372">
        <v>1.3872143763500905E-2</v>
      </c>
      <c r="H737" s="372">
        <v>3.5228684872915597E-3</v>
      </c>
      <c r="I737" s="372">
        <v>5.6105559616762377E-2</v>
      </c>
      <c r="J737" s="372">
        <v>1.8949744346165867E-3</v>
      </c>
      <c r="K737" s="372">
        <v>7.9561748460855899E-4</v>
      </c>
      <c r="L737" s="372">
        <v>1.7681733746311644E-4</v>
      </c>
      <c r="M737" s="372">
        <v>1.3942337098789949E-3</v>
      </c>
      <c r="N737" s="372">
        <v>1.3931371136442583E-3</v>
      </c>
      <c r="O737" s="372">
        <v>2.5588684542059616E-3</v>
      </c>
      <c r="P737" s="372">
        <v>2.1483540337027462E-3</v>
      </c>
      <c r="Q737" s="372">
        <v>2.2711261212107472E-3</v>
      </c>
      <c r="R737" s="404">
        <v>8.2273909365965096E-4</v>
      </c>
      <c r="S737" s="372">
        <v>1.0010316556619265</v>
      </c>
      <c r="T737" s="372">
        <v>2.8404192810825742E-3</v>
      </c>
      <c r="U737" s="372">
        <v>1.0680946912720085E-3</v>
      </c>
      <c r="V737" s="372">
        <v>6.9352986994699623E-3</v>
      </c>
      <c r="W737" s="372">
        <v>4.1226257956002485E-4</v>
      </c>
      <c r="X737" s="372">
        <v>2.8135749373491036E-4</v>
      </c>
      <c r="Y737" s="372">
        <v>1.5044616192695385E-4</v>
      </c>
      <c r="Z737" s="372">
        <v>5.2626108413574826E-4</v>
      </c>
      <c r="AA737" s="372">
        <v>4.2096481739377052E-4</v>
      </c>
      <c r="AB737" s="372">
        <v>5.4970644147932105E-4</v>
      </c>
      <c r="AC737" s="372">
        <v>6.3560188343587455E-4</v>
      </c>
      <c r="AD737" s="478">
        <v>6.2204143788838109E-4</v>
      </c>
    </row>
    <row r="738" spans="2:30">
      <c r="B738" s="291"/>
      <c r="C738" s="145">
        <v>3</v>
      </c>
      <c r="D738" s="477" t="s">
        <v>61</v>
      </c>
      <c r="E738" s="404">
        <v>0.31714661414622924</v>
      </c>
      <c r="F738" s="372">
        <v>0.27177114429554056</v>
      </c>
      <c r="G738" s="372">
        <v>0.55484486120802612</v>
      </c>
      <c r="H738" s="372">
        <v>0.34454170153131003</v>
      </c>
      <c r="I738" s="372">
        <v>0.12900830241012953</v>
      </c>
      <c r="J738" s="372">
        <v>6.9851441838387276E-2</v>
      </c>
      <c r="K738" s="372">
        <v>7.4780894633302161E-2</v>
      </c>
      <c r="L738" s="372">
        <v>1.5292987607709472E-2</v>
      </c>
      <c r="M738" s="372">
        <v>9.3970380217633973E-2</v>
      </c>
      <c r="N738" s="372">
        <v>0.12191453516355473</v>
      </c>
      <c r="O738" s="372">
        <v>9.8984126756895677E-2</v>
      </c>
      <c r="P738" s="372">
        <v>0.18707285120282605</v>
      </c>
      <c r="Q738" s="372">
        <v>0.1579831539450415</v>
      </c>
      <c r="R738" s="404">
        <v>0.37479539457523253</v>
      </c>
      <c r="S738" s="372">
        <v>0.31621034905769091</v>
      </c>
      <c r="T738" s="372">
        <v>1.6303421196321781</v>
      </c>
      <c r="U738" s="372">
        <v>0.4177128251023231</v>
      </c>
      <c r="V738" s="372">
        <v>0.19075544611730477</v>
      </c>
      <c r="W738" s="372">
        <v>0.10536884269389001</v>
      </c>
      <c r="X738" s="372">
        <v>9.4337732600449115E-2</v>
      </c>
      <c r="Y738" s="372">
        <v>4.0814258705294787E-2</v>
      </c>
      <c r="Z738" s="372">
        <v>0.18234068003071266</v>
      </c>
      <c r="AA738" s="372">
        <v>0.14369758976481198</v>
      </c>
      <c r="AB738" s="372">
        <v>0.13959812226714138</v>
      </c>
      <c r="AC738" s="372">
        <v>0.2201396424339212</v>
      </c>
      <c r="AD738" s="478">
        <v>0.20186033710684165</v>
      </c>
    </row>
    <row r="739" spans="2:30">
      <c r="B739" s="291"/>
      <c r="C739" s="145">
        <v>4</v>
      </c>
      <c r="D739" s="477" t="s">
        <v>62</v>
      </c>
      <c r="E739" s="404">
        <v>3.7513940759512925E-3</v>
      </c>
      <c r="F739" s="372">
        <v>4.5366512366435147E-3</v>
      </c>
      <c r="G739" s="372">
        <v>6.5204262529016338E-3</v>
      </c>
      <c r="H739" s="372">
        <v>4.4330798234784065E-3</v>
      </c>
      <c r="I739" s="372">
        <v>4.2917413596386877E-3</v>
      </c>
      <c r="J739" s="372">
        <v>2.2481347672083495E-3</v>
      </c>
      <c r="K739" s="372">
        <v>2.3944015682982522E-3</v>
      </c>
      <c r="L739" s="372">
        <v>4.8778230291229602E-4</v>
      </c>
      <c r="M739" s="372">
        <v>2.3385287716027395E-3</v>
      </c>
      <c r="N739" s="372">
        <v>3.1424842580331917E-3</v>
      </c>
      <c r="O739" s="372">
        <v>1.999359835222429E-3</v>
      </c>
      <c r="P739" s="372">
        <v>3.0185195794454069E-3</v>
      </c>
      <c r="Q739" s="372">
        <v>3.8102330970206807E-3</v>
      </c>
      <c r="R739" s="404">
        <v>1.324221757265138E-2</v>
      </c>
      <c r="S739" s="372">
        <v>2.291975993419593E-2</v>
      </c>
      <c r="T739" s="372">
        <v>1.3172923875453964E-2</v>
      </c>
      <c r="U739" s="372">
        <v>1.0086789381940702</v>
      </c>
      <c r="V739" s="372">
        <v>5.1885736903989725E-2</v>
      </c>
      <c r="W739" s="372">
        <v>1.3816700073196714E-2</v>
      </c>
      <c r="X739" s="372">
        <v>1.1367832884824937E-2</v>
      </c>
      <c r="Y739" s="372">
        <v>4.7879849340923805E-2</v>
      </c>
      <c r="Z739" s="372">
        <v>1.9892540342239421E-2</v>
      </c>
      <c r="AA739" s="372">
        <v>1.4663889928824798E-2</v>
      </c>
      <c r="AB739" s="372">
        <v>2.6206273916549647E-2</v>
      </c>
      <c r="AC739" s="372">
        <v>1.2094187056868174E-2</v>
      </c>
      <c r="AD739" s="478">
        <v>1.3237169415193812E-2</v>
      </c>
    </row>
    <row r="740" spans="2:30">
      <c r="B740" s="291"/>
      <c r="C740" s="145">
        <v>5</v>
      </c>
      <c r="D740" s="477" t="s">
        <v>63</v>
      </c>
      <c r="E740" s="404">
        <v>1.3283038361060514E-2</v>
      </c>
      <c r="F740" s="372">
        <v>1.8616769885602773E-2</v>
      </c>
      <c r="G740" s="372">
        <v>2.4623860034323115E-2</v>
      </c>
      <c r="H740" s="372">
        <v>1.4886699898387097E-2</v>
      </c>
      <c r="I740" s="372">
        <v>2.9544381777340735E-2</v>
      </c>
      <c r="J740" s="372">
        <v>1.0125283514189638E-2</v>
      </c>
      <c r="K740" s="372">
        <v>6.6049538905751928E-3</v>
      </c>
      <c r="L740" s="372">
        <v>1.2027169283689641E-3</v>
      </c>
      <c r="M740" s="372">
        <v>7.0619060997532089E-3</v>
      </c>
      <c r="N740" s="372">
        <v>1.0017610440258409E-2</v>
      </c>
      <c r="O740" s="372">
        <v>8.2143557007150706E-3</v>
      </c>
      <c r="P740" s="372">
        <v>1.1603423046820939E-2</v>
      </c>
      <c r="Q740" s="372">
        <v>1.1527873583200078E-2</v>
      </c>
      <c r="R740" s="404">
        <v>2.9392189919558418E-2</v>
      </c>
      <c r="S740" s="372">
        <v>6.6112348613298455E-2</v>
      </c>
      <c r="T740" s="372">
        <v>4.4237380108732842E-2</v>
      </c>
      <c r="U740" s="372">
        <v>2.7036039597266685E-2</v>
      </c>
      <c r="V740" s="372">
        <v>1.1406803591824592</v>
      </c>
      <c r="W740" s="372">
        <v>3.6664333395988125E-2</v>
      </c>
      <c r="X740" s="372">
        <v>1.9219470747698385E-2</v>
      </c>
      <c r="Y740" s="372">
        <v>1.1456839828356337E-2</v>
      </c>
      <c r="Z740" s="372">
        <v>3.2254778235999496E-2</v>
      </c>
      <c r="AA740" s="372">
        <v>2.7917211989777459E-2</v>
      </c>
      <c r="AB740" s="372">
        <v>4.9157924091262739E-2</v>
      </c>
      <c r="AC740" s="372">
        <v>4.0402212738099762E-2</v>
      </c>
      <c r="AD740" s="478">
        <v>4.1641263698911427E-2</v>
      </c>
    </row>
    <row r="741" spans="2:30">
      <c r="B741" s="291"/>
      <c r="C741" s="145">
        <v>6</v>
      </c>
      <c r="D741" s="477" t="s">
        <v>64</v>
      </c>
      <c r="E741" s="404">
        <v>6.2621878404800782E-2</v>
      </c>
      <c r="F741" s="372">
        <v>7.2600797273615486E-2</v>
      </c>
      <c r="G741" s="372">
        <v>8.9864051120367744E-2</v>
      </c>
      <c r="H741" s="372">
        <v>7.9585359158676802E-2</v>
      </c>
      <c r="I741" s="372">
        <v>3.2869208230578838E-2</v>
      </c>
      <c r="J741" s="372">
        <v>2.1229882302187E-2</v>
      </c>
      <c r="K741" s="372">
        <v>1.7554534750413291E-2</v>
      </c>
      <c r="L741" s="372">
        <v>3.9790934541756966E-3</v>
      </c>
      <c r="M741" s="372">
        <v>1.9474786470117519E-2</v>
      </c>
      <c r="N741" s="372">
        <v>2.8505515564572766E-2</v>
      </c>
      <c r="O741" s="372">
        <v>2.3525365824565346E-2</v>
      </c>
      <c r="P741" s="372">
        <v>5.0889479145103923E-2</v>
      </c>
      <c r="Q741" s="372">
        <v>3.4803720899130614E-2</v>
      </c>
      <c r="R741" s="404">
        <v>9.4015584654745896E-2</v>
      </c>
      <c r="S741" s="372">
        <v>7.3529342398457001E-2</v>
      </c>
      <c r="T741" s="372">
        <v>0.10589944240307232</v>
      </c>
      <c r="U741" s="372">
        <v>0.10865802588136342</v>
      </c>
      <c r="V741" s="372">
        <v>4.321531852188816E-2</v>
      </c>
      <c r="W741" s="372">
        <v>1.0400143450227248</v>
      </c>
      <c r="X741" s="372">
        <v>2.4226342609120096E-2</v>
      </c>
      <c r="Y741" s="372">
        <v>1.1762773320755099E-2</v>
      </c>
      <c r="Z741" s="372">
        <v>3.2712780397556061E-2</v>
      </c>
      <c r="AA741" s="372">
        <v>4.105435271545118E-2</v>
      </c>
      <c r="AB741" s="372">
        <v>3.2270260417284806E-2</v>
      </c>
      <c r="AC741" s="372">
        <v>6.6897447024976256E-2</v>
      </c>
      <c r="AD741" s="478">
        <v>4.3191434124290475E-2</v>
      </c>
    </row>
    <row r="742" spans="2:30">
      <c r="B742" s="291"/>
      <c r="C742" s="145">
        <v>7</v>
      </c>
      <c r="D742" s="477" t="s">
        <v>100</v>
      </c>
      <c r="E742" s="404">
        <v>5.7422240814265085E-3</v>
      </c>
      <c r="F742" s="372">
        <v>1.1109325775083204E-2</v>
      </c>
      <c r="G742" s="372">
        <v>9.5753488456483214E-3</v>
      </c>
      <c r="H742" s="372">
        <v>7.5722202604001565E-3</v>
      </c>
      <c r="I742" s="372">
        <v>8.2173031309496387E-3</v>
      </c>
      <c r="J742" s="372">
        <v>4.2155128412270102E-3</v>
      </c>
      <c r="K742" s="372">
        <v>6.9655586386037274E-3</v>
      </c>
      <c r="L742" s="372">
        <v>6.606182986275899E-3</v>
      </c>
      <c r="M742" s="372">
        <v>4.6961527762901965E-3</v>
      </c>
      <c r="N742" s="372">
        <v>4.767238700063587E-3</v>
      </c>
      <c r="O742" s="372">
        <v>6.110299022224203E-3</v>
      </c>
      <c r="P742" s="372">
        <v>4.9621629431741594E-3</v>
      </c>
      <c r="Q742" s="372">
        <v>6.9056658776805516E-3</v>
      </c>
      <c r="R742" s="404">
        <v>1.5340057794275979E-2</v>
      </c>
      <c r="S742" s="372">
        <v>5.3902961408965139E-2</v>
      </c>
      <c r="T742" s="372">
        <v>1.663014042986324E-2</v>
      </c>
      <c r="U742" s="372">
        <v>2.4064145504683689E-2</v>
      </c>
      <c r="V742" s="372">
        <v>2.5151383035105352E-2</v>
      </c>
      <c r="W742" s="372">
        <v>2.6636148637309804E-2</v>
      </c>
      <c r="X742" s="372">
        <v>1.072028602936121</v>
      </c>
      <c r="Y742" s="372">
        <v>8.2782175779650038E-2</v>
      </c>
      <c r="Z742" s="372">
        <v>2.6551470574105882E-2</v>
      </c>
      <c r="AA742" s="372">
        <v>1.483776467355653E-2</v>
      </c>
      <c r="AB742" s="372">
        <v>4.8689901533877637E-2</v>
      </c>
      <c r="AC742" s="372">
        <v>1.6459255062044088E-2</v>
      </c>
      <c r="AD742" s="478">
        <v>2.5495707333861722E-2</v>
      </c>
    </row>
    <row r="743" spans="2:30">
      <c r="B743" s="291"/>
      <c r="C743" s="145">
        <v>8</v>
      </c>
      <c r="D743" s="477" t="s">
        <v>65</v>
      </c>
      <c r="E743" s="404">
        <v>6.6281079397784272E-3</v>
      </c>
      <c r="F743" s="372">
        <v>1.1488227857625653E-2</v>
      </c>
      <c r="G743" s="372">
        <v>9.8218393363388185E-3</v>
      </c>
      <c r="H743" s="372">
        <v>9.390764397583011E-3</v>
      </c>
      <c r="I743" s="372">
        <v>8.5820093128699919E-3</v>
      </c>
      <c r="J743" s="372">
        <v>1.269806017354126E-2</v>
      </c>
      <c r="K743" s="372">
        <v>1.22173662244038E-2</v>
      </c>
      <c r="L743" s="372">
        <v>3.6022530985884084E-3</v>
      </c>
      <c r="M743" s="372">
        <v>1.2537578314244641E-2</v>
      </c>
      <c r="N743" s="372">
        <v>1.1477939975039073E-2</v>
      </c>
      <c r="O743" s="372">
        <v>4.7696807301284344E-3</v>
      </c>
      <c r="P743" s="372">
        <v>1.0323073533836798E-2</v>
      </c>
      <c r="Q743" s="372">
        <v>2.3366063452650656E-2</v>
      </c>
      <c r="R743" s="404">
        <v>1.0892560157234466E-2</v>
      </c>
      <c r="S743" s="372">
        <v>2.1902094353090651E-2</v>
      </c>
      <c r="T743" s="372">
        <v>1.2251518080199024E-2</v>
      </c>
      <c r="U743" s="372">
        <v>1.565202618089916E-2</v>
      </c>
      <c r="V743" s="372">
        <v>1.5050124941888069E-2</v>
      </c>
      <c r="W743" s="372">
        <v>4.2466325700552122E-2</v>
      </c>
      <c r="X743" s="372">
        <v>2.8738001982874645E-2</v>
      </c>
      <c r="Y743" s="372">
        <v>1.0268463358867741</v>
      </c>
      <c r="Z743" s="372">
        <v>3.166518059419305E-2</v>
      </c>
      <c r="AA743" s="372">
        <v>3.946640013689056E-2</v>
      </c>
      <c r="AB743" s="372">
        <v>8.6589193346213334E-3</v>
      </c>
      <c r="AC743" s="372">
        <v>2.2008923868717181E-2</v>
      </c>
      <c r="AD743" s="478">
        <v>4.9483230610575905E-2</v>
      </c>
    </row>
    <row r="744" spans="2:30">
      <c r="B744" s="291"/>
      <c r="C744" s="145">
        <v>9</v>
      </c>
      <c r="D744" s="477" t="s">
        <v>66</v>
      </c>
      <c r="E744" s="404">
        <v>1.8575623511891078E-2</v>
      </c>
      <c r="F744" s="372">
        <v>2.711747668280455E-2</v>
      </c>
      <c r="G744" s="372">
        <v>2.8322413969163279E-2</v>
      </c>
      <c r="H744" s="372">
        <v>2.0294405272814911E-2</v>
      </c>
      <c r="I744" s="372">
        <v>2.4582902287589459E-2</v>
      </c>
      <c r="J744" s="372">
        <v>1.115948900838337E-2</v>
      </c>
      <c r="K744" s="372">
        <v>1.6534972497188931E-2</v>
      </c>
      <c r="L744" s="372">
        <v>2.0284887639427517E-3</v>
      </c>
      <c r="M744" s="372">
        <v>3.7971642330298087E-2</v>
      </c>
      <c r="N744" s="372">
        <v>1.5851077766352511E-2</v>
      </c>
      <c r="O744" s="372">
        <v>1.5168373328924959E-2</v>
      </c>
      <c r="P744" s="372">
        <v>1.426122920208212E-2</v>
      </c>
      <c r="Q744" s="372">
        <v>3.095664547478192E-2</v>
      </c>
      <c r="R744" s="404">
        <v>4.4069387127412818E-2</v>
      </c>
      <c r="S744" s="372">
        <v>5.3346367658145599E-2</v>
      </c>
      <c r="T744" s="372">
        <v>4.6833804881445097E-2</v>
      </c>
      <c r="U744" s="372">
        <v>4.6512799193991691E-2</v>
      </c>
      <c r="V744" s="372">
        <v>4.8356584619590637E-2</v>
      </c>
      <c r="W744" s="372">
        <v>3.4127644163952871E-2</v>
      </c>
      <c r="X744" s="372">
        <v>3.7858903627071019E-2</v>
      </c>
      <c r="Y744" s="372">
        <v>7.9703626946375922E-3</v>
      </c>
      <c r="Z744" s="372">
        <v>1.1108239766297263</v>
      </c>
      <c r="AA744" s="372">
        <v>3.1813236237466208E-2</v>
      </c>
      <c r="AB744" s="372">
        <v>3.615646474450368E-2</v>
      </c>
      <c r="AC744" s="372">
        <v>2.8253519963008421E-2</v>
      </c>
      <c r="AD744" s="478">
        <v>8.638804543233182E-2</v>
      </c>
    </row>
    <row r="745" spans="2:30">
      <c r="B745" s="292"/>
      <c r="C745" s="145">
        <v>10</v>
      </c>
      <c r="D745" s="477" t="s">
        <v>387</v>
      </c>
      <c r="E745" s="404">
        <v>1.2580630428878688E-2</v>
      </c>
      <c r="F745" s="372">
        <v>2.0278912823038692E-2</v>
      </c>
      <c r="G745" s="372">
        <v>2.2957875144597101E-2</v>
      </c>
      <c r="H745" s="372">
        <v>1.7871359097641142E-2</v>
      </c>
      <c r="I745" s="372">
        <v>2.345197225032318E-2</v>
      </c>
      <c r="J745" s="372">
        <v>2.8469813981278777E-2</v>
      </c>
      <c r="K745" s="372">
        <v>4.7228370308525267E-2</v>
      </c>
      <c r="L745" s="372">
        <v>4.8077199044456141E-3</v>
      </c>
      <c r="M745" s="372">
        <v>1.1832832373768936E-2</v>
      </c>
      <c r="N745" s="372">
        <v>7.3043108292820999E-2</v>
      </c>
      <c r="O745" s="372">
        <v>2.3632361538195642E-2</v>
      </c>
      <c r="P745" s="372">
        <v>1.9475522066812474E-2</v>
      </c>
      <c r="Q745" s="372">
        <v>3.0197563128836934E-2</v>
      </c>
      <c r="R745" s="404">
        <v>1.9123897431950816E-2</v>
      </c>
      <c r="S745" s="372">
        <v>3.4244486107273646E-2</v>
      </c>
      <c r="T745" s="372">
        <v>2.6947086623626559E-2</v>
      </c>
      <c r="U745" s="372">
        <v>3.030653691006735E-2</v>
      </c>
      <c r="V745" s="372">
        <v>3.6211008772792701E-2</v>
      </c>
      <c r="W745" s="372">
        <v>5.8662787214538874E-2</v>
      </c>
      <c r="X745" s="372">
        <v>8.3934507488782714E-2</v>
      </c>
      <c r="Y745" s="372">
        <v>1.512476161046711E-2</v>
      </c>
      <c r="Z745" s="372">
        <v>2.9498652567639026E-2</v>
      </c>
      <c r="AA745" s="372">
        <v>1.1924804156261628</v>
      </c>
      <c r="AB745" s="372">
        <v>4.394596287735595E-2</v>
      </c>
      <c r="AC745" s="372">
        <v>5.5378417663617827E-2</v>
      </c>
      <c r="AD745" s="478">
        <v>7.0983394101825609E-2</v>
      </c>
    </row>
    <row r="746" spans="2:30">
      <c r="B746" s="292"/>
      <c r="C746" s="145">
        <v>11</v>
      </c>
      <c r="D746" s="477" t="s">
        <v>68</v>
      </c>
      <c r="E746" s="404">
        <v>5.5205588003876308E-4</v>
      </c>
      <c r="F746" s="372">
        <v>6.1530191135461272E-4</v>
      </c>
      <c r="G746" s="372">
        <v>9.0627020678623791E-4</v>
      </c>
      <c r="H746" s="372">
        <v>6.2273313180256072E-4</v>
      </c>
      <c r="I746" s="372">
        <v>4.79566881164446E-4</v>
      </c>
      <c r="J746" s="372">
        <v>2.6226046778316886E-4</v>
      </c>
      <c r="K746" s="372">
        <v>3.204222309658665E-4</v>
      </c>
      <c r="L746" s="372">
        <v>5.5985641237322437E-5</v>
      </c>
      <c r="M746" s="372">
        <v>2.8167946552018947E-4</v>
      </c>
      <c r="N746" s="372">
        <v>4.4481761792576001E-4</v>
      </c>
      <c r="O746" s="372">
        <v>2.7597497261433874E-4</v>
      </c>
      <c r="P746" s="372">
        <v>3.9718684215914207E-4</v>
      </c>
      <c r="Q746" s="372">
        <v>4.5328746474442163E-4</v>
      </c>
      <c r="R746" s="404">
        <v>4.1075535178421389E-3</v>
      </c>
      <c r="S746" s="372">
        <v>2.7385722003558932E-3</v>
      </c>
      <c r="T746" s="372">
        <v>1.7890963534427581E-3</v>
      </c>
      <c r="U746" s="372">
        <v>4.2909967447835136E-3</v>
      </c>
      <c r="V746" s="372">
        <v>1.8050240717906972E-3</v>
      </c>
      <c r="W746" s="372">
        <v>2.2350452532785394E-3</v>
      </c>
      <c r="X746" s="372">
        <v>1.5616298153582528E-3</v>
      </c>
      <c r="Y746" s="372">
        <v>1.5359982951611869E-3</v>
      </c>
      <c r="Z746" s="372">
        <v>2.921469776158763E-3</v>
      </c>
      <c r="AA746" s="372">
        <v>2.4643891676172599E-3</v>
      </c>
      <c r="AB746" s="372">
        <v>1.0008395969740453</v>
      </c>
      <c r="AC746" s="372">
        <v>2.0405840042377371E-3</v>
      </c>
      <c r="AD746" s="478">
        <v>0.22769611955453389</v>
      </c>
    </row>
    <row r="747" spans="2:30">
      <c r="B747" s="292"/>
      <c r="C747" s="145">
        <v>12</v>
      </c>
      <c r="D747" s="477" t="s">
        <v>69</v>
      </c>
      <c r="E747" s="404">
        <v>5.1703326066090134E-2</v>
      </c>
      <c r="F747" s="372">
        <v>0.11437856305173778</v>
      </c>
      <c r="G747" s="372">
        <v>0.12572793078084604</v>
      </c>
      <c r="H747" s="372">
        <v>9.2689807646674491E-2</v>
      </c>
      <c r="I747" s="372">
        <v>6.9910645858464709E-2</v>
      </c>
      <c r="J747" s="372">
        <v>5.5646568160694E-2</v>
      </c>
      <c r="K747" s="372">
        <v>7.4075342174217004E-2</v>
      </c>
      <c r="L747" s="372">
        <v>1.0713808945335142E-2</v>
      </c>
      <c r="M747" s="372">
        <v>3.6645524884767536E-2</v>
      </c>
      <c r="N747" s="372">
        <v>9.8367269830529694E-2</v>
      </c>
      <c r="O747" s="372">
        <v>5.2969063969428215E-2</v>
      </c>
      <c r="P747" s="372">
        <v>5.6179917509707328E-2</v>
      </c>
      <c r="Q747" s="372">
        <v>8.5922910112077117E-2</v>
      </c>
      <c r="R747" s="404">
        <v>9.4981109749535109E-2</v>
      </c>
      <c r="S747" s="372">
        <v>0.23130586990317739</v>
      </c>
      <c r="T747" s="372">
        <v>0.14462291475240213</v>
      </c>
      <c r="U747" s="372">
        <v>0.1784034511723408</v>
      </c>
      <c r="V747" s="372">
        <v>0.17216185654419522</v>
      </c>
      <c r="W747" s="372">
        <v>0.13429782113262817</v>
      </c>
      <c r="X747" s="372">
        <v>0.16685407923936219</v>
      </c>
      <c r="Y747" s="372">
        <v>6.0791133467698356E-2</v>
      </c>
      <c r="Z747" s="372">
        <v>0.12616498609486995</v>
      </c>
      <c r="AA747" s="372">
        <v>0.26032489906280809</v>
      </c>
      <c r="AB747" s="372">
        <v>0.1276341122566394</v>
      </c>
      <c r="AC747" s="372">
        <v>1.1484776472996567</v>
      </c>
      <c r="AD747" s="478">
        <v>0.16983750289384122</v>
      </c>
    </row>
    <row r="748" spans="2:30">
      <c r="B748" s="293"/>
      <c r="C748" s="480">
        <v>13</v>
      </c>
      <c r="D748" s="481" t="s">
        <v>70</v>
      </c>
      <c r="E748" s="408">
        <v>2.4344729585405308E-3</v>
      </c>
      <c r="F748" s="407">
        <v>2.7133772480168647E-3</v>
      </c>
      <c r="G748" s="407">
        <v>3.9964981649993738E-3</v>
      </c>
      <c r="H748" s="407">
        <v>2.7461476719605649E-3</v>
      </c>
      <c r="I748" s="407">
        <v>2.1148087471226417E-3</v>
      </c>
      <c r="J748" s="407">
        <v>1.1565242577752893E-3</v>
      </c>
      <c r="K748" s="407">
        <v>1.4130077856373121E-3</v>
      </c>
      <c r="L748" s="407">
        <v>2.4688719853729841E-4</v>
      </c>
      <c r="M748" s="407">
        <v>1.2421587498296389E-3</v>
      </c>
      <c r="N748" s="407">
        <v>1.9615703798800945E-3</v>
      </c>
      <c r="O748" s="407">
        <v>1.2170029019823072E-3</v>
      </c>
      <c r="P748" s="407">
        <v>1.7515267234480734E-3</v>
      </c>
      <c r="Q748" s="407">
        <v>1.998920970261569E-3</v>
      </c>
      <c r="R748" s="408">
        <v>1.8113615535156651E-2</v>
      </c>
      <c r="S748" s="407">
        <v>1.2076639716814781E-2</v>
      </c>
      <c r="T748" s="407">
        <v>7.8896119943039841E-3</v>
      </c>
      <c r="U748" s="407">
        <v>1.8922569105916252E-2</v>
      </c>
      <c r="V748" s="407">
        <v>7.9598505353853412E-3</v>
      </c>
      <c r="W748" s="407">
        <v>9.8561711358620442E-3</v>
      </c>
      <c r="X748" s="407">
        <v>6.886523075296953E-3</v>
      </c>
      <c r="Y748" s="407">
        <v>6.7734924110792998E-3</v>
      </c>
      <c r="Z748" s="407">
        <v>1.2883187058441574E-2</v>
      </c>
      <c r="AA748" s="407">
        <v>1.0867538966278499E-2</v>
      </c>
      <c r="AB748" s="407">
        <v>3.7024804975217306E-3</v>
      </c>
      <c r="AC748" s="407">
        <v>8.9986299531821159E-3</v>
      </c>
      <c r="AD748" s="482">
        <v>1.0041013344178173</v>
      </c>
    </row>
    <row r="749" spans="2:30">
      <c r="C749" s="145"/>
      <c r="D749" s="145"/>
      <c r="E749" s="372"/>
      <c r="F749" s="372"/>
      <c r="G749" s="372"/>
      <c r="H749" s="372"/>
      <c r="I749" s="372"/>
      <c r="J749" s="372"/>
      <c r="K749" s="372"/>
      <c r="L749" s="372"/>
      <c r="M749" s="372"/>
      <c r="N749" s="372"/>
      <c r="O749" s="372"/>
      <c r="P749" s="372"/>
      <c r="Q749" s="372"/>
      <c r="R749" s="372"/>
      <c r="S749" s="372"/>
      <c r="T749" s="372"/>
      <c r="U749" s="372"/>
      <c r="V749" s="372"/>
      <c r="W749" s="372"/>
      <c r="X749" s="372"/>
      <c r="Y749" s="372"/>
      <c r="Z749" s="372"/>
      <c r="AA749" s="372"/>
      <c r="AB749" s="372"/>
      <c r="AC749" s="372"/>
      <c r="AD749" s="372"/>
    </row>
    <row r="750" spans="2:30" ht="14.25">
      <c r="B750" s="189" t="s">
        <v>452</v>
      </c>
      <c r="D750" s="273"/>
      <c r="E750" s="273"/>
      <c r="G750" s="273"/>
    </row>
    <row r="751" spans="2:30" ht="71.25" customHeight="1" thickBot="1">
      <c r="B751" s="274"/>
      <c r="C751" s="275" t="s">
        <v>608</v>
      </c>
      <c r="D751" s="276" t="s">
        <v>58</v>
      </c>
      <c r="F751" s="302" t="s">
        <v>483</v>
      </c>
      <c r="H751" s="277" t="s">
        <v>404</v>
      </c>
      <c r="J751" s="277" t="s">
        <v>454</v>
      </c>
      <c r="L751" s="483" t="s">
        <v>455</v>
      </c>
      <c r="N751" s="277" t="s">
        <v>456</v>
      </c>
      <c r="P751" s="277" t="s">
        <v>405</v>
      </c>
      <c r="R751" s="277" t="s">
        <v>406</v>
      </c>
    </row>
    <row r="752" spans="2:30">
      <c r="B752" s="278" t="s">
        <v>87</v>
      </c>
      <c r="C752" s="279">
        <v>1</v>
      </c>
      <c r="D752" s="280" t="s">
        <v>386</v>
      </c>
      <c r="E752" s="430"/>
      <c r="F752" s="432">
        <f t="array" ref="F752:F777">MMULT(E723:AD748,F689:F714)</f>
        <v>0</v>
      </c>
      <c r="G752" s="502"/>
      <c r="H752" s="317">
        <f t="array" ref="H752:H777">+H$91:H$116</f>
        <v>0.56475715043386543</v>
      </c>
      <c r="I752" s="281"/>
      <c r="J752" s="296">
        <f t="shared" ref="J752:J777" si="102">F752*H752</f>
        <v>0</v>
      </c>
      <c r="K752" s="319"/>
      <c r="L752" s="317">
        <f t="array" ref="L752:L777">+L$91:L$116</f>
        <v>0.13868369684675583</v>
      </c>
      <c r="M752" s="281"/>
      <c r="N752" s="400">
        <f t="shared" ref="N752:N777" si="103">F752*L752</f>
        <v>0</v>
      </c>
      <c r="O752" s="319"/>
      <c r="P752" s="317">
        <f t="array" ref="P752:P777">+P$91:P$116</f>
        <v>4.3201000000000003E-2</v>
      </c>
      <c r="Q752" s="281"/>
      <c r="R752" s="320">
        <f t="shared" ref="R752:R777" si="104">F752*P752*100</f>
        <v>0</v>
      </c>
    </row>
    <row r="753" spans="2:18">
      <c r="B753" s="283"/>
      <c r="C753" s="284">
        <v>2</v>
      </c>
      <c r="D753" s="285" t="s">
        <v>60</v>
      </c>
      <c r="E753" s="430"/>
      <c r="F753" s="332">
        <v>0</v>
      </c>
      <c r="G753" s="502"/>
      <c r="H753" s="321">
        <v>0.36745279196045094</v>
      </c>
      <c r="I753" s="281"/>
      <c r="J753" s="297">
        <f t="shared" si="102"/>
        <v>0</v>
      </c>
      <c r="K753" s="319"/>
      <c r="L753" s="321">
        <v>0.19734176189318439</v>
      </c>
      <c r="M753" s="281"/>
      <c r="N753" s="405">
        <f t="shared" si="103"/>
        <v>0</v>
      </c>
      <c r="O753" s="319"/>
      <c r="P753" s="321">
        <v>7.3668999999999998E-2</v>
      </c>
      <c r="Q753" s="281"/>
      <c r="R753" s="323">
        <f t="shared" si="104"/>
        <v>0</v>
      </c>
    </row>
    <row r="754" spans="2:18">
      <c r="B754" s="283"/>
      <c r="C754" s="284">
        <v>3</v>
      </c>
      <c r="D754" s="285" t="s">
        <v>61</v>
      </c>
      <c r="E754" s="430"/>
      <c r="F754" s="434">
        <v>0</v>
      </c>
      <c r="G754" s="502"/>
      <c r="H754" s="321">
        <v>0.25890362661093613</v>
      </c>
      <c r="I754" s="281"/>
      <c r="J754" s="297">
        <f t="shared" si="102"/>
        <v>0</v>
      </c>
      <c r="K754" s="319"/>
      <c r="L754" s="321">
        <v>0.13358693812120079</v>
      </c>
      <c r="M754" s="281"/>
      <c r="N754" s="405">
        <f t="shared" si="103"/>
        <v>0</v>
      </c>
      <c r="O754" s="319"/>
      <c r="P754" s="321">
        <v>2.0478E-2</v>
      </c>
      <c r="Q754" s="281"/>
      <c r="R754" s="323">
        <f t="shared" si="104"/>
        <v>0</v>
      </c>
    </row>
    <row r="755" spans="2:18">
      <c r="B755" s="283"/>
      <c r="C755" s="284">
        <v>4</v>
      </c>
      <c r="D755" s="285" t="s">
        <v>62</v>
      </c>
      <c r="E755" s="430"/>
      <c r="F755" s="434">
        <v>0</v>
      </c>
      <c r="G755" s="502"/>
      <c r="H755" s="321">
        <v>0.49728374364167438</v>
      </c>
      <c r="I755" s="281"/>
      <c r="J755" s="297">
        <f t="shared" si="102"/>
        <v>0</v>
      </c>
      <c r="K755" s="319"/>
      <c r="L755" s="321">
        <v>0.37890127540216306</v>
      </c>
      <c r="M755" s="281"/>
      <c r="N755" s="405">
        <f t="shared" si="103"/>
        <v>0</v>
      </c>
      <c r="O755" s="319"/>
      <c r="P755" s="321">
        <v>0.10488</v>
      </c>
      <c r="Q755" s="281"/>
      <c r="R755" s="323">
        <f t="shared" si="104"/>
        <v>0</v>
      </c>
    </row>
    <row r="756" spans="2:18">
      <c r="B756" s="283"/>
      <c r="C756" s="284">
        <v>5</v>
      </c>
      <c r="D756" s="285" t="s">
        <v>63</v>
      </c>
      <c r="E756" s="430"/>
      <c r="F756" s="434">
        <v>0</v>
      </c>
      <c r="G756" s="502"/>
      <c r="H756" s="321">
        <v>0.27339018544996962</v>
      </c>
      <c r="I756" s="281"/>
      <c r="J756" s="297">
        <f t="shared" si="102"/>
        <v>0</v>
      </c>
      <c r="K756" s="319"/>
      <c r="L756" s="321">
        <v>0.15841287113507013</v>
      </c>
      <c r="M756" s="281"/>
      <c r="N756" s="405">
        <f t="shared" si="103"/>
        <v>0</v>
      </c>
      <c r="O756" s="319"/>
      <c r="P756" s="321">
        <v>1.3809999999999999E-2</v>
      </c>
      <c r="Q756" s="281"/>
      <c r="R756" s="323">
        <f t="shared" si="104"/>
        <v>0</v>
      </c>
    </row>
    <row r="757" spans="2:18">
      <c r="B757" s="283"/>
      <c r="C757" s="284">
        <v>6</v>
      </c>
      <c r="D757" s="285" t="s">
        <v>64</v>
      </c>
      <c r="E757" s="430"/>
      <c r="F757" s="434">
        <v>0</v>
      </c>
      <c r="G757" s="502"/>
      <c r="H757" s="321">
        <v>0.75458958813974952</v>
      </c>
      <c r="I757" s="281"/>
      <c r="J757" s="297">
        <f t="shared" si="102"/>
        <v>0</v>
      </c>
      <c r="K757" s="319"/>
      <c r="L757" s="321">
        <v>0.45603746159178171</v>
      </c>
      <c r="M757" s="281"/>
      <c r="N757" s="405">
        <f t="shared" si="103"/>
        <v>0</v>
      </c>
      <c r="O757" s="319"/>
      <c r="P757" s="321">
        <v>0.16450600000000001</v>
      </c>
      <c r="Q757" s="281"/>
      <c r="R757" s="323">
        <f t="shared" si="104"/>
        <v>0</v>
      </c>
    </row>
    <row r="758" spans="2:18">
      <c r="B758" s="283"/>
      <c r="C758" s="284">
        <v>7</v>
      </c>
      <c r="D758" s="285" t="s">
        <v>100</v>
      </c>
      <c r="E758" s="430"/>
      <c r="F758" s="434">
        <v>0</v>
      </c>
      <c r="G758" s="502"/>
      <c r="H758" s="321">
        <v>0.710201138766275</v>
      </c>
      <c r="I758" s="281"/>
      <c r="J758" s="297">
        <f t="shared" si="102"/>
        <v>0</v>
      </c>
      <c r="K758" s="319"/>
      <c r="L758" s="321">
        <v>0.31237712823175945</v>
      </c>
      <c r="M758" s="281"/>
      <c r="N758" s="405">
        <f t="shared" si="103"/>
        <v>0</v>
      </c>
      <c r="O758" s="319"/>
      <c r="P758" s="321">
        <v>4.0304E-2</v>
      </c>
      <c r="Q758" s="281"/>
      <c r="R758" s="323">
        <f t="shared" si="104"/>
        <v>0</v>
      </c>
    </row>
    <row r="759" spans="2:18">
      <c r="B759" s="283"/>
      <c r="C759" s="284">
        <v>8</v>
      </c>
      <c r="D759" s="285" t="s">
        <v>65</v>
      </c>
      <c r="E759" s="430"/>
      <c r="F759" s="434">
        <v>0</v>
      </c>
      <c r="G759" s="502"/>
      <c r="H759" s="321">
        <v>0.89424536443004587</v>
      </c>
      <c r="I759" s="281"/>
      <c r="J759" s="297">
        <f t="shared" si="102"/>
        <v>0</v>
      </c>
      <c r="K759" s="319"/>
      <c r="L759" s="321">
        <v>3.9324338518635996E-2</v>
      </c>
      <c r="M759" s="281"/>
      <c r="N759" s="405">
        <f t="shared" si="103"/>
        <v>0</v>
      </c>
      <c r="O759" s="319"/>
      <c r="P759" s="321">
        <v>4.6090000000000002E-3</v>
      </c>
      <c r="Q759" s="281"/>
      <c r="R759" s="323">
        <f t="shared" si="104"/>
        <v>0</v>
      </c>
    </row>
    <row r="760" spans="2:18">
      <c r="B760" s="283"/>
      <c r="C760" s="284">
        <v>9</v>
      </c>
      <c r="D760" s="285" t="s">
        <v>66</v>
      </c>
      <c r="E760" s="430"/>
      <c r="F760" s="434">
        <v>0</v>
      </c>
      <c r="G760" s="502"/>
      <c r="H760" s="321">
        <v>0.72123903101779596</v>
      </c>
      <c r="I760" s="281"/>
      <c r="J760" s="297">
        <f t="shared" si="102"/>
        <v>0</v>
      </c>
      <c r="K760" s="319"/>
      <c r="L760" s="321">
        <v>0.44791090350097024</v>
      </c>
      <c r="M760" s="281"/>
      <c r="N760" s="405">
        <f t="shared" si="103"/>
        <v>0</v>
      </c>
      <c r="O760" s="319"/>
      <c r="P760" s="321">
        <v>8.7373999999999993E-2</v>
      </c>
      <c r="Q760" s="281"/>
      <c r="R760" s="323">
        <f t="shared" si="104"/>
        <v>0</v>
      </c>
    </row>
    <row r="761" spans="2:18">
      <c r="B761" s="286"/>
      <c r="C761" s="284">
        <v>10</v>
      </c>
      <c r="D761" s="285" t="s">
        <v>387</v>
      </c>
      <c r="E761" s="430"/>
      <c r="F761" s="434">
        <v>0</v>
      </c>
      <c r="G761" s="502"/>
      <c r="H761" s="321">
        <v>0.59629862368930164</v>
      </c>
      <c r="I761" s="281"/>
      <c r="J761" s="297">
        <f t="shared" si="102"/>
        <v>0</v>
      </c>
      <c r="K761" s="319"/>
      <c r="L761" s="321">
        <v>0.16960534259909574</v>
      </c>
      <c r="M761" s="281"/>
      <c r="N761" s="405">
        <f t="shared" si="103"/>
        <v>0</v>
      </c>
      <c r="O761" s="319"/>
      <c r="P761" s="321">
        <v>4.7018999999999998E-2</v>
      </c>
      <c r="Q761" s="281"/>
      <c r="R761" s="323">
        <f t="shared" si="104"/>
        <v>0</v>
      </c>
    </row>
    <row r="762" spans="2:18">
      <c r="B762" s="286"/>
      <c r="C762" s="284">
        <v>11</v>
      </c>
      <c r="D762" s="285" t="s">
        <v>68</v>
      </c>
      <c r="E762" s="430"/>
      <c r="F762" s="434">
        <v>0</v>
      </c>
      <c r="G762" s="502"/>
      <c r="H762" s="321">
        <v>0.71200581883763647</v>
      </c>
      <c r="I762" s="281"/>
      <c r="J762" s="297">
        <f t="shared" si="102"/>
        <v>0</v>
      </c>
      <c r="K762" s="319"/>
      <c r="L762" s="321">
        <v>0.38588081165979388</v>
      </c>
      <c r="M762" s="281"/>
      <c r="N762" s="405">
        <f t="shared" si="103"/>
        <v>0</v>
      </c>
      <c r="O762" s="319"/>
      <c r="P762" s="321">
        <v>5.3838999999999998E-2</v>
      </c>
      <c r="Q762" s="281"/>
      <c r="R762" s="323">
        <f t="shared" si="104"/>
        <v>0</v>
      </c>
    </row>
    <row r="763" spans="2:18">
      <c r="B763" s="286"/>
      <c r="C763" s="284">
        <v>12</v>
      </c>
      <c r="D763" s="285" t="s">
        <v>69</v>
      </c>
      <c r="E763" s="430"/>
      <c r="F763" s="434">
        <v>0</v>
      </c>
      <c r="G763" s="502"/>
      <c r="H763" s="321">
        <v>0.65667345175566649</v>
      </c>
      <c r="I763" s="281"/>
      <c r="J763" s="297">
        <f t="shared" si="102"/>
        <v>0</v>
      </c>
      <c r="K763" s="319"/>
      <c r="L763" s="321">
        <v>0.44886557099560587</v>
      </c>
      <c r="M763" s="281"/>
      <c r="N763" s="405">
        <f t="shared" si="103"/>
        <v>0</v>
      </c>
      <c r="O763" s="319"/>
      <c r="P763" s="321">
        <v>0.113376</v>
      </c>
      <c r="Q763" s="281"/>
      <c r="R763" s="323">
        <f t="shared" si="104"/>
        <v>0</v>
      </c>
    </row>
    <row r="764" spans="2:18">
      <c r="B764" s="287"/>
      <c r="C764" s="284">
        <v>13</v>
      </c>
      <c r="D764" s="285" t="s">
        <v>70</v>
      </c>
      <c r="E764" s="430"/>
      <c r="F764" s="434">
        <v>0</v>
      </c>
      <c r="G764" s="502"/>
      <c r="H764" s="321">
        <v>0.39233412635474552</v>
      </c>
      <c r="I764" s="281"/>
      <c r="J764" s="297">
        <f t="shared" si="102"/>
        <v>0</v>
      </c>
      <c r="K764" s="319"/>
      <c r="L764" s="321">
        <v>3.0652920962199359E-2</v>
      </c>
      <c r="M764" s="281"/>
      <c r="N764" s="405">
        <f t="shared" si="103"/>
        <v>0</v>
      </c>
      <c r="O764" s="319"/>
      <c r="P764" s="321">
        <v>5.3080000000000002E-3</v>
      </c>
      <c r="Q764" s="281"/>
      <c r="R764" s="323">
        <f t="shared" si="104"/>
        <v>0</v>
      </c>
    </row>
    <row r="765" spans="2:18">
      <c r="B765" s="479" t="s">
        <v>73</v>
      </c>
      <c r="C765" s="279">
        <v>1</v>
      </c>
      <c r="D765" s="280" t="s">
        <v>386</v>
      </c>
      <c r="E765" s="430"/>
      <c r="F765" s="330">
        <v>0</v>
      </c>
      <c r="G765" s="503"/>
      <c r="H765" s="325">
        <v>0.48384777244648292</v>
      </c>
      <c r="I765" s="281"/>
      <c r="J765" s="296">
        <f t="shared" si="102"/>
        <v>0</v>
      </c>
      <c r="K765" s="319"/>
      <c r="L765" s="325">
        <v>0.11194938425662018</v>
      </c>
      <c r="M765" s="281"/>
      <c r="N765" s="400">
        <f t="shared" si="103"/>
        <v>0</v>
      </c>
      <c r="O765" s="319"/>
      <c r="P765" s="325">
        <v>4.9415000000000001E-2</v>
      </c>
      <c r="Q765" s="281"/>
      <c r="R765" s="320">
        <f t="shared" si="104"/>
        <v>0</v>
      </c>
    </row>
    <row r="766" spans="2:18">
      <c r="B766" s="291"/>
      <c r="C766" s="284">
        <v>2</v>
      </c>
      <c r="D766" s="285" t="s">
        <v>60</v>
      </c>
      <c r="E766" s="430"/>
      <c r="F766" s="332">
        <v>0</v>
      </c>
      <c r="G766" s="503"/>
      <c r="H766" s="326">
        <v>0.4488544635727581</v>
      </c>
      <c r="I766" s="281"/>
      <c r="J766" s="297">
        <f t="shared" si="102"/>
        <v>0</v>
      </c>
      <c r="K766" s="319"/>
      <c r="L766" s="326">
        <v>0.18875235574293034</v>
      </c>
      <c r="M766" s="281"/>
      <c r="N766" s="405">
        <f t="shared" si="103"/>
        <v>0</v>
      </c>
      <c r="O766" s="319"/>
      <c r="P766" s="326">
        <v>6.9598999999999994E-2</v>
      </c>
      <c r="Q766" s="281"/>
      <c r="R766" s="323">
        <f t="shared" si="104"/>
        <v>0</v>
      </c>
    </row>
    <row r="767" spans="2:18">
      <c r="B767" s="291"/>
      <c r="C767" s="284">
        <v>3</v>
      </c>
      <c r="D767" s="285" t="s">
        <v>61</v>
      </c>
      <c r="E767" s="430"/>
      <c r="F767" s="434">
        <v>0</v>
      </c>
      <c r="G767" s="503"/>
      <c r="H767" s="326">
        <v>0.28570490697717821</v>
      </c>
      <c r="I767" s="281"/>
      <c r="J767" s="297">
        <f t="shared" si="102"/>
        <v>0</v>
      </c>
      <c r="K767" s="319"/>
      <c r="L767" s="326">
        <v>0.14979925449262535</v>
      </c>
      <c r="M767" s="281"/>
      <c r="N767" s="405">
        <f t="shared" si="103"/>
        <v>0</v>
      </c>
      <c r="O767" s="319"/>
      <c r="P767" s="326">
        <v>5.1965999999999998E-2</v>
      </c>
      <c r="Q767" s="281"/>
      <c r="R767" s="323">
        <f t="shared" si="104"/>
        <v>0</v>
      </c>
    </row>
    <row r="768" spans="2:18">
      <c r="B768" s="291"/>
      <c r="C768" s="284">
        <v>4</v>
      </c>
      <c r="D768" s="285" t="s">
        <v>62</v>
      </c>
      <c r="E768" s="430"/>
      <c r="F768" s="434">
        <v>0</v>
      </c>
      <c r="G768" s="503"/>
      <c r="H768" s="326">
        <v>0.45093348694724272</v>
      </c>
      <c r="I768" s="281"/>
      <c r="J768" s="297">
        <f t="shared" si="102"/>
        <v>0</v>
      </c>
      <c r="K768" s="319"/>
      <c r="L768" s="326">
        <v>0.35019296531848865</v>
      </c>
      <c r="M768" s="281"/>
      <c r="N768" s="405">
        <f t="shared" si="103"/>
        <v>0</v>
      </c>
      <c r="O768" s="319"/>
      <c r="P768" s="326">
        <v>0.16181999999999999</v>
      </c>
      <c r="Q768" s="281"/>
      <c r="R768" s="323">
        <f t="shared" si="104"/>
        <v>0</v>
      </c>
    </row>
    <row r="769" spans="2:18">
      <c r="B769" s="291"/>
      <c r="C769" s="284">
        <v>5</v>
      </c>
      <c r="D769" s="285" t="s">
        <v>63</v>
      </c>
      <c r="E769" s="430"/>
      <c r="F769" s="434">
        <v>0</v>
      </c>
      <c r="G769" s="503"/>
      <c r="H769" s="326">
        <v>0.3300824899999445</v>
      </c>
      <c r="I769" s="281"/>
      <c r="J769" s="297">
        <f t="shared" si="102"/>
        <v>0</v>
      </c>
      <c r="K769" s="319"/>
      <c r="L769" s="326">
        <v>0.14592738313742348</v>
      </c>
      <c r="M769" s="281"/>
      <c r="N769" s="405">
        <f t="shared" si="103"/>
        <v>0</v>
      </c>
      <c r="O769" s="319"/>
      <c r="P769" s="326">
        <v>3.875E-2</v>
      </c>
      <c r="Q769" s="281"/>
      <c r="R769" s="323">
        <f t="shared" si="104"/>
        <v>0</v>
      </c>
    </row>
    <row r="770" spans="2:18">
      <c r="B770" s="291"/>
      <c r="C770" s="284">
        <v>6</v>
      </c>
      <c r="D770" s="285" t="s">
        <v>64</v>
      </c>
      <c r="E770" s="430"/>
      <c r="F770" s="434">
        <v>0</v>
      </c>
      <c r="G770" s="503"/>
      <c r="H770" s="326">
        <v>0.68397298691473174</v>
      </c>
      <c r="I770" s="281"/>
      <c r="J770" s="297">
        <f t="shared" si="102"/>
        <v>0</v>
      </c>
      <c r="K770" s="319"/>
      <c r="L770" s="326">
        <v>0.39474771690408444</v>
      </c>
      <c r="M770" s="281"/>
      <c r="N770" s="405">
        <f t="shared" si="103"/>
        <v>0</v>
      </c>
      <c r="O770" s="319"/>
      <c r="P770" s="326">
        <v>0.154308</v>
      </c>
      <c r="Q770" s="281"/>
      <c r="R770" s="323">
        <f t="shared" si="104"/>
        <v>0</v>
      </c>
    </row>
    <row r="771" spans="2:18">
      <c r="B771" s="291"/>
      <c r="C771" s="284">
        <v>7</v>
      </c>
      <c r="D771" s="285" t="s">
        <v>100</v>
      </c>
      <c r="E771" s="430"/>
      <c r="F771" s="434">
        <v>0</v>
      </c>
      <c r="G771" s="503"/>
      <c r="H771" s="326">
        <v>0.65727360909975463</v>
      </c>
      <c r="I771" s="281"/>
      <c r="J771" s="297">
        <f t="shared" si="102"/>
        <v>0</v>
      </c>
      <c r="K771" s="319"/>
      <c r="L771" s="326">
        <v>0.30639705830566066</v>
      </c>
      <c r="M771" s="281"/>
      <c r="N771" s="405">
        <f t="shared" si="103"/>
        <v>0</v>
      </c>
      <c r="O771" s="319"/>
      <c r="P771" s="326">
        <v>9.0554999999999997E-2</v>
      </c>
      <c r="Q771" s="281"/>
      <c r="R771" s="323">
        <f t="shared" si="104"/>
        <v>0</v>
      </c>
    </row>
    <row r="772" spans="2:18">
      <c r="B772" s="291"/>
      <c r="C772" s="284">
        <v>8</v>
      </c>
      <c r="D772" s="285" t="s">
        <v>65</v>
      </c>
      <c r="E772" s="430"/>
      <c r="F772" s="434">
        <v>0</v>
      </c>
      <c r="G772" s="503"/>
      <c r="H772" s="326">
        <v>0.80482208906729924</v>
      </c>
      <c r="I772" s="281"/>
      <c r="J772" s="297">
        <f t="shared" si="102"/>
        <v>0</v>
      </c>
      <c r="K772" s="319"/>
      <c r="L772" s="326">
        <v>5.5680196330048289E-2</v>
      </c>
      <c r="M772" s="281"/>
      <c r="N772" s="405">
        <f t="shared" si="103"/>
        <v>0</v>
      </c>
      <c r="O772" s="319"/>
      <c r="P772" s="326">
        <v>1.2448000000000001E-2</v>
      </c>
      <c r="Q772" s="281"/>
      <c r="R772" s="323">
        <f t="shared" si="104"/>
        <v>0</v>
      </c>
    </row>
    <row r="773" spans="2:18">
      <c r="B773" s="291"/>
      <c r="C773" s="284">
        <v>9</v>
      </c>
      <c r="D773" s="285" t="s">
        <v>66</v>
      </c>
      <c r="E773" s="430"/>
      <c r="F773" s="434">
        <v>0</v>
      </c>
      <c r="G773" s="503"/>
      <c r="H773" s="326">
        <v>0.61555693564385738</v>
      </c>
      <c r="I773" s="281"/>
      <c r="J773" s="297">
        <f t="shared" si="102"/>
        <v>0</v>
      </c>
      <c r="K773" s="319"/>
      <c r="L773" s="326">
        <v>0.3574717679694544</v>
      </c>
      <c r="M773" s="281"/>
      <c r="N773" s="405">
        <f t="shared" si="103"/>
        <v>0</v>
      </c>
      <c r="O773" s="319"/>
      <c r="P773" s="326">
        <v>0.137713</v>
      </c>
      <c r="Q773" s="281"/>
      <c r="R773" s="323">
        <f t="shared" si="104"/>
        <v>0</v>
      </c>
    </row>
    <row r="774" spans="2:18">
      <c r="B774" s="292"/>
      <c r="C774" s="284">
        <v>10</v>
      </c>
      <c r="D774" s="285" t="s">
        <v>387</v>
      </c>
      <c r="E774" s="430"/>
      <c r="F774" s="434">
        <v>0</v>
      </c>
      <c r="G774" s="503"/>
      <c r="H774" s="326">
        <v>0.52507670835309561</v>
      </c>
      <c r="I774" s="281"/>
      <c r="J774" s="297">
        <f t="shared" si="102"/>
        <v>0</v>
      </c>
      <c r="K774" s="319"/>
      <c r="L774" s="326">
        <v>0.23110713390356399</v>
      </c>
      <c r="M774" s="281"/>
      <c r="N774" s="405">
        <f t="shared" si="103"/>
        <v>0</v>
      </c>
      <c r="O774" s="319"/>
      <c r="P774" s="326">
        <v>6.2087000000000003E-2</v>
      </c>
      <c r="Q774" s="281"/>
      <c r="R774" s="323">
        <f t="shared" si="104"/>
        <v>0</v>
      </c>
    </row>
    <row r="775" spans="2:18">
      <c r="B775" s="292"/>
      <c r="C775" s="284">
        <v>11</v>
      </c>
      <c r="D775" s="285" t="s">
        <v>68</v>
      </c>
      <c r="E775" s="430"/>
      <c r="F775" s="434">
        <v>0</v>
      </c>
      <c r="G775" s="503"/>
      <c r="H775" s="326">
        <v>0.6831162462912227</v>
      </c>
      <c r="I775" s="281"/>
      <c r="J775" s="297">
        <f t="shared" si="102"/>
        <v>0</v>
      </c>
      <c r="K775" s="319"/>
      <c r="L775" s="326">
        <v>0.3677909362623043</v>
      </c>
      <c r="M775" s="281"/>
      <c r="N775" s="405">
        <f t="shared" si="103"/>
        <v>0</v>
      </c>
      <c r="O775" s="319"/>
      <c r="P775" s="326">
        <v>8.1502000000000005E-2</v>
      </c>
      <c r="Q775" s="281"/>
      <c r="R775" s="323">
        <f t="shared" si="104"/>
        <v>0</v>
      </c>
    </row>
    <row r="776" spans="2:18">
      <c r="B776" s="292"/>
      <c r="C776" s="284">
        <v>12</v>
      </c>
      <c r="D776" s="285" t="s">
        <v>69</v>
      </c>
      <c r="E776" s="430"/>
      <c r="F776" s="434">
        <v>0</v>
      </c>
      <c r="G776" s="503"/>
      <c r="H776" s="326">
        <v>0.61401739104328723</v>
      </c>
      <c r="I776" s="281"/>
      <c r="J776" s="297">
        <f t="shared" si="102"/>
        <v>0</v>
      </c>
      <c r="K776" s="319"/>
      <c r="L776" s="326">
        <v>0.41336091494653893</v>
      </c>
      <c r="M776" s="281"/>
      <c r="N776" s="405">
        <f t="shared" si="103"/>
        <v>0</v>
      </c>
      <c r="O776" s="319"/>
      <c r="P776" s="326">
        <v>0.140239</v>
      </c>
      <c r="Q776" s="281"/>
      <c r="R776" s="323">
        <f t="shared" si="104"/>
        <v>0</v>
      </c>
    </row>
    <row r="777" spans="2:18" ht="12.75" thickBot="1">
      <c r="B777" s="292"/>
      <c r="C777" s="284">
        <v>13</v>
      </c>
      <c r="D777" s="285" t="s">
        <v>70</v>
      </c>
      <c r="E777" s="430"/>
      <c r="F777" s="436">
        <v>0</v>
      </c>
      <c r="G777" s="503"/>
      <c r="H777" s="328">
        <v>0.39905649246292524</v>
      </c>
      <c r="I777" s="281"/>
      <c r="J777" s="297">
        <f t="shared" si="102"/>
        <v>0</v>
      </c>
      <c r="K777" s="319"/>
      <c r="L777" s="328">
        <v>3.5770490469312639E-2</v>
      </c>
      <c r="M777" s="281"/>
      <c r="N777" s="405">
        <f t="shared" si="103"/>
        <v>0</v>
      </c>
      <c r="O777" s="319"/>
      <c r="P777" s="328">
        <v>1.2728E-2</v>
      </c>
      <c r="Q777" s="281"/>
      <c r="R777" s="323">
        <f t="shared" si="104"/>
        <v>0</v>
      </c>
    </row>
    <row r="778" spans="2:18">
      <c r="B778" s="279" t="s">
        <v>388</v>
      </c>
      <c r="C778" s="295"/>
      <c r="D778" s="280"/>
      <c r="E778" s="440"/>
      <c r="F778" s="297">
        <f>SUM(F752:F764)</f>
        <v>0</v>
      </c>
      <c r="G778" s="433"/>
      <c r="H778" s="486"/>
      <c r="I778" s="137"/>
      <c r="J778" s="296">
        <f>SUM(J752:J764)</f>
        <v>0</v>
      </c>
      <c r="K778" s="137"/>
      <c r="L778" s="486"/>
      <c r="M778" s="137"/>
      <c r="N778" s="296">
        <f>SUM(N752:N764)</f>
        <v>0</v>
      </c>
      <c r="O778" s="137"/>
      <c r="P778" s="137"/>
      <c r="Q778" s="145"/>
      <c r="R778" s="320">
        <f>SUM(R752:R764)</f>
        <v>0</v>
      </c>
    </row>
    <row r="779" spans="2:18">
      <c r="B779" s="284" t="s">
        <v>389</v>
      </c>
      <c r="C779" s="96"/>
      <c r="D779" s="285"/>
      <c r="E779" s="433"/>
      <c r="F779" s="297">
        <f>SUM(F765:F777)</f>
        <v>0</v>
      </c>
      <c r="G779" s="433"/>
      <c r="H779" s="486"/>
      <c r="I779" s="137"/>
      <c r="J779" s="297">
        <f>SUM(J765:J777)</f>
        <v>0</v>
      </c>
      <c r="K779" s="137"/>
      <c r="L779" s="486"/>
      <c r="M779" s="137"/>
      <c r="N779" s="297">
        <f>SUM(N765:N777)</f>
        <v>0</v>
      </c>
      <c r="O779" s="137"/>
      <c r="P779" s="137"/>
      <c r="Q779" s="145"/>
      <c r="R779" s="323">
        <f>SUM(R765:R777)</f>
        <v>0</v>
      </c>
    </row>
    <row r="780" spans="2:18">
      <c r="B780" s="298" t="s">
        <v>71</v>
      </c>
      <c r="C780" s="299"/>
      <c r="D780" s="288"/>
      <c r="E780" s="433"/>
      <c r="F780" s="300">
        <f>SUM(F752:F777)</f>
        <v>0</v>
      </c>
      <c r="G780" s="433"/>
      <c r="H780" s="486"/>
      <c r="I780" s="137"/>
      <c r="J780" s="300">
        <f>SUM(J752:J777)</f>
        <v>0</v>
      </c>
      <c r="K780" s="137"/>
      <c r="L780" s="486"/>
      <c r="M780" s="137"/>
      <c r="N780" s="300">
        <f>SUM(N752:N777)</f>
        <v>0</v>
      </c>
      <c r="O780" s="137"/>
      <c r="P780" s="137"/>
      <c r="Q780" s="145"/>
      <c r="R780" s="336">
        <f>SUM(R752:R777)</f>
        <v>0</v>
      </c>
    </row>
    <row r="781" spans="2:18">
      <c r="B781" s="337"/>
      <c r="C781" s="96"/>
      <c r="D781" s="337"/>
      <c r="E781" s="433"/>
      <c r="F781" s="715"/>
      <c r="G781" s="433"/>
      <c r="H781" s="715"/>
      <c r="I781" s="433"/>
      <c r="J781" s="715"/>
    </row>
  </sheetData>
  <phoneticPr fontId="3"/>
  <pageMargins left="0.78740157480314965" right="0.78740157480314965" top="0.98425196850393704" bottom="0.98425196850393704" header="0.51181102362204722" footer="0.51181102362204722"/>
  <pageSetup paperSize="9" scale="51" pageOrder="overThenDown" orientation="landscape" r:id="rId1"/>
  <headerFooter alignWithMargins="0"/>
  <rowBreaks count="15" manualBreakCount="15">
    <brk id="34" min="1" max="30" man="1"/>
    <brk id="87" min="1" max="30" man="1"/>
    <brk id="154" min="1" max="30" man="1"/>
    <brk id="219" min="1" max="30" man="1"/>
    <brk id="271" min="1" max="30" man="1"/>
    <brk id="306" min="1" max="30" man="1"/>
    <brk id="369" min="1" max="30" man="1"/>
    <brk id="418" min="1" max="30" man="1"/>
    <brk id="471" min="1" max="30" man="1"/>
    <brk id="504" min="1" max="30" man="1"/>
    <brk id="539" min="1" max="30" man="1"/>
    <brk id="605" min="1" max="30" man="1"/>
    <brk id="641" min="1" max="30" man="1"/>
    <brk id="684" min="1" max="30" man="1"/>
    <brk id="718" min="1" max="30" man="1"/>
  </rowBreaks>
  <colBreaks count="1" manualBreakCount="1">
    <brk id="19" max="69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566"/>
  <sheetViews>
    <sheetView showGridLines="0" view="pageBreakPreview" zoomScale="75" zoomScaleNormal="75" zoomScaleSheetLayoutView="75" workbookViewId="0">
      <selection activeCell="I522" sqref="I522"/>
    </sheetView>
  </sheetViews>
  <sheetFormatPr defaultRowHeight="12"/>
  <cols>
    <col min="1" max="1" width="2.125" style="273" customWidth="1"/>
    <col min="2" max="2" width="6.75" style="273" customWidth="1"/>
    <col min="3" max="3" width="3.75" style="273" customWidth="1"/>
    <col min="4" max="4" width="18.75" style="273" customWidth="1"/>
    <col min="5" max="30" width="10.875" style="273" customWidth="1"/>
    <col min="31" max="256" width="9" style="273"/>
    <col min="257" max="257" width="2.125" style="273" customWidth="1"/>
    <col min="258" max="258" width="6.75" style="273" customWidth="1"/>
    <col min="259" max="259" width="3.75" style="273" customWidth="1"/>
    <col min="260" max="260" width="18.75" style="273" customWidth="1"/>
    <col min="261" max="286" width="10.875" style="273" customWidth="1"/>
    <col min="287" max="512" width="9" style="273"/>
    <col min="513" max="513" width="2.125" style="273" customWidth="1"/>
    <col min="514" max="514" width="6.75" style="273" customWidth="1"/>
    <col min="515" max="515" width="3.75" style="273" customWidth="1"/>
    <col min="516" max="516" width="18.75" style="273" customWidth="1"/>
    <col min="517" max="542" width="10.875" style="273" customWidth="1"/>
    <col min="543" max="768" width="9" style="273"/>
    <col min="769" max="769" width="2.125" style="273" customWidth="1"/>
    <col min="770" max="770" width="6.75" style="273" customWidth="1"/>
    <col min="771" max="771" width="3.75" style="273" customWidth="1"/>
    <col min="772" max="772" width="18.75" style="273" customWidth="1"/>
    <col min="773" max="798" width="10.875" style="273" customWidth="1"/>
    <col min="799" max="1024" width="9" style="273"/>
    <col min="1025" max="1025" width="2.125" style="273" customWidth="1"/>
    <col min="1026" max="1026" width="6.75" style="273" customWidth="1"/>
    <col min="1027" max="1027" width="3.75" style="273" customWidth="1"/>
    <col min="1028" max="1028" width="18.75" style="273" customWidth="1"/>
    <col min="1029" max="1054" width="10.875" style="273" customWidth="1"/>
    <col min="1055" max="1280" width="9" style="273"/>
    <col min="1281" max="1281" width="2.125" style="273" customWidth="1"/>
    <col min="1282" max="1282" width="6.75" style="273" customWidth="1"/>
    <col min="1283" max="1283" width="3.75" style="273" customWidth="1"/>
    <col min="1284" max="1284" width="18.75" style="273" customWidth="1"/>
    <col min="1285" max="1310" width="10.875" style="273" customWidth="1"/>
    <col min="1311" max="1536" width="9" style="273"/>
    <col min="1537" max="1537" width="2.125" style="273" customWidth="1"/>
    <col min="1538" max="1538" width="6.75" style="273" customWidth="1"/>
    <col min="1539" max="1539" width="3.75" style="273" customWidth="1"/>
    <col min="1540" max="1540" width="18.75" style="273" customWidth="1"/>
    <col min="1541" max="1566" width="10.875" style="273" customWidth="1"/>
    <col min="1567" max="1792" width="9" style="273"/>
    <col min="1793" max="1793" width="2.125" style="273" customWidth="1"/>
    <col min="1794" max="1794" width="6.75" style="273" customWidth="1"/>
    <col min="1795" max="1795" width="3.75" style="273" customWidth="1"/>
    <col min="1796" max="1796" width="18.75" style="273" customWidth="1"/>
    <col min="1797" max="1822" width="10.875" style="273" customWidth="1"/>
    <col min="1823" max="2048" width="9" style="273"/>
    <col min="2049" max="2049" width="2.125" style="273" customWidth="1"/>
    <col min="2050" max="2050" width="6.75" style="273" customWidth="1"/>
    <col min="2051" max="2051" width="3.75" style="273" customWidth="1"/>
    <col min="2052" max="2052" width="18.75" style="273" customWidth="1"/>
    <col min="2053" max="2078" width="10.875" style="273" customWidth="1"/>
    <col min="2079" max="2304" width="9" style="273"/>
    <col min="2305" max="2305" width="2.125" style="273" customWidth="1"/>
    <col min="2306" max="2306" width="6.75" style="273" customWidth="1"/>
    <col min="2307" max="2307" width="3.75" style="273" customWidth="1"/>
    <col min="2308" max="2308" width="18.75" style="273" customWidth="1"/>
    <col min="2309" max="2334" width="10.875" style="273" customWidth="1"/>
    <col min="2335" max="2560" width="9" style="273"/>
    <col min="2561" max="2561" width="2.125" style="273" customWidth="1"/>
    <col min="2562" max="2562" width="6.75" style="273" customWidth="1"/>
    <col min="2563" max="2563" width="3.75" style="273" customWidth="1"/>
    <col min="2564" max="2564" width="18.75" style="273" customWidth="1"/>
    <col min="2565" max="2590" width="10.875" style="273" customWidth="1"/>
    <col min="2591" max="2816" width="9" style="273"/>
    <col min="2817" max="2817" width="2.125" style="273" customWidth="1"/>
    <col min="2818" max="2818" width="6.75" style="273" customWidth="1"/>
    <col min="2819" max="2819" width="3.75" style="273" customWidth="1"/>
    <col min="2820" max="2820" width="18.75" style="273" customWidth="1"/>
    <col min="2821" max="2846" width="10.875" style="273" customWidth="1"/>
    <col min="2847" max="3072" width="9" style="273"/>
    <col min="3073" max="3073" width="2.125" style="273" customWidth="1"/>
    <col min="3074" max="3074" width="6.75" style="273" customWidth="1"/>
    <col min="3075" max="3075" width="3.75" style="273" customWidth="1"/>
    <col min="3076" max="3076" width="18.75" style="273" customWidth="1"/>
    <col min="3077" max="3102" width="10.875" style="273" customWidth="1"/>
    <col min="3103" max="3328" width="9" style="273"/>
    <col min="3329" max="3329" width="2.125" style="273" customWidth="1"/>
    <col min="3330" max="3330" width="6.75" style="273" customWidth="1"/>
    <col min="3331" max="3331" width="3.75" style="273" customWidth="1"/>
    <col min="3332" max="3332" width="18.75" style="273" customWidth="1"/>
    <col min="3333" max="3358" width="10.875" style="273" customWidth="1"/>
    <col min="3359" max="3584" width="9" style="273"/>
    <col min="3585" max="3585" width="2.125" style="273" customWidth="1"/>
    <col min="3586" max="3586" width="6.75" style="273" customWidth="1"/>
    <col min="3587" max="3587" width="3.75" style="273" customWidth="1"/>
    <col min="3588" max="3588" width="18.75" style="273" customWidth="1"/>
    <col min="3589" max="3614" width="10.875" style="273" customWidth="1"/>
    <col min="3615" max="3840" width="9" style="273"/>
    <col min="3841" max="3841" width="2.125" style="273" customWidth="1"/>
    <col min="3842" max="3842" width="6.75" style="273" customWidth="1"/>
    <col min="3843" max="3843" width="3.75" style="273" customWidth="1"/>
    <col min="3844" max="3844" width="18.75" style="273" customWidth="1"/>
    <col min="3845" max="3870" width="10.875" style="273" customWidth="1"/>
    <col min="3871" max="4096" width="9" style="273"/>
    <col min="4097" max="4097" width="2.125" style="273" customWidth="1"/>
    <col min="4098" max="4098" width="6.75" style="273" customWidth="1"/>
    <col min="4099" max="4099" width="3.75" style="273" customWidth="1"/>
    <col min="4100" max="4100" width="18.75" style="273" customWidth="1"/>
    <col min="4101" max="4126" width="10.875" style="273" customWidth="1"/>
    <col min="4127" max="4352" width="9" style="273"/>
    <col min="4353" max="4353" width="2.125" style="273" customWidth="1"/>
    <col min="4354" max="4354" width="6.75" style="273" customWidth="1"/>
    <col min="4355" max="4355" width="3.75" style="273" customWidth="1"/>
    <col min="4356" max="4356" width="18.75" style="273" customWidth="1"/>
    <col min="4357" max="4382" width="10.875" style="273" customWidth="1"/>
    <col min="4383" max="4608" width="9" style="273"/>
    <col min="4609" max="4609" width="2.125" style="273" customWidth="1"/>
    <col min="4610" max="4610" width="6.75" style="273" customWidth="1"/>
    <col min="4611" max="4611" width="3.75" style="273" customWidth="1"/>
    <col min="4612" max="4612" width="18.75" style="273" customWidth="1"/>
    <col min="4613" max="4638" width="10.875" style="273" customWidth="1"/>
    <col min="4639" max="4864" width="9" style="273"/>
    <col min="4865" max="4865" width="2.125" style="273" customWidth="1"/>
    <col min="4866" max="4866" width="6.75" style="273" customWidth="1"/>
    <col min="4867" max="4867" width="3.75" style="273" customWidth="1"/>
    <col min="4868" max="4868" width="18.75" style="273" customWidth="1"/>
    <col min="4869" max="4894" width="10.875" style="273" customWidth="1"/>
    <col min="4895" max="5120" width="9" style="273"/>
    <col min="5121" max="5121" width="2.125" style="273" customWidth="1"/>
    <col min="5122" max="5122" width="6.75" style="273" customWidth="1"/>
    <col min="5123" max="5123" width="3.75" style="273" customWidth="1"/>
    <col min="5124" max="5124" width="18.75" style="273" customWidth="1"/>
    <col min="5125" max="5150" width="10.875" style="273" customWidth="1"/>
    <col min="5151" max="5376" width="9" style="273"/>
    <col min="5377" max="5377" width="2.125" style="273" customWidth="1"/>
    <col min="5378" max="5378" width="6.75" style="273" customWidth="1"/>
    <col min="5379" max="5379" width="3.75" style="273" customWidth="1"/>
    <col min="5380" max="5380" width="18.75" style="273" customWidth="1"/>
    <col min="5381" max="5406" width="10.875" style="273" customWidth="1"/>
    <col min="5407" max="5632" width="9" style="273"/>
    <col min="5633" max="5633" width="2.125" style="273" customWidth="1"/>
    <col min="5634" max="5634" width="6.75" style="273" customWidth="1"/>
    <col min="5635" max="5635" width="3.75" style="273" customWidth="1"/>
    <col min="5636" max="5636" width="18.75" style="273" customWidth="1"/>
    <col min="5637" max="5662" width="10.875" style="273" customWidth="1"/>
    <col min="5663" max="5888" width="9" style="273"/>
    <col min="5889" max="5889" width="2.125" style="273" customWidth="1"/>
    <col min="5890" max="5890" width="6.75" style="273" customWidth="1"/>
    <col min="5891" max="5891" width="3.75" style="273" customWidth="1"/>
    <col min="5892" max="5892" width="18.75" style="273" customWidth="1"/>
    <col min="5893" max="5918" width="10.875" style="273" customWidth="1"/>
    <col min="5919" max="6144" width="9" style="273"/>
    <col min="6145" max="6145" width="2.125" style="273" customWidth="1"/>
    <col min="6146" max="6146" width="6.75" style="273" customWidth="1"/>
    <col min="6147" max="6147" width="3.75" style="273" customWidth="1"/>
    <col min="6148" max="6148" width="18.75" style="273" customWidth="1"/>
    <col min="6149" max="6174" width="10.875" style="273" customWidth="1"/>
    <col min="6175" max="6400" width="9" style="273"/>
    <col min="6401" max="6401" width="2.125" style="273" customWidth="1"/>
    <col min="6402" max="6402" width="6.75" style="273" customWidth="1"/>
    <col min="6403" max="6403" width="3.75" style="273" customWidth="1"/>
    <col min="6404" max="6404" width="18.75" style="273" customWidth="1"/>
    <col min="6405" max="6430" width="10.875" style="273" customWidth="1"/>
    <col min="6431" max="6656" width="9" style="273"/>
    <col min="6657" max="6657" width="2.125" style="273" customWidth="1"/>
    <col min="6658" max="6658" width="6.75" style="273" customWidth="1"/>
    <col min="6659" max="6659" width="3.75" style="273" customWidth="1"/>
    <col min="6660" max="6660" width="18.75" style="273" customWidth="1"/>
    <col min="6661" max="6686" width="10.875" style="273" customWidth="1"/>
    <col min="6687" max="6912" width="9" style="273"/>
    <col min="6913" max="6913" width="2.125" style="273" customWidth="1"/>
    <col min="6914" max="6914" width="6.75" style="273" customWidth="1"/>
    <col min="6915" max="6915" width="3.75" style="273" customWidth="1"/>
    <col min="6916" max="6916" width="18.75" style="273" customWidth="1"/>
    <col min="6917" max="6942" width="10.875" style="273" customWidth="1"/>
    <col min="6943" max="7168" width="9" style="273"/>
    <col min="7169" max="7169" width="2.125" style="273" customWidth="1"/>
    <col min="7170" max="7170" width="6.75" style="273" customWidth="1"/>
    <col min="7171" max="7171" width="3.75" style="273" customWidth="1"/>
    <col min="7172" max="7172" width="18.75" style="273" customWidth="1"/>
    <col min="7173" max="7198" width="10.875" style="273" customWidth="1"/>
    <col min="7199" max="7424" width="9" style="273"/>
    <col min="7425" max="7425" width="2.125" style="273" customWidth="1"/>
    <col min="7426" max="7426" width="6.75" style="273" customWidth="1"/>
    <col min="7427" max="7427" width="3.75" style="273" customWidth="1"/>
    <col min="7428" max="7428" width="18.75" style="273" customWidth="1"/>
    <col min="7429" max="7454" width="10.875" style="273" customWidth="1"/>
    <col min="7455" max="7680" width="9" style="273"/>
    <col min="7681" max="7681" width="2.125" style="273" customWidth="1"/>
    <col min="7682" max="7682" width="6.75" style="273" customWidth="1"/>
    <col min="7683" max="7683" width="3.75" style="273" customWidth="1"/>
    <col min="7684" max="7684" width="18.75" style="273" customWidth="1"/>
    <col min="7685" max="7710" width="10.875" style="273" customWidth="1"/>
    <col min="7711" max="7936" width="9" style="273"/>
    <col min="7937" max="7937" width="2.125" style="273" customWidth="1"/>
    <col min="7938" max="7938" width="6.75" style="273" customWidth="1"/>
    <col min="7939" max="7939" width="3.75" style="273" customWidth="1"/>
    <col min="7940" max="7940" width="18.75" style="273" customWidth="1"/>
    <col min="7941" max="7966" width="10.875" style="273" customWidth="1"/>
    <col min="7967" max="8192" width="9" style="273"/>
    <col min="8193" max="8193" width="2.125" style="273" customWidth="1"/>
    <col min="8194" max="8194" width="6.75" style="273" customWidth="1"/>
    <col min="8195" max="8195" width="3.75" style="273" customWidth="1"/>
    <col min="8196" max="8196" width="18.75" style="273" customWidth="1"/>
    <col min="8197" max="8222" width="10.875" style="273" customWidth="1"/>
    <col min="8223" max="8448" width="9" style="273"/>
    <col min="8449" max="8449" width="2.125" style="273" customWidth="1"/>
    <col min="8450" max="8450" width="6.75" style="273" customWidth="1"/>
    <col min="8451" max="8451" width="3.75" style="273" customWidth="1"/>
    <col min="8452" max="8452" width="18.75" style="273" customWidth="1"/>
    <col min="8453" max="8478" width="10.875" style="273" customWidth="1"/>
    <col min="8479" max="8704" width="9" style="273"/>
    <col min="8705" max="8705" width="2.125" style="273" customWidth="1"/>
    <col min="8706" max="8706" width="6.75" style="273" customWidth="1"/>
    <col min="8707" max="8707" width="3.75" style="273" customWidth="1"/>
    <col min="8708" max="8708" width="18.75" style="273" customWidth="1"/>
    <col min="8709" max="8734" width="10.875" style="273" customWidth="1"/>
    <col min="8735" max="8960" width="9" style="273"/>
    <col min="8961" max="8961" width="2.125" style="273" customWidth="1"/>
    <col min="8962" max="8962" width="6.75" style="273" customWidth="1"/>
    <col min="8963" max="8963" width="3.75" style="273" customWidth="1"/>
    <col min="8964" max="8964" width="18.75" style="273" customWidth="1"/>
    <col min="8965" max="8990" width="10.875" style="273" customWidth="1"/>
    <col min="8991" max="9216" width="9" style="273"/>
    <col min="9217" max="9217" width="2.125" style="273" customWidth="1"/>
    <col min="9218" max="9218" width="6.75" style="273" customWidth="1"/>
    <col min="9219" max="9219" width="3.75" style="273" customWidth="1"/>
    <col min="9220" max="9220" width="18.75" style="273" customWidth="1"/>
    <col min="9221" max="9246" width="10.875" style="273" customWidth="1"/>
    <col min="9247" max="9472" width="9" style="273"/>
    <col min="9473" max="9473" width="2.125" style="273" customWidth="1"/>
    <col min="9474" max="9474" width="6.75" style="273" customWidth="1"/>
    <col min="9475" max="9475" width="3.75" style="273" customWidth="1"/>
    <col min="9476" max="9476" width="18.75" style="273" customWidth="1"/>
    <col min="9477" max="9502" width="10.875" style="273" customWidth="1"/>
    <col min="9503" max="9728" width="9" style="273"/>
    <col min="9729" max="9729" width="2.125" style="273" customWidth="1"/>
    <col min="9730" max="9730" width="6.75" style="273" customWidth="1"/>
    <col min="9731" max="9731" width="3.75" style="273" customWidth="1"/>
    <col min="9732" max="9732" width="18.75" style="273" customWidth="1"/>
    <col min="9733" max="9758" width="10.875" style="273" customWidth="1"/>
    <col min="9759" max="9984" width="9" style="273"/>
    <col min="9985" max="9985" width="2.125" style="273" customWidth="1"/>
    <col min="9986" max="9986" width="6.75" style="273" customWidth="1"/>
    <col min="9987" max="9987" width="3.75" style="273" customWidth="1"/>
    <col min="9988" max="9988" width="18.75" style="273" customWidth="1"/>
    <col min="9989" max="10014" width="10.875" style="273" customWidth="1"/>
    <col min="10015" max="10240" width="9" style="273"/>
    <col min="10241" max="10241" width="2.125" style="273" customWidth="1"/>
    <col min="10242" max="10242" width="6.75" style="273" customWidth="1"/>
    <col min="10243" max="10243" width="3.75" style="273" customWidth="1"/>
    <col min="10244" max="10244" width="18.75" style="273" customWidth="1"/>
    <col min="10245" max="10270" width="10.875" style="273" customWidth="1"/>
    <col min="10271" max="10496" width="9" style="273"/>
    <col min="10497" max="10497" width="2.125" style="273" customWidth="1"/>
    <col min="10498" max="10498" width="6.75" style="273" customWidth="1"/>
    <col min="10499" max="10499" width="3.75" style="273" customWidth="1"/>
    <col min="10500" max="10500" width="18.75" style="273" customWidth="1"/>
    <col min="10501" max="10526" width="10.875" style="273" customWidth="1"/>
    <col min="10527" max="10752" width="9" style="273"/>
    <col min="10753" max="10753" width="2.125" style="273" customWidth="1"/>
    <col min="10754" max="10754" width="6.75" style="273" customWidth="1"/>
    <col min="10755" max="10755" width="3.75" style="273" customWidth="1"/>
    <col min="10756" max="10756" width="18.75" style="273" customWidth="1"/>
    <col min="10757" max="10782" width="10.875" style="273" customWidth="1"/>
    <col min="10783" max="11008" width="9" style="273"/>
    <col min="11009" max="11009" width="2.125" style="273" customWidth="1"/>
    <col min="11010" max="11010" width="6.75" style="273" customWidth="1"/>
    <col min="11011" max="11011" width="3.75" style="273" customWidth="1"/>
    <col min="11012" max="11012" width="18.75" style="273" customWidth="1"/>
    <col min="11013" max="11038" width="10.875" style="273" customWidth="1"/>
    <col min="11039" max="11264" width="9" style="273"/>
    <col min="11265" max="11265" width="2.125" style="273" customWidth="1"/>
    <col min="11266" max="11266" width="6.75" style="273" customWidth="1"/>
    <col min="11267" max="11267" width="3.75" style="273" customWidth="1"/>
    <col min="11268" max="11268" width="18.75" style="273" customWidth="1"/>
    <col min="11269" max="11294" width="10.875" style="273" customWidth="1"/>
    <col min="11295" max="11520" width="9" style="273"/>
    <col min="11521" max="11521" width="2.125" style="273" customWidth="1"/>
    <col min="11522" max="11522" width="6.75" style="273" customWidth="1"/>
    <col min="11523" max="11523" width="3.75" style="273" customWidth="1"/>
    <col min="11524" max="11524" width="18.75" style="273" customWidth="1"/>
    <col min="11525" max="11550" width="10.875" style="273" customWidth="1"/>
    <col min="11551" max="11776" width="9" style="273"/>
    <col min="11777" max="11777" width="2.125" style="273" customWidth="1"/>
    <col min="11778" max="11778" width="6.75" style="273" customWidth="1"/>
    <col min="11779" max="11779" width="3.75" style="273" customWidth="1"/>
    <col min="11780" max="11780" width="18.75" style="273" customWidth="1"/>
    <col min="11781" max="11806" width="10.875" style="273" customWidth="1"/>
    <col min="11807" max="12032" width="9" style="273"/>
    <col min="12033" max="12033" width="2.125" style="273" customWidth="1"/>
    <col min="12034" max="12034" width="6.75" style="273" customWidth="1"/>
    <col min="12035" max="12035" width="3.75" style="273" customWidth="1"/>
    <col min="12036" max="12036" width="18.75" style="273" customWidth="1"/>
    <col min="12037" max="12062" width="10.875" style="273" customWidth="1"/>
    <col min="12063" max="12288" width="9" style="273"/>
    <col min="12289" max="12289" width="2.125" style="273" customWidth="1"/>
    <col min="12290" max="12290" width="6.75" style="273" customWidth="1"/>
    <col min="12291" max="12291" width="3.75" style="273" customWidth="1"/>
    <col min="12292" max="12292" width="18.75" style="273" customWidth="1"/>
    <col min="12293" max="12318" width="10.875" style="273" customWidth="1"/>
    <col min="12319" max="12544" width="9" style="273"/>
    <col min="12545" max="12545" width="2.125" style="273" customWidth="1"/>
    <col min="12546" max="12546" width="6.75" style="273" customWidth="1"/>
    <col min="12547" max="12547" width="3.75" style="273" customWidth="1"/>
    <col min="12548" max="12548" width="18.75" style="273" customWidth="1"/>
    <col min="12549" max="12574" width="10.875" style="273" customWidth="1"/>
    <col min="12575" max="12800" width="9" style="273"/>
    <col min="12801" max="12801" width="2.125" style="273" customWidth="1"/>
    <col min="12802" max="12802" width="6.75" style="273" customWidth="1"/>
    <col min="12803" max="12803" width="3.75" style="273" customWidth="1"/>
    <col min="12804" max="12804" width="18.75" style="273" customWidth="1"/>
    <col min="12805" max="12830" width="10.875" style="273" customWidth="1"/>
    <col min="12831" max="13056" width="9" style="273"/>
    <col min="13057" max="13057" width="2.125" style="273" customWidth="1"/>
    <col min="13058" max="13058" width="6.75" style="273" customWidth="1"/>
    <col min="13059" max="13059" width="3.75" style="273" customWidth="1"/>
    <col min="13060" max="13060" width="18.75" style="273" customWidth="1"/>
    <col min="13061" max="13086" width="10.875" style="273" customWidth="1"/>
    <col min="13087" max="13312" width="9" style="273"/>
    <col min="13313" max="13313" width="2.125" style="273" customWidth="1"/>
    <col min="13314" max="13314" width="6.75" style="273" customWidth="1"/>
    <col min="13315" max="13315" width="3.75" style="273" customWidth="1"/>
    <col min="13316" max="13316" width="18.75" style="273" customWidth="1"/>
    <col min="13317" max="13342" width="10.875" style="273" customWidth="1"/>
    <col min="13343" max="13568" width="9" style="273"/>
    <col min="13569" max="13569" width="2.125" style="273" customWidth="1"/>
    <col min="13570" max="13570" width="6.75" style="273" customWidth="1"/>
    <col min="13571" max="13571" width="3.75" style="273" customWidth="1"/>
    <col min="13572" max="13572" width="18.75" style="273" customWidth="1"/>
    <col min="13573" max="13598" width="10.875" style="273" customWidth="1"/>
    <col min="13599" max="13824" width="9" style="273"/>
    <col min="13825" max="13825" width="2.125" style="273" customWidth="1"/>
    <col min="13826" max="13826" width="6.75" style="273" customWidth="1"/>
    <col min="13827" max="13827" width="3.75" style="273" customWidth="1"/>
    <col min="13828" max="13828" width="18.75" style="273" customWidth="1"/>
    <col min="13829" max="13854" width="10.875" style="273" customWidth="1"/>
    <col min="13855" max="14080" width="9" style="273"/>
    <col min="14081" max="14081" width="2.125" style="273" customWidth="1"/>
    <col min="14082" max="14082" width="6.75" style="273" customWidth="1"/>
    <col min="14083" max="14083" width="3.75" style="273" customWidth="1"/>
    <col min="14084" max="14084" width="18.75" style="273" customWidth="1"/>
    <col min="14085" max="14110" width="10.875" style="273" customWidth="1"/>
    <col min="14111" max="14336" width="9" style="273"/>
    <col min="14337" max="14337" width="2.125" style="273" customWidth="1"/>
    <col min="14338" max="14338" width="6.75" style="273" customWidth="1"/>
    <col min="14339" max="14339" width="3.75" style="273" customWidth="1"/>
    <col min="14340" max="14340" width="18.75" style="273" customWidth="1"/>
    <col min="14341" max="14366" width="10.875" style="273" customWidth="1"/>
    <col min="14367" max="14592" width="9" style="273"/>
    <col min="14593" max="14593" width="2.125" style="273" customWidth="1"/>
    <col min="14594" max="14594" width="6.75" style="273" customWidth="1"/>
    <col min="14595" max="14595" width="3.75" style="273" customWidth="1"/>
    <col min="14596" max="14596" width="18.75" style="273" customWidth="1"/>
    <col min="14597" max="14622" width="10.875" style="273" customWidth="1"/>
    <col min="14623" max="14848" width="9" style="273"/>
    <col min="14849" max="14849" width="2.125" style="273" customWidth="1"/>
    <col min="14850" max="14850" width="6.75" style="273" customWidth="1"/>
    <col min="14851" max="14851" width="3.75" style="273" customWidth="1"/>
    <col min="14852" max="14852" width="18.75" style="273" customWidth="1"/>
    <col min="14853" max="14878" width="10.875" style="273" customWidth="1"/>
    <col min="14879" max="15104" width="9" style="273"/>
    <col min="15105" max="15105" width="2.125" style="273" customWidth="1"/>
    <col min="15106" max="15106" width="6.75" style="273" customWidth="1"/>
    <col min="15107" max="15107" width="3.75" style="273" customWidth="1"/>
    <col min="15108" max="15108" width="18.75" style="273" customWidth="1"/>
    <col min="15109" max="15134" width="10.875" style="273" customWidth="1"/>
    <col min="15135" max="15360" width="9" style="273"/>
    <col min="15361" max="15361" width="2.125" style="273" customWidth="1"/>
    <col min="15362" max="15362" width="6.75" style="273" customWidth="1"/>
    <col min="15363" max="15363" width="3.75" style="273" customWidth="1"/>
    <col min="15364" max="15364" width="18.75" style="273" customWidth="1"/>
    <col min="15365" max="15390" width="10.875" style="273" customWidth="1"/>
    <col min="15391" max="15616" width="9" style="273"/>
    <col min="15617" max="15617" width="2.125" style="273" customWidth="1"/>
    <col min="15618" max="15618" width="6.75" style="273" customWidth="1"/>
    <col min="15619" max="15619" width="3.75" style="273" customWidth="1"/>
    <col min="15620" max="15620" width="18.75" style="273" customWidth="1"/>
    <col min="15621" max="15646" width="10.875" style="273" customWidth="1"/>
    <col min="15647" max="15872" width="9" style="273"/>
    <col min="15873" max="15873" width="2.125" style="273" customWidth="1"/>
    <col min="15874" max="15874" width="6.75" style="273" customWidth="1"/>
    <col min="15875" max="15875" width="3.75" style="273" customWidth="1"/>
    <col min="15876" max="15876" width="18.75" style="273" customWidth="1"/>
    <col min="15877" max="15902" width="10.875" style="273" customWidth="1"/>
    <col min="15903" max="16128" width="9" style="273"/>
    <col min="16129" max="16129" width="2.125" style="273" customWidth="1"/>
    <col min="16130" max="16130" width="6.75" style="273" customWidth="1"/>
    <col min="16131" max="16131" width="3.75" style="273" customWidth="1"/>
    <col min="16132" max="16132" width="18.75" style="273" customWidth="1"/>
    <col min="16133" max="16158" width="10.875" style="273" customWidth="1"/>
    <col min="16159" max="16384" width="9" style="273"/>
  </cols>
  <sheetData>
    <row r="2" spans="2:13" ht="17.25">
      <c r="B2" s="716" t="s">
        <v>604</v>
      </c>
    </row>
    <row r="4" spans="2:13" ht="14.25">
      <c r="B4" s="500" t="s">
        <v>484</v>
      </c>
    </row>
    <row r="5" spans="2:13" ht="14.25">
      <c r="B5" s="189" t="s">
        <v>485</v>
      </c>
    </row>
    <row r="7" spans="2:13" ht="14.25">
      <c r="B7" s="189" t="s">
        <v>486</v>
      </c>
    </row>
    <row r="8" spans="2:13" ht="50.65" customHeight="1">
      <c r="B8" s="274"/>
      <c r="C8" s="504" t="s">
        <v>487</v>
      </c>
      <c r="D8" s="276" t="s">
        <v>58</v>
      </c>
      <c r="E8" s="277" t="s">
        <v>488</v>
      </c>
      <c r="F8" s="505" t="s">
        <v>489</v>
      </c>
      <c r="G8" s="505" t="s">
        <v>71</v>
      </c>
      <c r="I8" s="277" t="s">
        <v>490</v>
      </c>
      <c r="J8" s="506"/>
      <c r="K8" s="277" t="s">
        <v>491</v>
      </c>
      <c r="L8" s="507"/>
      <c r="M8" s="277" t="s">
        <v>492</v>
      </c>
    </row>
    <row r="9" spans="2:13">
      <c r="B9" s="278" t="s">
        <v>87</v>
      </c>
      <c r="C9" s="295">
        <v>1</v>
      </c>
      <c r="D9" s="280" t="s">
        <v>386</v>
      </c>
      <c r="E9" s="297">
        <f>'1次効果'!N91</f>
        <v>0</v>
      </c>
      <c r="F9" s="297">
        <f>'1次効果'!N373</f>
        <v>0</v>
      </c>
      <c r="G9" s="297">
        <f t="shared" ref="G9:G21" si="0">SUM(E9:F9)</f>
        <v>0</v>
      </c>
      <c r="H9" s="433"/>
      <c r="I9" s="508"/>
      <c r="J9" s="337"/>
      <c r="K9" s="509"/>
      <c r="L9" s="337"/>
      <c r="M9" s="508"/>
    </row>
    <row r="10" spans="2:13" ht="13.5">
      <c r="B10" s="283"/>
      <c r="C10" s="96">
        <v>2</v>
      </c>
      <c r="D10" s="285" t="s">
        <v>60</v>
      </c>
      <c r="E10" s="297">
        <f>'1次効果'!N92</f>
        <v>0</v>
      </c>
      <c r="F10" s="297">
        <f>'1次効果'!N374</f>
        <v>0</v>
      </c>
      <c r="G10" s="297">
        <f t="shared" si="0"/>
        <v>0</v>
      </c>
      <c r="H10" s="510"/>
      <c r="I10" s="508"/>
      <c r="J10" s="337"/>
      <c r="K10" s="508"/>
      <c r="L10" s="337"/>
      <c r="M10" s="508"/>
    </row>
    <row r="11" spans="2:13" ht="13.5">
      <c r="B11" s="283"/>
      <c r="C11" s="96">
        <v>3</v>
      </c>
      <c r="D11" s="285" t="s">
        <v>61</v>
      </c>
      <c r="E11" s="297">
        <f>'1次効果'!N93</f>
        <v>0</v>
      </c>
      <c r="F11" s="297">
        <f>'1次効果'!N375</f>
        <v>0</v>
      </c>
      <c r="G11" s="297">
        <f t="shared" si="0"/>
        <v>0</v>
      </c>
      <c r="H11" s="510"/>
      <c r="I11" s="508"/>
      <c r="J11" s="337"/>
      <c r="K11" s="508"/>
      <c r="L11" s="337"/>
      <c r="M11" s="508"/>
    </row>
    <row r="12" spans="2:13" ht="13.5">
      <c r="B12" s="283"/>
      <c r="C12" s="96">
        <v>4</v>
      </c>
      <c r="D12" s="285" t="s">
        <v>62</v>
      </c>
      <c r="E12" s="297">
        <f>'1次効果'!N94</f>
        <v>0</v>
      </c>
      <c r="F12" s="297">
        <f>'1次効果'!N376</f>
        <v>0</v>
      </c>
      <c r="G12" s="297">
        <f t="shared" si="0"/>
        <v>0</v>
      </c>
      <c r="H12" s="510"/>
      <c r="I12" s="511"/>
      <c r="K12" s="511"/>
      <c r="M12" s="511"/>
    </row>
    <row r="13" spans="2:13" ht="13.5">
      <c r="B13" s="283"/>
      <c r="C13" s="96">
        <v>5</v>
      </c>
      <c r="D13" s="285" t="s">
        <v>63</v>
      </c>
      <c r="E13" s="297">
        <f>'1次効果'!N95</f>
        <v>0</v>
      </c>
      <c r="F13" s="297">
        <f>'1次効果'!N377</f>
        <v>0</v>
      </c>
      <c r="G13" s="297">
        <f t="shared" si="0"/>
        <v>0</v>
      </c>
      <c r="H13" s="510"/>
      <c r="I13" s="511"/>
      <c r="K13" s="511"/>
      <c r="M13" s="511"/>
    </row>
    <row r="14" spans="2:13" ht="13.5">
      <c r="B14" s="283"/>
      <c r="C14" s="96">
        <v>6</v>
      </c>
      <c r="D14" s="285" t="s">
        <v>64</v>
      </c>
      <c r="E14" s="297">
        <f>'1次効果'!N96</f>
        <v>0</v>
      </c>
      <c r="F14" s="297">
        <f>'1次効果'!N378</f>
        <v>0</v>
      </c>
      <c r="G14" s="297">
        <f t="shared" si="0"/>
        <v>0</v>
      </c>
      <c r="H14" s="510"/>
      <c r="I14" s="511"/>
      <c r="K14" s="511"/>
      <c r="M14" s="511"/>
    </row>
    <row r="15" spans="2:13" ht="13.5">
      <c r="B15" s="283"/>
      <c r="C15" s="96">
        <v>7</v>
      </c>
      <c r="D15" s="285" t="s">
        <v>100</v>
      </c>
      <c r="E15" s="297">
        <f>'1次効果'!N97</f>
        <v>0</v>
      </c>
      <c r="F15" s="297">
        <f>'1次効果'!N379</f>
        <v>0</v>
      </c>
      <c r="G15" s="297">
        <f t="shared" si="0"/>
        <v>0</v>
      </c>
      <c r="H15" s="510"/>
      <c r="I15" s="511"/>
      <c r="K15" s="511"/>
      <c r="M15" s="511"/>
    </row>
    <row r="16" spans="2:13" ht="13.5">
      <c r="B16" s="283"/>
      <c r="C16" s="96">
        <v>8</v>
      </c>
      <c r="D16" s="285" t="s">
        <v>65</v>
      </c>
      <c r="E16" s="297">
        <f>'1次効果'!N98</f>
        <v>0</v>
      </c>
      <c r="F16" s="297">
        <f>'1次効果'!N380</f>
        <v>0</v>
      </c>
      <c r="G16" s="297">
        <f t="shared" si="0"/>
        <v>0</v>
      </c>
      <c r="H16" s="510"/>
      <c r="I16" s="511"/>
      <c r="K16" s="511"/>
      <c r="M16" s="511"/>
    </row>
    <row r="17" spans="2:13" ht="13.5">
      <c r="B17" s="283"/>
      <c r="C17" s="96">
        <v>9</v>
      </c>
      <c r="D17" s="285" t="s">
        <v>66</v>
      </c>
      <c r="E17" s="297">
        <f>'1次効果'!N99</f>
        <v>0</v>
      </c>
      <c r="F17" s="297">
        <f>'1次効果'!N381</f>
        <v>0</v>
      </c>
      <c r="G17" s="297">
        <f t="shared" si="0"/>
        <v>0</v>
      </c>
      <c r="H17" s="510"/>
      <c r="I17" s="511"/>
      <c r="K17" s="511"/>
      <c r="M17" s="511"/>
    </row>
    <row r="18" spans="2:13" ht="13.5">
      <c r="B18" s="286"/>
      <c r="C18" s="96">
        <v>10</v>
      </c>
      <c r="D18" s="285" t="s">
        <v>387</v>
      </c>
      <c r="E18" s="297">
        <f>'1次効果'!N100</f>
        <v>0</v>
      </c>
      <c r="F18" s="297">
        <f>'1次効果'!N382</f>
        <v>0</v>
      </c>
      <c r="G18" s="297">
        <f t="shared" si="0"/>
        <v>0</v>
      </c>
      <c r="H18" s="510"/>
      <c r="I18" s="511"/>
      <c r="K18" s="511"/>
      <c r="M18" s="511"/>
    </row>
    <row r="19" spans="2:13" ht="13.5">
      <c r="B19" s="286"/>
      <c r="C19" s="96">
        <v>11</v>
      </c>
      <c r="D19" s="285" t="s">
        <v>68</v>
      </c>
      <c r="E19" s="297">
        <f>'1次効果'!N101</f>
        <v>0</v>
      </c>
      <c r="F19" s="297">
        <f>'1次効果'!N383</f>
        <v>0</v>
      </c>
      <c r="G19" s="297">
        <f t="shared" si="0"/>
        <v>0</v>
      </c>
      <c r="H19" s="510"/>
      <c r="I19" s="511"/>
      <c r="K19" s="511"/>
      <c r="M19" s="511"/>
    </row>
    <row r="20" spans="2:13" ht="13.5">
      <c r="B20" s="286"/>
      <c r="C20" s="96">
        <v>12</v>
      </c>
      <c r="D20" s="285" t="s">
        <v>69</v>
      </c>
      <c r="E20" s="297">
        <f>'1次効果'!N102</f>
        <v>0</v>
      </c>
      <c r="F20" s="297">
        <f>'1次効果'!N384</f>
        <v>0</v>
      </c>
      <c r="G20" s="297">
        <f t="shared" si="0"/>
        <v>0</v>
      </c>
      <c r="H20" s="510"/>
      <c r="I20" s="511"/>
      <c r="K20" s="511"/>
      <c r="M20" s="511"/>
    </row>
    <row r="21" spans="2:13" ht="13.5">
      <c r="B21" s="287"/>
      <c r="C21" s="299">
        <v>13</v>
      </c>
      <c r="D21" s="288" t="s">
        <v>70</v>
      </c>
      <c r="E21" s="300">
        <f>'1次効果'!N103</f>
        <v>0</v>
      </c>
      <c r="F21" s="300">
        <f>'1次効果'!N385</f>
        <v>0</v>
      </c>
      <c r="G21" s="300">
        <f t="shared" si="0"/>
        <v>0</v>
      </c>
      <c r="H21" s="510"/>
      <c r="I21" s="511"/>
      <c r="K21" s="511"/>
      <c r="M21" s="511"/>
    </row>
    <row r="22" spans="2:13" ht="13.5">
      <c r="B22" s="437" t="s">
        <v>71</v>
      </c>
      <c r="C22" s="438"/>
      <c r="D22" s="439"/>
      <c r="E22" s="512">
        <f>SUM(E9:E21)</f>
        <v>0</v>
      </c>
      <c r="F22" s="300">
        <f>SUM(F9:F21)</f>
        <v>0</v>
      </c>
      <c r="G22" s="300">
        <f>SUM(G9:G21)</f>
        <v>0</v>
      </c>
      <c r="H22" s="510"/>
      <c r="I22" s="441">
        <f>G22</f>
        <v>0</v>
      </c>
      <c r="J22" s="513" t="s">
        <v>493</v>
      </c>
      <c r="K22" s="514">
        <f>推計結果の概要!N33</f>
        <v>0.74210877238890605</v>
      </c>
      <c r="L22" s="515" t="s">
        <v>494</v>
      </c>
      <c r="M22" s="441">
        <f>I22*K22</f>
        <v>0</v>
      </c>
    </row>
    <row r="23" spans="2:13" s="433" customFormat="1" ht="13.5">
      <c r="C23" s="96"/>
      <c r="D23" s="337"/>
      <c r="E23" s="338"/>
      <c r="F23" s="338"/>
      <c r="G23" s="338"/>
      <c r="H23" s="510"/>
    </row>
    <row r="24" spans="2:13" s="433" customFormat="1" ht="14.25">
      <c r="B24" s="189" t="s">
        <v>495</v>
      </c>
      <c r="D24" s="337"/>
      <c r="E24" s="338"/>
      <c r="F24" s="338"/>
      <c r="G24" s="338"/>
      <c r="H24" s="510"/>
    </row>
    <row r="25" spans="2:13" ht="49.9" customHeight="1">
      <c r="B25" s="274"/>
      <c r="C25" s="504" t="s">
        <v>487</v>
      </c>
      <c r="D25" s="276" t="s">
        <v>58</v>
      </c>
      <c r="E25" s="277" t="s">
        <v>488</v>
      </c>
      <c r="F25" s="505" t="s">
        <v>489</v>
      </c>
      <c r="G25" s="505" t="s">
        <v>71</v>
      </c>
      <c r="H25" s="510"/>
      <c r="I25" s="277" t="s">
        <v>490</v>
      </c>
      <c r="K25" s="277" t="s">
        <v>491</v>
      </c>
      <c r="M25" s="277" t="s">
        <v>492</v>
      </c>
    </row>
    <row r="26" spans="2:13">
      <c r="B26" s="479" t="s">
        <v>73</v>
      </c>
      <c r="C26" s="96">
        <v>1</v>
      </c>
      <c r="D26" s="285" t="s">
        <v>386</v>
      </c>
      <c r="E26" s="297">
        <f>'1次効果'!N104</f>
        <v>0</v>
      </c>
      <c r="F26" s="297">
        <f>'1次効果'!N386</f>
        <v>0</v>
      </c>
      <c r="G26" s="297">
        <f t="shared" ref="G26:G38" si="1">SUM(E26:F26)</f>
        <v>0</v>
      </c>
      <c r="H26" s="433"/>
      <c r="I26" s="516"/>
      <c r="J26" s="513"/>
      <c r="K26" s="517"/>
      <c r="L26" s="515"/>
      <c r="M26" s="518"/>
    </row>
    <row r="27" spans="2:13">
      <c r="B27" s="291"/>
      <c r="C27" s="96">
        <v>2</v>
      </c>
      <c r="D27" s="285" t="s">
        <v>60</v>
      </c>
      <c r="E27" s="297">
        <f>'1次効果'!N105</f>
        <v>0</v>
      </c>
      <c r="F27" s="297">
        <f>'1次効果'!N387</f>
        <v>0</v>
      </c>
      <c r="G27" s="297">
        <f t="shared" si="1"/>
        <v>0</v>
      </c>
      <c r="H27" s="433"/>
      <c r="I27" s="516"/>
      <c r="J27" s="513"/>
      <c r="K27" s="517"/>
      <c r="L27" s="515"/>
      <c r="M27" s="518"/>
    </row>
    <row r="28" spans="2:13">
      <c r="B28" s="291"/>
      <c r="C28" s="96">
        <v>3</v>
      </c>
      <c r="D28" s="285" t="s">
        <v>61</v>
      </c>
      <c r="E28" s="297">
        <f>'1次効果'!N106</f>
        <v>0</v>
      </c>
      <c r="F28" s="297">
        <f>'1次効果'!N388</f>
        <v>0</v>
      </c>
      <c r="G28" s="297">
        <f t="shared" si="1"/>
        <v>0</v>
      </c>
      <c r="H28" s="433"/>
      <c r="I28" s="516"/>
      <c r="J28" s="513"/>
      <c r="K28" s="517"/>
      <c r="L28" s="515"/>
      <c r="M28" s="518"/>
    </row>
    <row r="29" spans="2:13">
      <c r="B29" s="291"/>
      <c r="C29" s="96">
        <v>4</v>
      </c>
      <c r="D29" s="285" t="s">
        <v>62</v>
      </c>
      <c r="E29" s="297">
        <f>'1次効果'!N107</f>
        <v>0</v>
      </c>
      <c r="F29" s="297">
        <f>'1次効果'!N389</f>
        <v>0</v>
      </c>
      <c r="G29" s="297">
        <f t="shared" si="1"/>
        <v>0</v>
      </c>
      <c r="H29" s="433"/>
      <c r="I29" s="516"/>
      <c r="J29" s="513"/>
      <c r="K29" s="517"/>
      <c r="L29" s="515"/>
      <c r="M29" s="518"/>
    </row>
    <row r="30" spans="2:13">
      <c r="B30" s="291"/>
      <c r="C30" s="96">
        <v>5</v>
      </c>
      <c r="D30" s="285" t="s">
        <v>63</v>
      </c>
      <c r="E30" s="297">
        <f>'1次効果'!N108</f>
        <v>0</v>
      </c>
      <c r="F30" s="297">
        <f>'1次効果'!N390</f>
        <v>0</v>
      </c>
      <c r="G30" s="297">
        <f t="shared" si="1"/>
        <v>0</v>
      </c>
      <c r="H30" s="433"/>
      <c r="I30" s="516"/>
      <c r="J30" s="513"/>
      <c r="K30" s="517"/>
      <c r="L30" s="515"/>
      <c r="M30" s="518"/>
    </row>
    <row r="31" spans="2:13">
      <c r="B31" s="291"/>
      <c r="C31" s="96">
        <v>6</v>
      </c>
      <c r="D31" s="285" t="s">
        <v>64</v>
      </c>
      <c r="E31" s="297">
        <f>'1次効果'!N109</f>
        <v>0</v>
      </c>
      <c r="F31" s="297">
        <f>'1次効果'!N391</f>
        <v>0</v>
      </c>
      <c r="G31" s="297">
        <f t="shared" si="1"/>
        <v>0</v>
      </c>
      <c r="H31" s="433"/>
      <c r="I31" s="516"/>
      <c r="J31" s="513"/>
      <c r="K31" s="517"/>
      <c r="L31" s="515"/>
      <c r="M31" s="518"/>
    </row>
    <row r="32" spans="2:13">
      <c r="B32" s="291"/>
      <c r="C32" s="96">
        <v>7</v>
      </c>
      <c r="D32" s="285" t="s">
        <v>100</v>
      </c>
      <c r="E32" s="297">
        <f>'1次効果'!N110</f>
        <v>0</v>
      </c>
      <c r="F32" s="297">
        <f>'1次効果'!N392</f>
        <v>0</v>
      </c>
      <c r="G32" s="297">
        <f t="shared" si="1"/>
        <v>0</v>
      </c>
      <c r="H32" s="433"/>
      <c r="I32" s="516"/>
      <c r="J32" s="513"/>
      <c r="K32" s="517"/>
      <c r="L32" s="515"/>
      <c r="M32" s="518"/>
    </row>
    <row r="33" spans="2:19">
      <c r="B33" s="291"/>
      <c r="C33" s="96">
        <v>8</v>
      </c>
      <c r="D33" s="285" t="s">
        <v>65</v>
      </c>
      <c r="E33" s="297">
        <f>'1次効果'!N111</f>
        <v>0</v>
      </c>
      <c r="F33" s="297">
        <f>'1次効果'!N393</f>
        <v>0</v>
      </c>
      <c r="G33" s="297">
        <f t="shared" si="1"/>
        <v>0</v>
      </c>
      <c r="H33" s="433"/>
      <c r="I33" s="516"/>
      <c r="J33" s="513"/>
      <c r="K33" s="517"/>
      <c r="L33" s="515"/>
      <c r="M33" s="518"/>
    </row>
    <row r="34" spans="2:19">
      <c r="B34" s="291"/>
      <c r="C34" s="96">
        <v>9</v>
      </c>
      <c r="D34" s="285" t="s">
        <v>66</v>
      </c>
      <c r="E34" s="297">
        <f>'1次効果'!N112</f>
        <v>0</v>
      </c>
      <c r="F34" s="297">
        <f>'1次効果'!N394</f>
        <v>0</v>
      </c>
      <c r="G34" s="297">
        <f t="shared" si="1"/>
        <v>0</v>
      </c>
      <c r="H34" s="433"/>
      <c r="I34" s="516"/>
      <c r="J34" s="513"/>
      <c r="K34" s="517"/>
      <c r="L34" s="515"/>
      <c r="M34" s="518"/>
    </row>
    <row r="35" spans="2:19">
      <c r="B35" s="292"/>
      <c r="C35" s="96">
        <v>10</v>
      </c>
      <c r="D35" s="285" t="s">
        <v>387</v>
      </c>
      <c r="E35" s="297">
        <f>'1次効果'!N113</f>
        <v>0</v>
      </c>
      <c r="F35" s="297">
        <f>'1次効果'!N395</f>
        <v>0</v>
      </c>
      <c r="G35" s="297">
        <f t="shared" si="1"/>
        <v>0</v>
      </c>
      <c r="H35" s="433"/>
      <c r="I35" s="516"/>
      <c r="J35" s="513"/>
      <c r="K35" s="517"/>
      <c r="L35" s="515"/>
      <c r="M35" s="518"/>
    </row>
    <row r="36" spans="2:19">
      <c r="B36" s="292"/>
      <c r="C36" s="96">
        <v>11</v>
      </c>
      <c r="D36" s="285" t="s">
        <v>68</v>
      </c>
      <c r="E36" s="297">
        <f>'1次効果'!N114</f>
        <v>0</v>
      </c>
      <c r="F36" s="297">
        <f>'1次効果'!N396</f>
        <v>0</v>
      </c>
      <c r="G36" s="297">
        <f t="shared" si="1"/>
        <v>0</v>
      </c>
      <c r="H36" s="433"/>
      <c r="I36" s="516"/>
      <c r="J36" s="513"/>
      <c r="K36" s="517"/>
      <c r="L36" s="515"/>
      <c r="M36" s="518"/>
    </row>
    <row r="37" spans="2:19">
      <c r="B37" s="292"/>
      <c r="C37" s="96">
        <v>12</v>
      </c>
      <c r="D37" s="285" t="s">
        <v>69</v>
      </c>
      <c r="E37" s="297">
        <f>'1次効果'!N115</f>
        <v>0</v>
      </c>
      <c r="F37" s="297">
        <f>'1次効果'!N397</f>
        <v>0</v>
      </c>
      <c r="G37" s="297">
        <f t="shared" si="1"/>
        <v>0</v>
      </c>
      <c r="H37" s="433"/>
      <c r="I37" s="516"/>
      <c r="J37" s="513"/>
      <c r="K37" s="517"/>
      <c r="L37" s="515"/>
      <c r="M37" s="518"/>
    </row>
    <row r="38" spans="2:19">
      <c r="B38" s="293"/>
      <c r="C38" s="96">
        <v>13</v>
      </c>
      <c r="D38" s="285" t="s">
        <v>70</v>
      </c>
      <c r="E38" s="297">
        <f>'1次効果'!N116</f>
        <v>0</v>
      </c>
      <c r="F38" s="297">
        <f>'1次効果'!N398</f>
        <v>0</v>
      </c>
      <c r="G38" s="297">
        <f t="shared" si="1"/>
        <v>0</v>
      </c>
      <c r="H38" s="433"/>
      <c r="I38" s="516"/>
      <c r="J38" s="513"/>
      <c r="K38" s="519"/>
      <c r="L38" s="515"/>
      <c r="M38" s="518"/>
    </row>
    <row r="39" spans="2:19">
      <c r="B39" s="437" t="s">
        <v>71</v>
      </c>
      <c r="C39" s="438"/>
      <c r="D39" s="439"/>
      <c r="E39" s="520">
        <f>SUM(E26:E38)</f>
        <v>0</v>
      </c>
      <c r="F39" s="441">
        <f>SUM(F26:F38)</f>
        <v>0</v>
      </c>
      <c r="G39" s="441">
        <f>SUM(G26:G38)</f>
        <v>0</v>
      </c>
      <c r="H39" s="433"/>
      <c r="I39" s="521">
        <f>G39</f>
        <v>0</v>
      </c>
      <c r="J39" s="513" t="s">
        <v>496</v>
      </c>
      <c r="K39" s="522">
        <f>推計結果の概要!N39</f>
        <v>0.73499999999999999</v>
      </c>
      <c r="L39" s="515" t="s">
        <v>494</v>
      </c>
      <c r="M39" s="441">
        <f>I39*K39</f>
        <v>0</v>
      </c>
    </row>
    <row r="40" spans="2:19">
      <c r="C40" s="96"/>
      <c r="D40" s="337"/>
      <c r="E40" s="338"/>
      <c r="F40" s="338"/>
      <c r="G40" s="338"/>
      <c r="H40" s="433"/>
      <c r="I40" s="523"/>
      <c r="J40" s="513"/>
      <c r="K40" s="524"/>
      <c r="L40" s="515"/>
      <c r="M40" s="338"/>
    </row>
    <row r="41" spans="2:19" ht="14.25">
      <c r="B41" s="500" t="s">
        <v>497</v>
      </c>
      <c r="C41" s="96"/>
      <c r="D41" s="337"/>
      <c r="E41" s="338"/>
      <c r="F41" s="338"/>
      <c r="G41" s="338"/>
      <c r="H41" s="433"/>
      <c r="I41" s="338"/>
      <c r="J41" s="513"/>
      <c r="K41" s="524"/>
      <c r="L41" s="515"/>
      <c r="M41" s="338"/>
    </row>
    <row r="42" spans="2:19" ht="14.25">
      <c r="B42" s="189" t="s">
        <v>498</v>
      </c>
      <c r="E42" s="525"/>
      <c r="F42" s="525"/>
      <c r="G42" s="526"/>
      <c r="H42" s="525"/>
      <c r="I42" s="525"/>
      <c r="J42" s="525"/>
      <c r="K42" s="525"/>
      <c r="L42" s="525"/>
      <c r="M42" s="525"/>
      <c r="N42" s="525"/>
      <c r="O42" s="525"/>
      <c r="P42" s="525"/>
      <c r="Q42" s="525"/>
      <c r="R42" s="525"/>
      <c r="S42" s="525"/>
    </row>
    <row r="43" spans="2:19" ht="48">
      <c r="B43" s="274"/>
      <c r="C43" s="504" t="s">
        <v>487</v>
      </c>
      <c r="D43" s="276" t="s">
        <v>58</v>
      </c>
      <c r="F43" s="277" t="s">
        <v>499</v>
      </c>
      <c r="H43" s="527" t="s">
        <v>500</v>
      </c>
      <c r="J43" s="527" t="s">
        <v>501</v>
      </c>
      <c r="K43" s="337"/>
      <c r="L43" s="195"/>
      <c r="M43" s="337"/>
      <c r="N43" s="195"/>
      <c r="O43" s="337"/>
      <c r="P43" s="195"/>
      <c r="Q43" s="337"/>
      <c r="R43" s="195"/>
    </row>
    <row r="44" spans="2:19">
      <c r="B44" s="278" t="s">
        <v>87</v>
      </c>
      <c r="C44" s="295">
        <v>1</v>
      </c>
      <c r="D44" s="280" t="s">
        <v>386</v>
      </c>
      <c r="E44" s="430"/>
      <c r="F44" s="528"/>
      <c r="G44" s="440"/>
      <c r="H44" s="529">
        <f t="array" ref="H44:H56">+係数!$N$3:$N$15</f>
        <v>1.0546712814956132E-2</v>
      </c>
      <c r="I44" s="430"/>
      <c r="J44" s="296">
        <f t="shared" ref="J44:J56" si="2">$F$57*H44</f>
        <v>0</v>
      </c>
      <c r="K44" s="337"/>
      <c r="L44" s="446"/>
      <c r="M44" s="337"/>
      <c r="N44" s="312"/>
      <c r="O44" s="337"/>
      <c r="P44" s="446"/>
      <c r="Q44" s="337"/>
      <c r="R44" s="312"/>
    </row>
    <row r="45" spans="2:19">
      <c r="B45" s="283"/>
      <c r="C45" s="96">
        <v>2</v>
      </c>
      <c r="D45" s="285" t="s">
        <v>60</v>
      </c>
      <c r="E45" s="430"/>
      <c r="F45" s="530"/>
      <c r="G45" s="430"/>
      <c r="H45" s="431">
        <v>-5.7237733403368841E-6</v>
      </c>
      <c r="I45" s="430"/>
      <c r="J45" s="297">
        <f t="shared" si="2"/>
        <v>0</v>
      </c>
      <c r="K45" s="337"/>
      <c r="L45" s="446"/>
      <c r="M45" s="337"/>
      <c r="N45" s="312"/>
      <c r="O45" s="337"/>
      <c r="P45" s="446"/>
      <c r="Q45" s="337"/>
      <c r="R45" s="312"/>
    </row>
    <row r="46" spans="2:19">
      <c r="B46" s="283"/>
      <c r="C46" s="96">
        <v>3</v>
      </c>
      <c r="D46" s="285" t="s">
        <v>61</v>
      </c>
      <c r="E46" s="430"/>
      <c r="F46" s="530"/>
      <c r="G46" s="430"/>
      <c r="H46" s="431">
        <v>0.30961651158909997</v>
      </c>
      <c r="I46" s="430"/>
      <c r="J46" s="297">
        <f t="shared" si="2"/>
        <v>0</v>
      </c>
      <c r="K46" s="337"/>
      <c r="L46" s="446"/>
      <c r="M46" s="337"/>
      <c r="N46" s="130"/>
      <c r="O46" s="337"/>
      <c r="P46" s="446"/>
      <c r="Q46" s="337"/>
      <c r="R46" s="130"/>
    </row>
    <row r="47" spans="2:19">
      <c r="B47" s="283"/>
      <c r="C47" s="96">
        <v>4</v>
      </c>
      <c r="D47" s="285" t="s">
        <v>62</v>
      </c>
      <c r="E47" s="430"/>
      <c r="F47" s="531"/>
      <c r="G47" s="532"/>
      <c r="H47" s="533">
        <v>0</v>
      </c>
      <c r="I47" s="430"/>
      <c r="J47" s="297">
        <f t="shared" si="2"/>
        <v>0</v>
      </c>
      <c r="K47" s="337"/>
      <c r="L47" s="446"/>
      <c r="M47" s="337"/>
      <c r="N47" s="130"/>
      <c r="O47" s="337"/>
      <c r="P47" s="446"/>
      <c r="Q47" s="337"/>
      <c r="R47" s="130"/>
    </row>
    <row r="48" spans="2:19">
      <c r="B48" s="283"/>
      <c r="C48" s="96">
        <v>5</v>
      </c>
      <c r="D48" s="285" t="s">
        <v>63</v>
      </c>
      <c r="E48" s="430"/>
      <c r="F48" s="534"/>
      <c r="G48" s="430"/>
      <c r="H48" s="431">
        <v>5.6943399366598438E-2</v>
      </c>
      <c r="I48" s="430"/>
      <c r="J48" s="297">
        <f t="shared" si="2"/>
        <v>0</v>
      </c>
      <c r="K48" s="337"/>
      <c r="L48" s="446"/>
      <c r="M48" s="337"/>
      <c r="N48" s="130"/>
      <c r="O48" s="337"/>
      <c r="P48" s="446"/>
      <c r="Q48" s="337"/>
      <c r="R48" s="130"/>
    </row>
    <row r="49" spans="2:19">
      <c r="B49" s="283"/>
      <c r="C49" s="96">
        <v>6</v>
      </c>
      <c r="D49" s="285" t="s">
        <v>64</v>
      </c>
      <c r="E49" s="430"/>
      <c r="F49" s="534"/>
      <c r="G49" s="430"/>
      <c r="H49" s="431">
        <v>0.10376386529055415</v>
      </c>
      <c r="I49" s="430"/>
      <c r="J49" s="297">
        <f t="shared" si="2"/>
        <v>0</v>
      </c>
      <c r="K49" s="337"/>
      <c r="L49" s="446"/>
      <c r="M49" s="337"/>
      <c r="N49" s="130"/>
      <c r="O49" s="337"/>
      <c r="P49" s="446"/>
      <c r="Q49" s="337"/>
      <c r="R49" s="130"/>
    </row>
    <row r="50" spans="2:19">
      <c r="B50" s="283"/>
      <c r="C50" s="96">
        <v>7</v>
      </c>
      <c r="D50" s="285" t="s">
        <v>100</v>
      </c>
      <c r="E50" s="430"/>
      <c r="F50" s="534"/>
      <c r="G50" s="430"/>
      <c r="H50" s="431">
        <v>5.3381451187881096E-2</v>
      </c>
      <c r="I50" s="430"/>
      <c r="J50" s="297">
        <f t="shared" si="2"/>
        <v>0</v>
      </c>
      <c r="K50" s="337"/>
      <c r="L50" s="446"/>
      <c r="M50" s="337"/>
      <c r="N50" s="130"/>
      <c r="O50" s="337"/>
      <c r="P50" s="446"/>
      <c r="Q50" s="337"/>
      <c r="R50" s="130"/>
    </row>
    <row r="51" spans="2:19">
      <c r="B51" s="283"/>
      <c r="C51" s="96">
        <v>8</v>
      </c>
      <c r="D51" s="285" t="s">
        <v>65</v>
      </c>
      <c r="E51" s="430"/>
      <c r="F51" s="534"/>
      <c r="G51" s="430"/>
      <c r="H51" s="431">
        <v>0.19029388934361088</v>
      </c>
      <c r="I51" s="430"/>
      <c r="J51" s="297">
        <f t="shared" si="2"/>
        <v>0</v>
      </c>
      <c r="K51" s="337"/>
      <c r="L51" s="446"/>
      <c r="M51" s="337"/>
      <c r="N51" s="130"/>
      <c r="O51" s="337"/>
      <c r="P51" s="446"/>
      <c r="Q51" s="337"/>
      <c r="R51" s="130"/>
    </row>
    <row r="52" spans="2:19">
      <c r="B52" s="283"/>
      <c r="C52" s="96">
        <v>9</v>
      </c>
      <c r="D52" s="285" t="s">
        <v>66</v>
      </c>
      <c r="E52" s="430"/>
      <c r="F52" s="511"/>
      <c r="G52" s="440"/>
      <c r="H52" s="431">
        <v>3.3480992009172129E-2</v>
      </c>
      <c r="I52" s="430"/>
      <c r="J52" s="297">
        <f t="shared" si="2"/>
        <v>0</v>
      </c>
      <c r="K52" s="337"/>
      <c r="L52" s="446"/>
      <c r="M52" s="337"/>
      <c r="N52" s="130"/>
      <c r="O52" s="337"/>
      <c r="P52" s="446"/>
      <c r="Q52" s="337"/>
      <c r="R52" s="130"/>
    </row>
    <row r="53" spans="2:19">
      <c r="B53" s="286"/>
      <c r="C53" s="96">
        <v>10</v>
      </c>
      <c r="D53" s="285" t="s">
        <v>387</v>
      </c>
      <c r="E53" s="430"/>
      <c r="F53" s="530"/>
      <c r="G53" s="535"/>
      <c r="H53" s="431">
        <v>3.0616243452333516E-2</v>
      </c>
      <c r="I53" s="430"/>
      <c r="J53" s="297">
        <f t="shared" si="2"/>
        <v>0</v>
      </c>
      <c r="K53" s="337"/>
      <c r="L53" s="446"/>
      <c r="M53" s="337"/>
      <c r="N53" s="130"/>
      <c r="O53" s="337"/>
      <c r="P53" s="446"/>
      <c r="Q53" s="337"/>
      <c r="R53" s="130"/>
    </row>
    <row r="54" spans="2:19">
      <c r="B54" s="286"/>
      <c r="C54" s="96">
        <v>11</v>
      </c>
      <c r="D54" s="285" t="s">
        <v>68</v>
      </c>
      <c r="E54" s="430"/>
      <c r="F54" s="530"/>
      <c r="G54" s="535"/>
      <c r="H54" s="431">
        <v>3.2880876388950652E-3</v>
      </c>
      <c r="I54" s="430"/>
      <c r="J54" s="297">
        <f t="shared" si="2"/>
        <v>0</v>
      </c>
      <c r="K54" s="337"/>
      <c r="L54" s="446"/>
      <c r="M54" s="337"/>
      <c r="N54" s="130"/>
      <c r="O54" s="337"/>
      <c r="P54" s="446"/>
      <c r="Q54" s="337"/>
      <c r="R54" s="130"/>
    </row>
    <row r="55" spans="2:19">
      <c r="B55" s="286"/>
      <c r="C55" s="96">
        <v>12</v>
      </c>
      <c r="D55" s="285" t="s">
        <v>69</v>
      </c>
      <c r="E55" s="430"/>
      <c r="F55" s="530"/>
      <c r="G55" s="535"/>
      <c r="H55" s="431">
        <v>0.20799619941450201</v>
      </c>
      <c r="I55" s="430"/>
      <c r="J55" s="297">
        <f t="shared" si="2"/>
        <v>0</v>
      </c>
      <c r="K55" s="337"/>
      <c r="L55" s="446"/>
      <c r="M55" s="337"/>
      <c r="N55" s="130"/>
      <c r="O55" s="337"/>
      <c r="P55" s="446"/>
      <c r="Q55" s="337"/>
      <c r="R55" s="130"/>
    </row>
    <row r="56" spans="2:19">
      <c r="B56" s="287"/>
      <c r="C56" s="96">
        <v>13</v>
      </c>
      <c r="D56" s="285" t="s">
        <v>70</v>
      </c>
      <c r="E56" s="430"/>
      <c r="F56" s="536"/>
      <c r="G56" s="535"/>
      <c r="H56" s="431">
        <v>7.837166573692041E-5</v>
      </c>
      <c r="I56" s="430"/>
      <c r="J56" s="297">
        <f t="shared" si="2"/>
        <v>0</v>
      </c>
      <c r="K56" s="337"/>
      <c r="L56" s="446"/>
      <c r="M56" s="337"/>
      <c r="N56" s="130"/>
      <c r="O56" s="337"/>
      <c r="P56" s="446"/>
      <c r="Q56" s="337"/>
      <c r="R56" s="130"/>
    </row>
    <row r="57" spans="2:19">
      <c r="B57" s="437" t="s">
        <v>71</v>
      </c>
      <c r="C57" s="438"/>
      <c r="D57" s="439"/>
      <c r="E57" s="440"/>
      <c r="F57" s="441">
        <f>M22</f>
        <v>0</v>
      </c>
      <c r="G57" s="537"/>
      <c r="H57" s="538">
        <f>SUM(H44:H56)</f>
        <v>0.99999999999999989</v>
      </c>
      <c r="I57" s="539"/>
      <c r="J57" s="441">
        <f>SUM(J44:J56)</f>
        <v>0</v>
      </c>
      <c r="K57" s="337"/>
      <c r="L57" s="337"/>
      <c r="M57" s="337"/>
      <c r="N57" s="130"/>
      <c r="O57" s="337"/>
      <c r="P57" s="337"/>
      <c r="Q57" s="337"/>
      <c r="R57" s="130"/>
    </row>
    <row r="58" spans="2:19">
      <c r="E58" s="433"/>
      <c r="F58" s="338"/>
      <c r="G58" s="433"/>
      <c r="H58" s="540"/>
      <c r="I58" s="433"/>
      <c r="J58" s="338"/>
      <c r="K58" s="433"/>
      <c r="L58" s="433"/>
      <c r="M58" s="433"/>
      <c r="N58" s="338"/>
      <c r="O58" s="433"/>
      <c r="P58" s="338"/>
      <c r="R58" s="525"/>
      <c r="S58" s="525"/>
    </row>
    <row r="59" spans="2:19" ht="14.25">
      <c r="B59" s="189" t="s">
        <v>477</v>
      </c>
      <c r="E59" s="433"/>
      <c r="F59" s="338"/>
      <c r="G59" s="433"/>
      <c r="H59" s="540"/>
      <c r="I59" s="433"/>
      <c r="J59" s="338"/>
      <c r="K59" s="433"/>
      <c r="L59" s="433"/>
      <c r="M59" s="433"/>
      <c r="N59" s="338"/>
      <c r="O59" s="433"/>
      <c r="P59" s="338"/>
      <c r="R59" s="525"/>
      <c r="S59" s="525"/>
    </row>
    <row r="60" spans="2:19" ht="72.75" thickBot="1">
      <c r="B60" s="274"/>
      <c r="C60" s="504" t="s">
        <v>487</v>
      </c>
      <c r="D60" s="276" t="s">
        <v>58</v>
      </c>
      <c r="F60" s="527" t="s">
        <v>501</v>
      </c>
      <c r="G60" s="433"/>
      <c r="H60" s="277" t="s">
        <v>502</v>
      </c>
      <c r="J60" s="302" t="s">
        <v>477</v>
      </c>
      <c r="K60" s="433"/>
      <c r="L60" s="433"/>
      <c r="M60" s="433"/>
      <c r="N60" s="338"/>
      <c r="O60" s="433"/>
      <c r="P60" s="338"/>
      <c r="R60" s="525"/>
      <c r="S60" s="525"/>
    </row>
    <row r="61" spans="2:19">
      <c r="B61" s="278" t="s">
        <v>87</v>
      </c>
      <c r="C61" s="295">
        <v>1</v>
      </c>
      <c r="D61" s="280" t="s">
        <v>386</v>
      </c>
      <c r="E61" s="430"/>
      <c r="F61" s="296">
        <f>J44</f>
        <v>0</v>
      </c>
      <c r="G61" s="430"/>
      <c r="H61" s="529">
        <f t="array" ref="H61:H73">+係数!$I$3:$I$15</f>
        <v>0.49340991990373362</v>
      </c>
      <c r="I61" s="430"/>
      <c r="J61" s="541">
        <f>F61*H61</f>
        <v>0</v>
      </c>
      <c r="K61" s="433"/>
      <c r="L61" s="433"/>
      <c r="M61" s="433"/>
      <c r="N61" s="338"/>
      <c r="O61" s="433"/>
      <c r="P61" s="338"/>
      <c r="R61" s="525"/>
      <c r="S61" s="525"/>
    </row>
    <row r="62" spans="2:19">
      <c r="B62" s="283"/>
      <c r="C62" s="96">
        <v>2</v>
      </c>
      <c r="D62" s="285" t="s">
        <v>60</v>
      </c>
      <c r="E62" s="430"/>
      <c r="F62" s="297">
        <f t="shared" ref="F62:F73" si="3">J45</f>
        <v>0</v>
      </c>
      <c r="G62" s="430"/>
      <c r="H62" s="431">
        <v>8.8134595005980865E-3</v>
      </c>
      <c r="I62" s="430"/>
      <c r="J62" s="542">
        <f t="shared" ref="J62:J73" si="4">F62*H62</f>
        <v>0</v>
      </c>
      <c r="K62" s="433"/>
      <c r="L62" s="433"/>
      <c r="M62" s="433"/>
      <c r="N62" s="338"/>
      <c r="O62" s="433"/>
      <c r="P62" s="338"/>
      <c r="R62" s="525"/>
      <c r="S62" s="525"/>
    </row>
    <row r="63" spans="2:19">
      <c r="B63" s="283"/>
      <c r="C63" s="96">
        <v>3</v>
      </c>
      <c r="D63" s="285" t="s">
        <v>61</v>
      </c>
      <c r="E63" s="430"/>
      <c r="F63" s="297">
        <f t="shared" si="3"/>
        <v>0</v>
      </c>
      <c r="G63" s="430"/>
      <c r="H63" s="431">
        <v>0.25012935024604266</v>
      </c>
      <c r="I63" s="430"/>
      <c r="J63" s="543">
        <f t="shared" si="4"/>
        <v>0</v>
      </c>
      <c r="K63" s="433"/>
      <c r="L63" s="433"/>
      <c r="M63" s="433"/>
      <c r="N63" s="338"/>
      <c r="O63" s="433"/>
      <c r="P63" s="338"/>
      <c r="R63" s="525"/>
      <c r="S63" s="525"/>
    </row>
    <row r="64" spans="2:19">
      <c r="B64" s="283"/>
      <c r="C64" s="96">
        <v>4</v>
      </c>
      <c r="D64" s="285" t="s">
        <v>62</v>
      </c>
      <c r="E64" s="430"/>
      <c r="F64" s="297">
        <f t="shared" si="3"/>
        <v>0</v>
      </c>
      <c r="G64" s="430"/>
      <c r="H64" s="533">
        <v>1</v>
      </c>
      <c r="I64" s="430"/>
      <c r="J64" s="543">
        <f t="shared" si="4"/>
        <v>0</v>
      </c>
      <c r="K64" s="433"/>
      <c r="L64" s="433"/>
      <c r="M64" s="433"/>
      <c r="N64" s="338"/>
      <c r="O64" s="433"/>
      <c r="P64" s="338"/>
      <c r="R64" s="525"/>
      <c r="S64" s="525"/>
    </row>
    <row r="65" spans="2:19">
      <c r="B65" s="283"/>
      <c r="C65" s="96">
        <v>5</v>
      </c>
      <c r="D65" s="285" t="s">
        <v>63</v>
      </c>
      <c r="E65" s="430"/>
      <c r="F65" s="297">
        <f t="shared" si="3"/>
        <v>0</v>
      </c>
      <c r="G65" s="430"/>
      <c r="H65" s="431">
        <v>0.86978074812855211</v>
      </c>
      <c r="I65" s="430"/>
      <c r="J65" s="543">
        <f t="shared" si="4"/>
        <v>0</v>
      </c>
      <c r="K65" s="433"/>
      <c r="L65" s="433"/>
      <c r="M65" s="433"/>
      <c r="N65" s="338"/>
      <c r="O65" s="433"/>
      <c r="P65" s="338"/>
      <c r="R65" s="525"/>
      <c r="S65" s="525"/>
    </row>
    <row r="66" spans="2:19">
      <c r="B66" s="283"/>
      <c r="C66" s="96">
        <v>6</v>
      </c>
      <c r="D66" s="285" t="s">
        <v>64</v>
      </c>
      <c r="E66" s="430"/>
      <c r="F66" s="297">
        <f t="shared" si="3"/>
        <v>0</v>
      </c>
      <c r="G66" s="430"/>
      <c r="H66" s="431">
        <v>0.26891012551389837</v>
      </c>
      <c r="I66" s="430"/>
      <c r="J66" s="543">
        <f t="shared" si="4"/>
        <v>0</v>
      </c>
      <c r="K66" s="433"/>
      <c r="L66" s="433"/>
      <c r="M66" s="433"/>
      <c r="N66" s="338"/>
      <c r="O66" s="433"/>
      <c r="P66" s="338"/>
      <c r="R66" s="525"/>
      <c r="S66" s="525"/>
    </row>
    <row r="67" spans="2:19">
      <c r="B67" s="283"/>
      <c r="C67" s="96">
        <v>7</v>
      </c>
      <c r="D67" s="285" t="s">
        <v>100</v>
      </c>
      <c r="E67" s="430"/>
      <c r="F67" s="297">
        <f t="shared" si="3"/>
        <v>0</v>
      </c>
      <c r="G67" s="430"/>
      <c r="H67" s="431">
        <v>0.90270203192629672</v>
      </c>
      <c r="I67" s="430"/>
      <c r="J67" s="543">
        <f t="shared" si="4"/>
        <v>0</v>
      </c>
      <c r="K67" s="433"/>
      <c r="L67" s="433"/>
      <c r="M67" s="433"/>
      <c r="N67" s="338"/>
      <c r="O67" s="433"/>
      <c r="P67" s="338"/>
      <c r="R67" s="525"/>
      <c r="S67" s="525"/>
    </row>
    <row r="68" spans="2:19">
      <c r="B68" s="283"/>
      <c r="C68" s="96">
        <v>8</v>
      </c>
      <c r="D68" s="285" t="s">
        <v>65</v>
      </c>
      <c r="E68" s="430"/>
      <c r="F68" s="297">
        <f t="shared" si="3"/>
        <v>0</v>
      </c>
      <c r="G68" s="430"/>
      <c r="H68" s="431">
        <v>0.95332395045344853</v>
      </c>
      <c r="I68" s="430"/>
      <c r="J68" s="543">
        <f t="shared" si="4"/>
        <v>0</v>
      </c>
      <c r="K68" s="433"/>
      <c r="L68" s="433"/>
      <c r="M68" s="433"/>
      <c r="N68" s="338"/>
      <c r="O68" s="433"/>
      <c r="P68" s="338"/>
      <c r="R68" s="525"/>
      <c r="S68" s="525"/>
    </row>
    <row r="69" spans="2:19">
      <c r="B69" s="283"/>
      <c r="C69" s="96">
        <v>9</v>
      </c>
      <c r="D69" s="285" t="s">
        <v>66</v>
      </c>
      <c r="E69" s="430"/>
      <c r="F69" s="297">
        <f t="shared" si="3"/>
        <v>0</v>
      </c>
      <c r="G69" s="430"/>
      <c r="H69" s="431">
        <v>0.67365145005178062</v>
      </c>
      <c r="I69" s="430"/>
      <c r="J69" s="543">
        <f t="shared" si="4"/>
        <v>0</v>
      </c>
      <c r="K69" s="433"/>
      <c r="L69" s="433"/>
      <c r="M69" s="433"/>
      <c r="N69" s="338"/>
      <c r="O69" s="433"/>
      <c r="P69" s="338"/>
      <c r="R69" s="525"/>
      <c r="S69" s="525"/>
    </row>
    <row r="70" spans="2:19">
      <c r="B70" s="286"/>
      <c r="C70" s="96">
        <v>10</v>
      </c>
      <c r="D70" s="285" t="s">
        <v>387</v>
      </c>
      <c r="E70" s="430"/>
      <c r="F70" s="297">
        <f t="shared" si="3"/>
        <v>0</v>
      </c>
      <c r="G70" s="430"/>
      <c r="H70" s="431">
        <v>0.57225374469537804</v>
      </c>
      <c r="I70" s="430"/>
      <c r="J70" s="543">
        <f t="shared" si="4"/>
        <v>0</v>
      </c>
      <c r="K70" s="433"/>
      <c r="L70" s="433"/>
      <c r="M70" s="433"/>
      <c r="N70" s="338"/>
      <c r="O70" s="433"/>
      <c r="P70" s="338"/>
      <c r="R70" s="525"/>
      <c r="S70" s="525"/>
    </row>
    <row r="71" spans="2:19">
      <c r="B71" s="286"/>
      <c r="C71" s="96">
        <v>11</v>
      </c>
      <c r="D71" s="285" t="s">
        <v>68</v>
      </c>
      <c r="E71" s="430"/>
      <c r="F71" s="297">
        <f t="shared" si="3"/>
        <v>0</v>
      </c>
      <c r="G71" s="430"/>
      <c r="H71" s="431">
        <v>1</v>
      </c>
      <c r="I71" s="430"/>
      <c r="J71" s="543">
        <f t="shared" si="4"/>
        <v>0</v>
      </c>
      <c r="K71" s="433"/>
      <c r="L71" s="433"/>
      <c r="M71" s="433"/>
      <c r="N71" s="338"/>
      <c r="O71" s="433"/>
      <c r="P71" s="338"/>
      <c r="R71" s="525"/>
      <c r="S71" s="525"/>
    </row>
    <row r="72" spans="2:19">
      <c r="B72" s="286"/>
      <c r="C72" s="96">
        <v>12</v>
      </c>
      <c r="D72" s="285" t="s">
        <v>69</v>
      </c>
      <c r="E72" s="430"/>
      <c r="F72" s="297">
        <f t="shared" si="3"/>
        <v>0</v>
      </c>
      <c r="G72" s="430"/>
      <c r="H72" s="431">
        <v>0.74861700281471566</v>
      </c>
      <c r="I72" s="430"/>
      <c r="J72" s="543">
        <f t="shared" si="4"/>
        <v>0</v>
      </c>
      <c r="K72" s="433"/>
      <c r="L72" s="433"/>
      <c r="M72" s="433"/>
      <c r="N72" s="338"/>
      <c r="O72" s="433"/>
      <c r="P72" s="338"/>
      <c r="R72" s="525"/>
      <c r="S72" s="525"/>
    </row>
    <row r="73" spans="2:19" ht="12.75" thickBot="1">
      <c r="B73" s="287"/>
      <c r="C73" s="96">
        <v>13</v>
      </c>
      <c r="D73" s="285" t="s">
        <v>70</v>
      </c>
      <c r="E73" s="430"/>
      <c r="F73" s="297">
        <f t="shared" si="3"/>
        <v>0</v>
      </c>
      <c r="G73" s="430"/>
      <c r="H73" s="435">
        <v>0.99298276913013106</v>
      </c>
      <c r="I73" s="430"/>
      <c r="J73" s="544">
        <f t="shared" si="4"/>
        <v>0</v>
      </c>
      <c r="K73" s="433"/>
      <c r="L73" s="433"/>
      <c r="M73" s="433"/>
      <c r="N73" s="338"/>
      <c r="O73" s="433"/>
      <c r="P73" s="338"/>
      <c r="R73" s="525"/>
      <c r="S73" s="525"/>
    </row>
    <row r="74" spans="2:19">
      <c r="B74" s="437" t="s">
        <v>71</v>
      </c>
      <c r="C74" s="438"/>
      <c r="D74" s="439"/>
      <c r="E74" s="440"/>
      <c r="F74" s="441">
        <f>SUM(F61:F73)</f>
        <v>0</v>
      </c>
      <c r="G74" s="433"/>
      <c r="H74" s="433"/>
      <c r="I74" s="433"/>
      <c r="J74" s="313">
        <f>SUM(J61:J73)</f>
        <v>0</v>
      </c>
      <c r="K74" s="433"/>
      <c r="L74" s="433"/>
      <c r="M74" s="433"/>
      <c r="N74" s="338"/>
      <c r="O74" s="433"/>
      <c r="P74" s="338"/>
      <c r="R74" s="525"/>
      <c r="S74" s="525"/>
    </row>
    <row r="75" spans="2:19">
      <c r="E75" s="433"/>
      <c r="F75" s="338"/>
      <c r="G75" s="433"/>
      <c r="H75" s="540"/>
      <c r="I75" s="433"/>
      <c r="J75" s="338"/>
      <c r="K75" s="433"/>
      <c r="L75" s="433"/>
      <c r="M75" s="433"/>
      <c r="N75" s="338"/>
      <c r="O75" s="433"/>
      <c r="P75" s="338"/>
      <c r="R75" s="525"/>
      <c r="S75" s="525"/>
    </row>
    <row r="76" spans="2:19">
      <c r="E76" s="433"/>
      <c r="F76" s="338"/>
      <c r="G76" s="433"/>
      <c r="H76" s="540"/>
      <c r="I76" s="433"/>
      <c r="J76" s="338"/>
      <c r="K76" s="433"/>
      <c r="L76" s="433"/>
      <c r="M76" s="433"/>
      <c r="N76" s="338"/>
      <c r="O76" s="433"/>
      <c r="P76" s="338"/>
      <c r="R76" s="525"/>
      <c r="S76" s="525"/>
    </row>
    <row r="77" spans="2:19" ht="14.25">
      <c r="B77" s="189" t="s">
        <v>503</v>
      </c>
      <c r="E77" s="433"/>
      <c r="F77" s="338"/>
      <c r="G77" s="433"/>
      <c r="H77" s="540"/>
      <c r="I77" s="433"/>
      <c r="J77" s="338"/>
      <c r="K77" s="433"/>
      <c r="L77" s="433"/>
      <c r="M77" s="433"/>
      <c r="N77" s="338"/>
      <c r="O77" s="433"/>
      <c r="P77" s="338"/>
      <c r="R77" s="525"/>
      <c r="S77" s="525"/>
    </row>
    <row r="78" spans="2:19" ht="14.25">
      <c r="B78" s="189" t="s">
        <v>504</v>
      </c>
      <c r="E78" s="433"/>
      <c r="F78" s="338"/>
      <c r="G78" s="433"/>
      <c r="H78" s="540"/>
      <c r="I78" s="433"/>
      <c r="J78" s="338"/>
      <c r="K78" s="433"/>
      <c r="L78" s="433"/>
      <c r="M78" s="433"/>
      <c r="N78" s="338"/>
      <c r="O78" s="433"/>
      <c r="P78" s="338"/>
      <c r="R78" s="525"/>
      <c r="S78" s="525"/>
    </row>
    <row r="79" spans="2:19" ht="48.75" thickBot="1">
      <c r="B79" s="274"/>
      <c r="C79" s="504" t="s">
        <v>384</v>
      </c>
      <c r="D79" s="276" t="s">
        <v>58</v>
      </c>
      <c r="F79" s="527" t="s">
        <v>505</v>
      </c>
      <c r="G79" s="433"/>
      <c r="H79" s="277" t="s">
        <v>506</v>
      </c>
      <c r="J79" s="302" t="s">
        <v>507</v>
      </c>
      <c r="K79" s="433"/>
      <c r="L79" s="433"/>
      <c r="M79" s="433"/>
      <c r="N79" s="338"/>
      <c r="O79" s="433"/>
      <c r="P79" s="338"/>
      <c r="R79" s="525"/>
      <c r="S79" s="525"/>
    </row>
    <row r="80" spans="2:19">
      <c r="B80" s="278" t="s">
        <v>87</v>
      </c>
      <c r="C80" s="295">
        <v>1</v>
      </c>
      <c r="D80" s="280" t="s">
        <v>386</v>
      </c>
      <c r="E80" s="430"/>
      <c r="F80" s="296">
        <f>J44</f>
        <v>0</v>
      </c>
      <c r="G80" s="430"/>
      <c r="H80" s="529">
        <f t="array" ref="H80:H92">+係数!$F$3:$F$15</f>
        <v>0.28093389237769367</v>
      </c>
      <c r="I80" s="430"/>
      <c r="J80" s="545">
        <f>F80*H80</f>
        <v>0</v>
      </c>
      <c r="K80" s="433"/>
      <c r="L80" s="433"/>
      <c r="M80" s="433"/>
      <c r="N80" s="338"/>
      <c r="O80" s="433"/>
      <c r="P80" s="338"/>
      <c r="R80" s="525"/>
      <c r="S80" s="525"/>
    </row>
    <row r="81" spans="2:19">
      <c r="B81" s="283"/>
      <c r="C81" s="96">
        <v>2</v>
      </c>
      <c r="D81" s="285" t="s">
        <v>60</v>
      </c>
      <c r="E81" s="430"/>
      <c r="F81" s="297">
        <f t="shared" ref="F81:F92" si="5">J45</f>
        <v>0</v>
      </c>
      <c r="G81" s="430"/>
      <c r="H81" s="431">
        <v>0.14628061640298873</v>
      </c>
      <c r="I81" s="430"/>
      <c r="J81" s="546">
        <f>F81*H81</f>
        <v>0</v>
      </c>
      <c r="K81" s="433"/>
      <c r="L81" s="433"/>
      <c r="M81" s="433"/>
      <c r="N81" s="338"/>
      <c r="O81" s="433"/>
      <c r="P81" s="338"/>
      <c r="R81" s="525"/>
      <c r="S81" s="525"/>
    </row>
    <row r="82" spans="2:19">
      <c r="B82" s="283"/>
      <c r="C82" s="96">
        <v>3</v>
      </c>
      <c r="D82" s="285" t="s">
        <v>61</v>
      </c>
      <c r="E82" s="430"/>
      <c r="F82" s="297">
        <f t="shared" si="5"/>
        <v>0</v>
      </c>
      <c r="G82" s="430"/>
      <c r="H82" s="431">
        <v>0.60290215878543763</v>
      </c>
      <c r="I82" s="430"/>
      <c r="J82" s="547">
        <f>F82*H82</f>
        <v>0</v>
      </c>
      <c r="K82" s="433"/>
      <c r="L82" s="433"/>
      <c r="M82" s="433"/>
      <c r="N82" s="338"/>
      <c r="O82" s="433"/>
      <c r="P82" s="338"/>
      <c r="R82" s="525"/>
      <c r="S82" s="525"/>
    </row>
    <row r="83" spans="2:19">
      <c r="B83" s="283"/>
      <c r="C83" s="96">
        <v>4</v>
      </c>
      <c r="D83" s="285" t="s">
        <v>62</v>
      </c>
      <c r="E83" s="430"/>
      <c r="F83" s="297">
        <f t="shared" si="5"/>
        <v>0</v>
      </c>
      <c r="G83" s="430"/>
      <c r="H83" s="533">
        <v>0</v>
      </c>
      <c r="I83" s="430"/>
      <c r="J83" s="547">
        <f t="shared" ref="J83:J92" si="6">F83*H83</f>
        <v>0</v>
      </c>
      <c r="K83" s="433"/>
      <c r="L83" s="433"/>
      <c r="M83" s="433"/>
      <c r="N83" s="338"/>
      <c r="O83" s="433"/>
      <c r="P83" s="338"/>
      <c r="R83" s="525"/>
      <c r="S83" s="525"/>
    </row>
    <row r="84" spans="2:19">
      <c r="B84" s="283"/>
      <c r="C84" s="96">
        <v>5</v>
      </c>
      <c r="D84" s="285" t="s">
        <v>63</v>
      </c>
      <c r="E84" s="430"/>
      <c r="F84" s="297">
        <f t="shared" si="5"/>
        <v>0</v>
      </c>
      <c r="G84" s="430"/>
      <c r="H84" s="431">
        <v>0.13018123864002759</v>
      </c>
      <c r="I84" s="430"/>
      <c r="J84" s="547">
        <f t="shared" si="6"/>
        <v>0</v>
      </c>
      <c r="K84" s="433"/>
      <c r="L84" s="433"/>
      <c r="M84" s="433"/>
      <c r="N84" s="338"/>
      <c r="O84" s="433"/>
      <c r="P84" s="338"/>
      <c r="R84" s="525"/>
      <c r="S84" s="525"/>
    </row>
    <row r="85" spans="2:19">
      <c r="B85" s="283"/>
      <c r="C85" s="96">
        <v>6</v>
      </c>
      <c r="D85" s="285" t="s">
        <v>64</v>
      </c>
      <c r="E85" s="430"/>
      <c r="F85" s="297">
        <f t="shared" si="5"/>
        <v>0</v>
      </c>
      <c r="G85" s="430"/>
      <c r="H85" s="431">
        <v>0.72253377051220791</v>
      </c>
      <c r="I85" s="430"/>
      <c r="J85" s="547">
        <f t="shared" si="6"/>
        <v>0</v>
      </c>
      <c r="K85" s="433"/>
      <c r="L85" s="433"/>
      <c r="M85" s="433"/>
      <c r="N85" s="338"/>
      <c r="O85" s="433"/>
      <c r="P85" s="338"/>
      <c r="R85" s="525"/>
      <c r="S85" s="525"/>
    </row>
    <row r="86" spans="2:19">
      <c r="B86" s="283"/>
      <c r="C86" s="96">
        <v>7</v>
      </c>
      <c r="D86" s="285" t="s">
        <v>100</v>
      </c>
      <c r="E86" s="430"/>
      <c r="F86" s="297">
        <f t="shared" si="5"/>
        <v>0</v>
      </c>
      <c r="G86" s="430"/>
      <c r="H86" s="431">
        <v>7.5724931481057703E-2</v>
      </c>
      <c r="I86" s="430"/>
      <c r="J86" s="547">
        <f t="shared" si="6"/>
        <v>0</v>
      </c>
      <c r="K86" s="433"/>
      <c r="L86" s="433"/>
      <c r="M86" s="433"/>
      <c r="N86" s="338"/>
      <c r="O86" s="433"/>
      <c r="P86" s="338"/>
      <c r="R86" s="525"/>
      <c r="S86" s="525"/>
    </row>
    <row r="87" spans="2:19">
      <c r="B87" s="283"/>
      <c r="C87" s="96">
        <v>8</v>
      </c>
      <c r="D87" s="285" t="s">
        <v>65</v>
      </c>
      <c r="E87" s="430"/>
      <c r="F87" s="297">
        <f t="shared" si="5"/>
        <v>0</v>
      </c>
      <c r="G87" s="430"/>
      <c r="H87" s="431">
        <v>4.6656473259822667E-2</v>
      </c>
      <c r="I87" s="430"/>
      <c r="J87" s="547">
        <f t="shared" si="6"/>
        <v>0</v>
      </c>
      <c r="K87" s="433"/>
      <c r="L87" s="433"/>
      <c r="M87" s="433"/>
      <c r="N87" s="338"/>
      <c r="O87" s="433"/>
      <c r="P87" s="338"/>
      <c r="R87" s="525"/>
      <c r="S87" s="525"/>
    </row>
    <row r="88" spans="2:19">
      <c r="B88" s="283"/>
      <c r="C88" s="96">
        <v>9</v>
      </c>
      <c r="D88" s="285" t="s">
        <v>66</v>
      </c>
      <c r="E88" s="430"/>
      <c r="F88" s="297">
        <f t="shared" si="5"/>
        <v>0</v>
      </c>
      <c r="G88" s="430"/>
      <c r="H88" s="431">
        <v>0.27129030061743264</v>
      </c>
      <c r="I88" s="430"/>
      <c r="J88" s="547">
        <f t="shared" si="6"/>
        <v>0</v>
      </c>
      <c r="K88" s="433"/>
      <c r="L88" s="433"/>
      <c r="M88" s="433"/>
      <c r="N88" s="338"/>
      <c r="O88" s="433"/>
      <c r="P88" s="338"/>
      <c r="R88" s="525"/>
      <c r="S88" s="525"/>
    </row>
    <row r="89" spans="2:19">
      <c r="B89" s="286"/>
      <c r="C89" s="96">
        <v>10</v>
      </c>
      <c r="D89" s="285" t="s">
        <v>387</v>
      </c>
      <c r="E89" s="430"/>
      <c r="F89" s="297">
        <f t="shared" si="5"/>
        <v>0</v>
      </c>
      <c r="G89" s="430"/>
      <c r="H89" s="431">
        <v>0.40792572159052709</v>
      </c>
      <c r="I89" s="430"/>
      <c r="J89" s="547">
        <f t="shared" si="6"/>
        <v>0</v>
      </c>
      <c r="K89" s="433"/>
      <c r="L89" s="433"/>
      <c r="M89" s="433"/>
      <c r="N89" s="338"/>
      <c r="O89" s="433"/>
      <c r="P89" s="338"/>
      <c r="R89" s="525"/>
      <c r="S89" s="525"/>
    </row>
    <row r="90" spans="2:19">
      <c r="B90" s="286"/>
      <c r="C90" s="96">
        <v>11</v>
      </c>
      <c r="D90" s="285" t="s">
        <v>68</v>
      </c>
      <c r="E90" s="430"/>
      <c r="F90" s="297">
        <f t="shared" si="5"/>
        <v>0</v>
      </c>
      <c r="G90" s="430"/>
      <c r="H90" s="431">
        <v>0</v>
      </c>
      <c r="I90" s="430"/>
      <c r="J90" s="547">
        <f t="shared" si="6"/>
        <v>0</v>
      </c>
      <c r="K90" s="433"/>
      <c r="L90" s="433"/>
      <c r="M90" s="433"/>
      <c r="N90" s="338"/>
      <c r="O90" s="433"/>
      <c r="P90" s="338"/>
      <c r="R90" s="525"/>
      <c r="S90" s="525"/>
    </row>
    <row r="91" spans="2:19">
      <c r="B91" s="286"/>
      <c r="C91" s="96">
        <v>12</v>
      </c>
      <c r="D91" s="285" t="s">
        <v>69</v>
      </c>
      <c r="E91" s="430"/>
      <c r="F91" s="297">
        <f t="shared" si="5"/>
        <v>0</v>
      </c>
      <c r="G91" s="430"/>
      <c r="H91" s="431">
        <v>0.24174787705330603</v>
      </c>
      <c r="I91" s="430"/>
      <c r="J91" s="547">
        <f t="shared" si="6"/>
        <v>0</v>
      </c>
      <c r="K91" s="433"/>
      <c r="L91" s="433"/>
      <c r="M91" s="433"/>
      <c r="N91" s="338"/>
      <c r="O91" s="433"/>
      <c r="P91" s="338"/>
      <c r="R91" s="525"/>
      <c r="S91" s="525"/>
    </row>
    <row r="92" spans="2:19" ht="12.75" thickBot="1">
      <c r="B92" s="287"/>
      <c r="C92" s="96">
        <v>13</v>
      </c>
      <c r="D92" s="285" t="s">
        <v>70</v>
      </c>
      <c r="E92" s="430"/>
      <c r="F92" s="297">
        <f t="shared" si="5"/>
        <v>0</v>
      </c>
      <c r="G92" s="430"/>
      <c r="H92" s="435">
        <v>4.9061148030864004E-4</v>
      </c>
      <c r="I92" s="430"/>
      <c r="J92" s="548">
        <f t="shared" si="6"/>
        <v>0</v>
      </c>
      <c r="K92" s="433"/>
      <c r="L92" s="433"/>
      <c r="M92" s="433"/>
      <c r="N92" s="338"/>
      <c r="O92" s="433"/>
      <c r="P92" s="338"/>
      <c r="R92" s="525"/>
      <c r="S92" s="525"/>
    </row>
    <row r="93" spans="2:19">
      <c r="B93" s="437" t="s">
        <v>71</v>
      </c>
      <c r="C93" s="438"/>
      <c r="D93" s="439"/>
      <c r="E93" s="440"/>
      <c r="F93" s="441">
        <f>SUM(F80:F92)</f>
        <v>0</v>
      </c>
      <c r="G93" s="433"/>
      <c r="H93" s="433"/>
      <c r="I93" s="433"/>
      <c r="J93" s="313">
        <f>SUM(J80:J92)</f>
        <v>0</v>
      </c>
      <c r="K93" s="433"/>
      <c r="L93" s="433"/>
      <c r="M93" s="433"/>
      <c r="N93" s="338"/>
      <c r="O93" s="433"/>
      <c r="P93" s="338"/>
      <c r="R93" s="525"/>
      <c r="S93" s="525"/>
    </row>
    <row r="94" spans="2:19">
      <c r="B94" s="337"/>
      <c r="C94" s="96"/>
      <c r="D94" s="337"/>
      <c r="E94" s="433"/>
      <c r="F94" s="338"/>
      <c r="G94" s="433"/>
      <c r="H94" s="433"/>
      <c r="I94" s="433"/>
      <c r="J94" s="166"/>
      <c r="K94" s="433"/>
      <c r="L94" s="433"/>
      <c r="M94" s="433"/>
      <c r="N94" s="338"/>
      <c r="O94" s="433"/>
      <c r="P94" s="338"/>
      <c r="R94" s="525"/>
      <c r="S94" s="525"/>
    </row>
    <row r="95" spans="2:19" ht="14.25">
      <c r="B95" s="69" t="s">
        <v>473</v>
      </c>
      <c r="C95" s="96"/>
      <c r="D95" s="337"/>
      <c r="E95" s="433"/>
      <c r="F95" s="338"/>
      <c r="G95" s="433"/>
      <c r="H95" s="433"/>
      <c r="I95" s="433"/>
      <c r="J95" s="166"/>
      <c r="K95" s="433"/>
      <c r="L95" s="433"/>
      <c r="M95" s="433"/>
      <c r="N95" s="338"/>
      <c r="O95" s="433"/>
      <c r="P95" s="338"/>
      <c r="R95" s="525"/>
      <c r="S95" s="525"/>
    </row>
    <row r="96" spans="2:19" ht="48">
      <c r="B96" s="274"/>
      <c r="C96" s="504" t="s">
        <v>384</v>
      </c>
      <c r="D96" s="276" t="s">
        <v>58</v>
      </c>
      <c r="F96" s="527" t="s">
        <v>501</v>
      </c>
      <c r="G96" s="433"/>
      <c r="H96" s="277" t="s">
        <v>400</v>
      </c>
      <c r="J96" s="277" t="s">
        <v>473</v>
      </c>
      <c r="K96" s="433"/>
      <c r="L96" s="433"/>
      <c r="M96" s="433"/>
      <c r="N96" s="338"/>
      <c r="O96" s="433"/>
      <c r="P96" s="338"/>
      <c r="R96" s="525"/>
      <c r="S96" s="525"/>
    </row>
    <row r="97" spans="2:19">
      <c r="B97" s="278" t="s">
        <v>87</v>
      </c>
      <c r="C97" s="295">
        <v>1</v>
      </c>
      <c r="D97" s="280" t="s">
        <v>386</v>
      </c>
      <c r="E97" s="430"/>
      <c r="F97" s="296">
        <f>J44</f>
        <v>0</v>
      </c>
      <c r="G97" s="430"/>
      <c r="H97" s="529">
        <f t="array" ref="H97:H109">+係数!$G$3:$G$15</f>
        <v>0.22565618771857276</v>
      </c>
      <c r="I97" s="430"/>
      <c r="J97" s="297">
        <f>F97*H97</f>
        <v>0</v>
      </c>
      <c r="K97" s="433"/>
      <c r="L97" s="433"/>
      <c r="M97" s="433"/>
      <c r="N97" s="338"/>
      <c r="O97" s="433"/>
      <c r="P97" s="338"/>
      <c r="R97" s="525"/>
      <c r="S97" s="525"/>
    </row>
    <row r="98" spans="2:19">
      <c r="B98" s="283"/>
      <c r="C98" s="96">
        <v>2</v>
      </c>
      <c r="D98" s="285" t="s">
        <v>60</v>
      </c>
      <c r="E98" s="430"/>
      <c r="F98" s="297">
        <f>J45</f>
        <v>0</v>
      </c>
      <c r="G98" s="430"/>
      <c r="H98" s="431">
        <v>0.84490592409641319</v>
      </c>
      <c r="I98" s="430"/>
      <c r="J98" s="297">
        <f>F98*H98</f>
        <v>0</v>
      </c>
      <c r="K98" s="433"/>
      <c r="L98" s="433"/>
      <c r="M98" s="433"/>
      <c r="N98" s="338"/>
      <c r="O98" s="433"/>
      <c r="P98" s="338"/>
      <c r="R98" s="525"/>
      <c r="S98" s="525"/>
    </row>
    <row r="99" spans="2:19">
      <c r="B99" s="283"/>
      <c r="C99" s="96">
        <v>3</v>
      </c>
      <c r="D99" s="285" t="s">
        <v>61</v>
      </c>
      <c r="E99" s="430"/>
      <c r="F99" s="297">
        <f>J46</f>
        <v>0</v>
      </c>
      <c r="G99" s="430"/>
      <c r="H99" s="431">
        <v>0.14696849096851974</v>
      </c>
      <c r="I99" s="430"/>
      <c r="J99" s="405">
        <f>F99*H99</f>
        <v>0</v>
      </c>
      <c r="K99" s="433"/>
      <c r="L99" s="433"/>
      <c r="M99" s="433"/>
      <c r="N99" s="338"/>
      <c r="O99" s="433"/>
      <c r="P99" s="338"/>
      <c r="R99" s="525"/>
      <c r="S99" s="525"/>
    </row>
    <row r="100" spans="2:19">
      <c r="B100" s="283"/>
      <c r="C100" s="96">
        <v>4</v>
      </c>
      <c r="D100" s="285" t="s">
        <v>62</v>
      </c>
      <c r="E100" s="430"/>
      <c r="F100" s="297">
        <f t="shared" ref="F100:F109" si="7">J47</f>
        <v>0</v>
      </c>
      <c r="G100" s="430"/>
      <c r="H100" s="533">
        <v>0</v>
      </c>
      <c r="I100" s="430"/>
      <c r="J100" s="405">
        <f>F100*H100</f>
        <v>0</v>
      </c>
      <c r="K100" s="433"/>
      <c r="L100" s="433"/>
      <c r="M100" s="433"/>
      <c r="N100" s="338"/>
      <c r="O100" s="433"/>
      <c r="P100" s="338"/>
      <c r="R100" s="525"/>
      <c r="S100" s="525"/>
    </row>
    <row r="101" spans="2:19">
      <c r="B101" s="283"/>
      <c r="C101" s="96">
        <v>5</v>
      </c>
      <c r="D101" s="285" t="s">
        <v>63</v>
      </c>
      <c r="E101" s="430"/>
      <c r="F101" s="297">
        <f t="shared" si="7"/>
        <v>0</v>
      </c>
      <c r="G101" s="430"/>
      <c r="H101" s="431">
        <v>3.801323142032926E-5</v>
      </c>
      <c r="I101" s="430"/>
      <c r="J101" s="405">
        <f t="shared" ref="J101:J109" si="8">F101*H101</f>
        <v>0</v>
      </c>
      <c r="K101" s="433"/>
      <c r="L101" s="433"/>
      <c r="M101" s="433"/>
      <c r="N101" s="338"/>
      <c r="O101" s="433"/>
      <c r="P101" s="338"/>
      <c r="R101" s="525"/>
      <c r="S101" s="525"/>
    </row>
    <row r="102" spans="2:19">
      <c r="B102" s="283"/>
      <c r="C102" s="96">
        <v>6</v>
      </c>
      <c r="D102" s="285" t="s">
        <v>64</v>
      </c>
      <c r="E102" s="430"/>
      <c r="F102" s="297">
        <f t="shared" si="7"/>
        <v>0</v>
      </c>
      <c r="G102" s="430"/>
      <c r="H102" s="431">
        <v>8.5561039738937406E-3</v>
      </c>
      <c r="I102" s="430"/>
      <c r="J102" s="405">
        <f t="shared" si="8"/>
        <v>0</v>
      </c>
      <c r="K102" s="433"/>
      <c r="L102" s="433"/>
      <c r="M102" s="433"/>
      <c r="N102" s="338"/>
      <c r="O102" s="433"/>
      <c r="P102" s="338"/>
      <c r="R102" s="525"/>
      <c r="S102" s="525"/>
    </row>
    <row r="103" spans="2:19">
      <c r="B103" s="283"/>
      <c r="C103" s="96">
        <v>7</v>
      </c>
      <c r="D103" s="285" t="s">
        <v>100</v>
      </c>
      <c r="E103" s="430"/>
      <c r="F103" s="297">
        <f t="shared" si="7"/>
        <v>0</v>
      </c>
      <c r="G103" s="430"/>
      <c r="H103" s="431">
        <v>2.1573036592645575E-2</v>
      </c>
      <c r="I103" s="430"/>
      <c r="J103" s="405">
        <f t="shared" si="8"/>
        <v>0</v>
      </c>
      <c r="K103" s="433"/>
      <c r="L103" s="433"/>
      <c r="M103" s="433"/>
      <c r="N103" s="338"/>
      <c r="O103" s="433"/>
      <c r="P103" s="338"/>
      <c r="R103" s="525"/>
      <c r="S103" s="525"/>
    </row>
    <row r="104" spans="2:19">
      <c r="B104" s="283"/>
      <c r="C104" s="96">
        <v>8</v>
      </c>
      <c r="D104" s="285" t="s">
        <v>65</v>
      </c>
      <c r="E104" s="430"/>
      <c r="F104" s="297">
        <f t="shared" si="7"/>
        <v>0</v>
      </c>
      <c r="G104" s="430"/>
      <c r="H104" s="431">
        <v>1.9576286728720065E-5</v>
      </c>
      <c r="I104" s="430"/>
      <c r="J104" s="405">
        <f t="shared" si="8"/>
        <v>0</v>
      </c>
      <c r="K104" s="433"/>
      <c r="L104" s="433"/>
      <c r="M104" s="433"/>
      <c r="N104" s="338"/>
      <c r="O104" s="433"/>
      <c r="P104" s="338"/>
      <c r="R104" s="525"/>
      <c r="S104" s="525"/>
    </row>
    <row r="105" spans="2:19">
      <c r="B105" s="283"/>
      <c r="C105" s="96">
        <v>9</v>
      </c>
      <c r="D105" s="285" t="s">
        <v>66</v>
      </c>
      <c r="E105" s="430"/>
      <c r="F105" s="297">
        <f t="shared" si="7"/>
        <v>0</v>
      </c>
      <c r="G105" s="430"/>
      <c r="H105" s="431">
        <v>5.5058249330786783E-2</v>
      </c>
      <c r="I105" s="430"/>
      <c r="J105" s="405">
        <f t="shared" si="8"/>
        <v>0</v>
      </c>
      <c r="K105" s="433"/>
      <c r="L105" s="433"/>
      <c r="M105" s="433"/>
      <c r="N105" s="338"/>
      <c r="O105" s="433"/>
      <c r="P105" s="338"/>
      <c r="R105" s="525"/>
      <c r="S105" s="525"/>
    </row>
    <row r="106" spans="2:19">
      <c r="B106" s="286"/>
      <c r="C106" s="96">
        <v>10</v>
      </c>
      <c r="D106" s="285" t="s">
        <v>387</v>
      </c>
      <c r="E106" s="430"/>
      <c r="F106" s="297">
        <f t="shared" si="7"/>
        <v>0</v>
      </c>
      <c r="G106" s="430"/>
      <c r="H106" s="431">
        <v>1.982053371409492E-2</v>
      </c>
      <c r="I106" s="430"/>
      <c r="J106" s="405">
        <f t="shared" si="8"/>
        <v>0</v>
      </c>
      <c r="K106" s="433"/>
      <c r="L106" s="433"/>
      <c r="M106" s="433"/>
      <c r="N106" s="338"/>
      <c r="O106" s="433"/>
      <c r="P106" s="338"/>
      <c r="R106" s="525"/>
      <c r="S106" s="525"/>
    </row>
    <row r="107" spans="2:19">
      <c r="B107" s="286"/>
      <c r="C107" s="96">
        <v>11</v>
      </c>
      <c r="D107" s="285" t="s">
        <v>68</v>
      </c>
      <c r="E107" s="430"/>
      <c r="F107" s="297">
        <f t="shared" si="7"/>
        <v>0</v>
      </c>
      <c r="G107" s="430"/>
      <c r="H107" s="431">
        <v>0</v>
      </c>
      <c r="I107" s="430"/>
      <c r="J107" s="405">
        <f t="shared" si="8"/>
        <v>0</v>
      </c>
      <c r="K107" s="433"/>
      <c r="L107" s="433"/>
      <c r="M107" s="433"/>
      <c r="N107" s="338"/>
      <c r="O107" s="433"/>
      <c r="P107" s="338"/>
      <c r="R107" s="525"/>
      <c r="S107" s="525"/>
    </row>
    <row r="108" spans="2:19">
      <c r="B108" s="286"/>
      <c r="C108" s="96">
        <v>12</v>
      </c>
      <c r="D108" s="285" t="s">
        <v>69</v>
      </c>
      <c r="E108" s="430"/>
      <c r="F108" s="297">
        <f t="shared" si="7"/>
        <v>0</v>
      </c>
      <c r="G108" s="430"/>
      <c r="H108" s="431">
        <v>9.6351201319782951E-3</v>
      </c>
      <c r="I108" s="430"/>
      <c r="J108" s="405">
        <f t="shared" si="8"/>
        <v>0</v>
      </c>
      <c r="K108" s="433"/>
      <c r="L108" s="433"/>
      <c r="M108" s="433"/>
      <c r="N108" s="338"/>
      <c r="O108" s="433"/>
      <c r="P108" s="338"/>
      <c r="R108" s="525"/>
      <c r="S108" s="525"/>
    </row>
    <row r="109" spans="2:19">
      <c r="B109" s="287"/>
      <c r="C109" s="96">
        <v>13</v>
      </c>
      <c r="D109" s="285" t="s">
        <v>70</v>
      </c>
      <c r="E109" s="430"/>
      <c r="F109" s="297">
        <f t="shared" si="7"/>
        <v>0</v>
      </c>
      <c r="G109" s="430"/>
      <c r="H109" s="435">
        <v>6.5266193895603935E-3</v>
      </c>
      <c r="I109" s="430"/>
      <c r="J109" s="405">
        <f t="shared" si="8"/>
        <v>0</v>
      </c>
      <c r="K109" s="433"/>
      <c r="L109" s="433"/>
      <c r="M109" s="433"/>
      <c r="N109" s="338"/>
      <c r="O109" s="433"/>
      <c r="P109" s="338"/>
      <c r="R109" s="525"/>
      <c r="S109" s="525"/>
    </row>
    <row r="110" spans="2:19">
      <c r="B110" s="437" t="s">
        <v>71</v>
      </c>
      <c r="C110" s="438"/>
      <c r="D110" s="439"/>
      <c r="E110" s="440"/>
      <c r="F110" s="441">
        <f>SUM(F97:F109)</f>
        <v>0</v>
      </c>
      <c r="G110" s="433"/>
      <c r="H110" s="433"/>
      <c r="I110" s="433"/>
      <c r="J110" s="311">
        <f>SUM(J97:J109)</f>
        <v>0</v>
      </c>
      <c r="K110" s="433"/>
      <c r="L110" s="433"/>
      <c r="M110" s="433"/>
      <c r="N110" s="338"/>
      <c r="O110" s="433"/>
      <c r="P110" s="338"/>
      <c r="R110" s="525"/>
      <c r="S110" s="525"/>
    </row>
    <row r="111" spans="2:19">
      <c r="B111" s="337"/>
      <c r="C111" s="96"/>
      <c r="D111" s="337"/>
      <c r="E111" s="433"/>
      <c r="F111" s="338"/>
      <c r="G111" s="433"/>
      <c r="H111" s="433"/>
      <c r="I111" s="433"/>
      <c r="J111" s="166"/>
      <c r="K111" s="433"/>
      <c r="L111" s="433"/>
      <c r="M111" s="433"/>
      <c r="N111" s="338"/>
      <c r="O111" s="433"/>
      <c r="P111" s="338"/>
      <c r="R111" s="525"/>
      <c r="S111" s="525"/>
    </row>
    <row r="112" spans="2:19">
      <c r="B112" s="337"/>
      <c r="C112" s="96"/>
      <c r="D112" s="337"/>
      <c r="E112" s="433"/>
      <c r="F112" s="338"/>
      <c r="G112" s="433"/>
      <c r="H112" s="433"/>
      <c r="I112" s="433"/>
      <c r="J112" s="166"/>
      <c r="K112" s="433"/>
      <c r="L112" s="433"/>
      <c r="M112" s="433"/>
      <c r="N112" s="338"/>
      <c r="O112" s="433"/>
      <c r="P112" s="338"/>
      <c r="R112" s="525"/>
      <c r="S112" s="525"/>
    </row>
    <row r="113" spans="2:19" ht="14.25">
      <c r="B113" s="500" t="s">
        <v>508</v>
      </c>
      <c r="E113" s="433"/>
      <c r="F113" s="338"/>
      <c r="G113" s="433"/>
      <c r="H113" s="540"/>
      <c r="I113" s="433"/>
      <c r="J113" s="338"/>
      <c r="K113" s="433"/>
      <c r="L113" s="433"/>
      <c r="M113" s="433"/>
      <c r="N113" s="338"/>
      <c r="O113" s="433"/>
      <c r="P113" s="338"/>
      <c r="R113" s="525"/>
      <c r="S113" s="525"/>
    </row>
    <row r="114" spans="2:19" ht="14.25">
      <c r="B114" s="189" t="s">
        <v>447</v>
      </c>
      <c r="E114" s="433"/>
      <c r="F114" s="338"/>
      <c r="G114" s="433"/>
      <c r="H114" s="540"/>
      <c r="I114" s="433"/>
      <c r="J114" s="338"/>
      <c r="K114" s="433"/>
      <c r="L114" s="433"/>
      <c r="M114" s="433"/>
      <c r="N114" s="338"/>
      <c r="O114" s="433"/>
      <c r="P114" s="338"/>
      <c r="R114" s="525"/>
      <c r="S114" s="525"/>
    </row>
    <row r="115" spans="2:19" ht="48">
      <c r="B115" s="274"/>
      <c r="C115" s="504" t="s">
        <v>384</v>
      </c>
      <c r="D115" s="276" t="s">
        <v>58</v>
      </c>
      <c r="F115" s="277" t="s">
        <v>509</v>
      </c>
      <c r="H115" s="527" t="s">
        <v>510</v>
      </c>
      <c r="J115" s="527" t="s">
        <v>511</v>
      </c>
      <c r="K115" s="433"/>
      <c r="L115" s="433"/>
      <c r="M115" s="433"/>
      <c r="N115" s="338"/>
      <c r="O115" s="433"/>
      <c r="P115" s="338"/>
      <c r="R115" s="525"/>
      <c r="S115" s="525"/>
    </row>
    <row r="116" spans="2:19">
      <c r="B116" s="479" t="s">
        <v>73</v>
      </c>
      <c r="C116" s="295">
        <v>1</v>
      </c>
      <c r="D116" s="280" t="s">
        <v>386</v>
      </c>
      <c r="E116" s="440"/>
      <c r="F116" s="528"/>
      <c r="G116" s="440"/>
      <c r="H116" s="549">
        <f t="array" ref="H116:H128">+係数!$N$17:$N$29</f>
        <v>1.1983012815736091E-2</v>
      </c>
      <c r="I116" s="430"/>
      <c r="J116" s="296">
        <f t="shared" ref="J116:J128" si="9">$F$129*H116</f>
        <v>0</v>
      </c>
      <c r="K116" s="433"/>
      <c r="L116" s="433"/>
      <c r="M116" s="433"/>
      <c r="N116" s="338"/>
      <c r="O116" s="433"/>
      <c r="P116" s="338"/>
      <c r="R116" s="525"/>
      <c r="S116" s="525"/>
    </row>
    <row r="117" spans="2:19">
      <c r="B117" s="291"/>
      <c r="C117" s="96">
        <v>2</v>
      </c>
      <c r="D117" s="285" t="s">
        <v>60</v>
      </c>
      <c r="E117" s="430"/>
      <c r="F117" s="530"/>
      <c r="G117" s="430"/>
      <c r="H117" s="449">
        <v>-2.1582521792150521E-5</v>
      </c>
      <c r="I117" s="430"/>
      <c r="J117" s="297">
        <f t="shared" si="9"/>
        <v>0</v>
      </c>
      <c r="K117" s="433"/>
      <c r="L117" s="433"/>
      <c r="M117" s="433"/>
      <c r="N117" s="338"/>
      <c r="O117" s="433"/>
      <c r="P117" s="338"/>
      <c r="R117" s="525"/>
      <c r="S117" s="525"/>
    </row>
    <row r="118" spans="2:19">
      <c r="B118" s="291"/>
      <c r="C118" s="96">
        <v>3</v>
      </c>
      <c r="D118" s="285" t="s">
        <v>61</v>
      </c>
      <c r="E118" s="430"/>
      <c r="F118" s="530"/>
      <c r="G118" s="430"/>
      <c r="H118" s="449">
        <v>0.19509705849922376</v>
      </c>
      <c r="I118" s="430"/>
      <c r="J118" s="297">
        <f t="shared" si="9"/>
        <v>0</v>
      </c>
      <c r="K118" s="433"/>
      <c r="L118" s="433"/>
      <c r="M118" s="433"/>
      <c r="N118" s="338"/>
      <c r="O118" s="433"/>
      <c r="P118" s="338"/>
      <c r="R118" s="525"/>
      <c r="S118" s="525"/>
    </row>
    <row r="119" spans="2:19">
      <c r="B119" s="291"/>
      <c r="C119" s="96">
        <v>4</v>
      </c>
      <c r="D119" s="285" t="s">
        <v>62</v>
      </c>
      <c r="E119" s="532"/>
      <c r="F119" s="531"/>
      <c r="G119" s="532"/>
      <c r="H119" s="550">
        <v>0</v>
      </c>
      <c r="I119" s="430"/>
      <c r="J119" s="297">
        <f t="shared" si="9"/>
        <v>0</v>
      </c>
      <c r="K119" s="433"/>
      <c r="L119" s="433"/>
      <c r="M119" s="433"/>
      <c r="N119" s="338"/>
      <c r="O119" s="433"/>
      <c r="P119" s="338"/>
      <c r="R119" s="525"/>
      <c r="S119" s="525"/>
    </row>
    <row r="120" spans="2:19">
      <c r="B120" s="291"/>
      <c r="C120" s="96">
        <v>5</v>
      </c>
      <c r="D120" s="285" t="s">
        <v>63</v>
      </c>
      <c r="E120" s="430"/>
      <c r="F120" s="534"/>
      <c r="G120" s="430"/>
      <c r="H120" s="449">
        <v>2.9773403498451118E-2</v>
      </c>
      <c r="I120" s="430"/>
      <c r="J120" s="297">
        <f t="shared" si="9"/>
        <v>0</v>
      </c>
      <c r="K120" s="433"/>
      <c r="L120" s="433"/>
      <c r="M120" s="433"/>
      <c r="N120" s="338"/>
      <c r="O120" s="433"/>
      <c r="P120" s="338"/>
      <c r="R120" s="525"/>
      <c r="S120" s="525"/>
    </row>
    <row r="121" spans="2:19">
      <c r="B121" s="291"/>
      <c r="C121" s="96">
        <v>6</v>
      </c>
      <c r="D121" s="285" t="s">
        <v>64</v>
      </c>
      <c r="E121" s="430"/>
      <c r="F121" s="534"/>
      <c r="G121" s="430"/>
      <c r="H121" s="449">
        <v>0.15415103688477372</v>
      </c>
      <c r="I121" s="430"/>
      <c r="J121" s="297">
        <f t="shared" si="9"/>
        <v>0</v>
      </c>
      <c r="K121" s="433"/>
      <c r="L121" s="433"/>
      <c r="M121" s="433"/>
      <c r="N121" s="338"/>
      <c r="O121" s="433"/>
      <c r="P121" s="338"/>
      <c r="R121" s="525"/>
      <c r="S121" s="525"/>
    </row>
    <row r="122" spans="2:19">
      <c r="B122" s="291"/>
      <c r="C122" s="96">
        <v>7</v>
      </c>
      <c r="D122" s="285" t="s">
        <v>100</v>
      </c>
      <c r="E122" s="430"/>
      <c r="F122" s="534"/>
      <c r="G122" s="430"/>
      <c r="H122" s="449">
        <v>5.5010524396408481E-2</v>
      </c>
      <c r="I122" s="430"/>
      <c r="J122" s="297">
        <f t="shared" si="9"/>
        <v>0</v>
      </c>
      <c r="K122" s="433"/>
      <c r="L122" s="433"/>
      <c r="M122" s="433"/>
      <c r="N122" s="338"/>
      <c r="O122" s="433"/>
      <c r="P122" s="338"/>
      <c r="R122" s="525"/>
      <c r="S122" s="525"/>
    </row>
    <row r="123" spans="2:19">
      <c r="B123" s="291"/>
      <c r="C123" s="96">
        <v>8</v>
      </c>
      <c r="D123" s="285" t="s">
        <v>65</v>
      </c>
      <c r="E123" s="430"/>
      <c r="F123" s="534"/>
      <c r="G123" s="430"/>
      <c r="H123" s="449">
        <v>0.20933521855105436</v>
      </c>
      <c r="I123" s="430"/>
      <c r="J123" s="297">
        <f t="shared" si="9"/>
        <v>0</v>
      </c>
      <c r="K123" s="433"/>
      <c r="L123" s="433"/>
      <c r="M123" s="433"/>
      <c r="N123" s="338"/>
      <c r="O123" s="433"/>
      <c r="P123" s="338"/>
      <c r="R123" s="525"/>
      <c r="S123" s="525"/>
    </row>
    <row r="124" spans="2:19">
      <c r="B124" s="291"/>
      <c r="C124" s="96">
        <v>9</v>
      </c>
      <c r="D124" s="285" t="s">
        <v>66</v>
      </c>
      <c r="E124" s="440"/>
      <c r="F124" s="511"/>
      <c r="G124" s="440"/>
      <c r="H124" s="449">
        <v>4.8740469450610439E-2</v>
      </c>
      <c r="I124" s="430"/>
      <c r="J124" s="297">
        <f t="shared" si="9"/>
        <v>0</v>
      </c>
      <c r="K124" s="433"/>
      <c r="L124" s="433"/>
      <c r="M124" s="433"/>
      <c r="N124" s="338"/>
      <c r="O124" s="433"/>
      <c r="P124" s="338"/>
      <c r="R124" s="525"/>
      <c r="S124" s="525"/>
    </row>
    <row r="125" spans="2:19">
      <c r="B125" s="292"/>
      <c r="C125" s="96">
        <v>10</v>
      </c>
      <c r="D125" s="285" t="s">
        <v>387</v>
      </c>
      <c r="E125" s="535"/>
      <c r="F125" s="530"/>
      <c r="G125" s="535"/>
      <c r="H125" s="449">
        <v>4.4985768317533349E-2</v>
      </c>
      <c r="I125" s="430"/>
      <c r="J125" s="297">
        <f t="shared" si="9"/>
        <v>0</v>
      </c>
      <c r="K125" s="433"/>
      <c r="L125" s="433"/>
      <c r="M125" s="433"/>
      <c r="N125" s="338"/>
      <c r="O125" s="433"/>
      <c r="P125" s="338"/>
      <c r="R125" s="525"/>
      <c r="S125" s="525"/>
    </row>
    <row r="126" spans="2:19">
      <c r="B126" s="292"/>
      <c r="C126" s="96">
        <v>11</v>
      </c>
      <c r="D126" s="285" t="s">
        <v>68</v>
      </c>
      <c r="E126" s="535"/>
      <c r="F126" s="530"/>
      <c r="G126" s="535"/>
      <c r="H126" s="449">
        <v>3.9429647917964637E-3</v>
      </c>
      <c r="I126" s="430"/>
      <c r="J126" s="297">
        <f t="shared" si="9"/>
        <v>0</v>
      </c>
      <c r="K126" s="433"/>
      <c r="L126" s="433"/>
      <c r="M126" s="433"/>
      <c r="N126" s="338"/>
      <c r="O126" s="433"/>
      <c r="P126" s="338"/>
      <c r="R126" s="525"/>
      <c r="S126" s="525"/>
    </row>
    <row r="127" spans="2:19">
      <c r="B127" s="292"/>
      <c r="C127" s="96">
        <v>12</v>
      </c>
      <c r="D127" s="285" t="s">
        <v>69</v>
      </c>
      <c r="E127" s="535"/>
      <c r="F127" s="530"/>
      <c r="G127" s="535"/>
      <c r="H127" s="449">
        <v>0.24693542598935522</v>
      </c>
      <c r="I127" s="430"/>
      <c r="J127" s="297">
        <f t="shared" si="9"/>
        <v>0</v>
      </c>
      <c r="K127" s="433"/>
      <c r="L127" s="433"/>
      <c r="M127" s="433"/>
      <c r="N127" s="338"/>
      <c r="O127" s="433"/>
      <c r="P127" s="338"/>
      <c r="R127" s="525"/>
      <c r="S127" s="525"/>
    </row>
    <row r="128" spans="2:19">
      <c r="B128" s="293"/>
      <c r="C128" s="96">
        <v>13</v>
      </c>
      <c r="D128" s="285" t="s">
        <v>70</v>
      </c>
      <c r="E128" s="535"/>
      <c r="F128" s="536"/>
      <c r="G128" s="535"/>
      <c r="H128" s="449">
        <v>6.6699326849136209E-5</v>
      </c>
      <c r="I128" s="430"/>
      <c r="J128" s="297">
        <f t="shared" si="9"/>
        <v>0</v>
      </c>
      <c r="K128" s="433"/>
      <c r="L128" s="433"/>
      <c r="M128" s="433"/>
      <c r="N128" s="338"/>
      <c r="O128" s="433"/>
      <c r="P128" s="338"/>
      <c r="R128" s="525"/>
      <c r="S128" s="525"/>
    </row>
    <row r="129" spans="2:19">
      <c r="B129" s="437" t="s">
        <v>71</v>
      </c>
      <c r="C129" s="438"/>
      <c r="D129" s="439"/>
      <c r="E129" s="440"/>
      <c r="F129" s="441">
        <f>M39</f>
        <v>0</v>
      </c>
      <c r="G129" s="537"/>
      <c r="H129" s="538">
        <f>SUM(H116:H128)</f>
        <v>0.99999999999999989</v>
      </c>
      <c r="I129" s="539"/>
      <c r="J129" s="441">
        <f>SUM(J116:J128)</f>
        <v>0</v>
      </c>
      <c r="K129" s="433"/>
      <c r="L129" s="433"/>
      <c r="M129" s="433"/>
      <c r="N129" s="338"/>
      <c r="O129" s="433"/>
      <c r="P129" s="338"/>
      <c r="R129" s="525"/>
      <c r="S129" s="525"/>
    </row>
    <row r="130" spans="2:19">
      <c r="B130" s="337"/>
      <c r="C130" s="96"/>
      <c r="D130" s="337"/>
      <c r="E130" s="433"/>
      <c r="F130" s="338"/>
      <c r="G130" s="433"/>
      <c r="H130" s="433"/>
      <c r="I130" s="433"/>
      <c r="J130" s="166"/>
      <c r="K130" s="433"/>
      <c r="L130" s="433"/>
      <c r="M130" s="433"/>
      <c r="N130" s="338"/>
      <c r="O130" s="433"/>
      <c r="P130" s="338"/>
      <c r="R130" s="525"/>
      <c r="S130" s="525"/>
    </row>
    <row r="131" spans="2:19" ht="14.25">
      <c r="B131" s="189" t="s">
        <v>512</v>
      </c>
      <c r="E131" s="433"/>
      <c r="F131" s="338"/>
      <c r="G131" s="433"/>
      <c r="H131" s="540"/>
      <c r="I131" s="433"/>
      <c r="J131" s="338"/>
      <c r="K131" s="433"/>
      <c r="L131" s="433"/>
      <c r="M131" s="433"/>
      <c r="N131" s="338"/>
      <c r="O131" s="433"/>
      <c r="P131" s="338"/>
      <c r="R131" s="525"/>
      <c r="S131" s="525"/>
    </row>
    <row r="132" spans="2:19" ht="72.75" thickBot="1">
      <c r="B132" s="274"/>
      <c r="C132" s="504" t="s">
        <v>384</v>
      </c>
      <c r="D132" s="276" t="s">
        <v>58</v>
      </c>
      <c r="E132" s="433"/>
      <c r="F132" s="527" t="s">
        <v>511</v>
      </c>
      <c r="G132" s="433"/>
      <c r="H132" s="277" t="s">
        <v>513</v>
      </c>
      <c r="J132" s="527" t="s">
        <v>514</v>
      </c>
      <c r="K132" s="433"/>
      <c r="L132" s="433"/>
      <c r="M132" s="433"/>
      <c r="N132" s="338"/>
      <c r="O132" s="433"/>
      <c r="P132" s="338"/>
      <c r="R132" s="525"/>
      <c r="S132" s="525"/>
    </row>
    <row r="133" spans="2:19">
      <c r="B133" s="479" t="s">
        <v>73</v>
      </c>
      <c r="C133" s="295">
        <v>1</v>
      </c>
      <c r="D133" s="280" t="s">
        <v>386</v>
      </c>
      <c r="E133" s="430"/>
      <c r="F133" s="296">
        <f t="shared" ref="F133:F145" si="10">J116</f>
        <v>0</v>
      </c>
      <c r="G133" s="430"/>
      <c r="H133" s="549">
        <f t="array" ref="H133:H145">+係数!$I$17:$I$29</f>
        <v>0.81924646137779245</v>
      </c>
      <c r="I133" s="430"/>
      <c r="J133" s="545">
        <f t="shared" ref="J133:J145" si="11">F133*H133</f>
        <v>0</v>
      </c>
      <c r="K133" s="433"/>
      <c r="L133" s="433"/>
      <c r="M133" s="433"/>
      <c r="N133" s="338"/>
      <c r="O133" s="433"/>
      <c r="P133" s="338"/>
      <c r="R133" s="525"/>
      <c r="S133" s="525"/>
    </row>
    <row r="134" spans="2:19">
      <c r="B134" s="291"/>
      <c r="C134" s="96">
        <v>2</v>
      </c>
      <c r="D134" s="285" t="s">
        <v>60</v>
      </c>
      <c r="E134" s="430"/>
      <c r="F134" s="297">
        <f t="shared" si="10"/>
        <v>0</v>
      </c>
      <c r="G134" s="430"/>
      <c r="H134" s="449">
        <v>2.4757941924093307E-2</v>
      </c>
      <c r="I134" s="430"/>
      <c r="J134" s="546">
        <f t="shared" si="11"/>
        <v>0</v>
      </c>
      <c r="K134" s="433"/>
      <c r="L134" s="433"/>
      <c r="M134" s="433"/>
      <c r="N134" s="338"/>
      <c r="O134" s="433"/>
      <c r="P134" s="338"/>
      <c r="R134" s="525"/>
      <c r="S134" s="525"/>
    </row>
    <row r="135" spans="2:19">
      <c r="B135" s="291"/>
      <c r="C135" s="96">
        <v>3</v>
      </c>
      <c r="D135" s="285" t="s">
        <v>61</v>
      </c>
      <c r="E135" s="430"/>
      <c r="F135" s="297">
        <f t="shared" si="10"/>
        <v>0</v>
      </c>
      <c r="G135" s="430"/>
      <c r="H135" s="449">
        <v>0.80722412826878276</v>
      </c>
      <c r="I135" s="430"/>
      <c r="J135" s="546">
        <f t="shared" si="11"/>
        <v>0</v>
      </c>
      <c r="K135" s="433"/>
      <c r="L135" s="433"/>
      <c r="M135" s="433"/>
      <c r="N135" s="338"/>
      <c r="O135" s="433"/>
      <c r="P135" s="338"/>
      <c r="R135" s="525"/>
      <c r="S135" s="525"/>
    </row>
    <row r="136" spans="2:19">
      <c r="B136" s="291"/>
      <c r="C136" s="96">
        <v>4</v>
      </c>
      <c r="D136" s="285" t="s">
        <v>62</v>
      </c>
      <c r="E136" s="430"/>
      <c r="F136" s="297">
        <f t="shared" si="10"/>
        <v>0</v>
      </c>
      <c r="G136" s="430"/>
      <c r="H136" s="550">
        <v>1</v>
      </c>
      <c r="I136" s="430"/>
      <c r="J136" s="546">
        <f t="shared" si="11"/>
        <v>0</v>
      </c>
      <c r="K136" s="433"/>
      <c r="L136" s="433"/>
      <c r="M136" s="433"/>
      <c r="N136" s="338"/>
      <c r="O136" s="433"/>
      <c r="P136" s="338"/>
      <c r="R136" s="525"/>
      <c r="S136" s="525"/>
    </row>
    <row r="137" spans="2:19">
      <c r="B137" s="291"/>
      <c r="C137" s="96">
        <v>5</v>
      </c>
      <c r="D137" s="285" t="s">
        <v>63</v>
      </c>
      <c r="E137" s="430"/>
      <c r="F137" s="297">
        <f t="shared" si="10"/>
        <v>0</v>
      </c>
      <c r="G137" s="430"/>
      <c r="H137" s="449">
        <v>0.99220170525140006</v>
      </c>
      <c r="I137" s="430"/>
      <c r="J137" s="546">
        <f t="shared" si="11"/>
        <v>0</v>
      </c>
      <c r="K137" s="433"/>
      <c r="L137" s="433"/>
      <c r="M137" s="433"/>
      <c r="N137" s="338"/>
      <c r="O137" s="433"/>
      <c r="P137" s="338"/>
      <c r="R137" s="525"/>
      <c r="S137" s="525"/>
    </row>
    <row r="138" spans="2:19">
      <c r="B138" s="291"/>
      <c r="C138" s="96">
        <v>6</v>
      </c>
      <c r="D138" s="285" t="s">
        <v>64</v>
      </c>
      <c r="E138" s="430"/>
      <c r="F138" s="297">
        <f t="shared" si="10"/>
        <v>0</v>
      </c>
      <c r="G138" s="430"/>
      <c r="H138" s="449">
        <v>0.98395245323678937</v>
      </c>
      <c r="I138" s="430"/>
      <c r="J138" s="546">
        <f t="shared" si="11"/>
        <v>0</v>
      </c>
      <c r="K138" s="433"/>
      <c r="L138" s="433"/>
      <c r="M138" s="433"/>
      <c r="N138" s="338"/>
      <c r="O138" s="433"/>
      <c r="P138" s="338"/>
      <c r="R138" s="525"/>
      <c r="S138" s="525"/>
    </row>
    <row r="139" spans="2:19">
      <c r="B139" s="291"/>
      <c r="C139" s="96">
        <v>7</v>
      </c>
      <c r="D139" s="285" t="s">
        <v>100</v>
      </c>
      <c r="E139" s="430"/>
      <c r="F139" s="297">
        <f t="shared" si="10"/>
        <v>0</v>
      </c>
      <c r="G139" s="430"/>
      <c r="H139" s="449">
        <v>0.97152066722050878</v>
      </c>
      <c r="I139" s="430"/>
      <c r="J139" s="546">
        <f t="shared" si="11"/>
        <v>0</v>
      </c>
      <c r="K139" s="433"/>
      <c r="L139" s="433"/>
      <c r="M139" s="433"/>
      <c r="N139" s="338"/>
      <c r="O139" s="433"/>
      <c r="P139" s="338"/>
      <c r="R139" s="525"/>
      <c r="S139" s="525"/>
    </row>
    <row r="140" spans="2:19">
      <c r="B140" s="291"/>
      <c r="C140" s="96">
        <v>8</v>
      </c>
      <c r="D140" s="285" t="s">
        <v>65</v>
      </c>
      <c r="E140" s="430"/>
      <c r="F140" s="297">
        <f t="shared" si="10"/>
        <v>0</v>
      </c>
      <c r="G140" s="430"/>
      <c r="H140" s="449">
        <v>0.99932506917976804</v>
      </c>
      <c r="I140" s="430"/>
      <c r="J140" s="546">
        <f t="shared" si="11"/>
        <v>0</v>
      </c>
      <c r="K140" s="433"/>
      <c r="L140" s="433"/>
      <c r="M140" s="433"/>
      <c r="N140" s="338"/>
      <c r="O140" s="433"/>
      <c r="P140" s="338"/>
      <c r="R140" s="525"/>
      <c r="S140" s="525"/>
    </row>
    <row r="141" spans="2:19">
      <c r="B141" s="291"/>
      <c r="C141" s="96">
        <v>9</v>
      </c>
      <c r="D141" s="285" t="s">
        <v>66</v>
      </c>
      <c r="E141" s="430"/>
      <c r="F141" s="297">
        <f t="shared" si="10"/>
        <v>0</v>
      </c>
      <c r="G141" s="430"/>
      <c r="H141" s="449">
        <v>0.90150361542284441</v>
      </c>
      <c r="I141" s="430"/>
      <c r="J141" s="546">
        <f t="shared" si="11"/>
        <v>0</v>
      </c>
      <c r="K141" s="433"/>
      <c r="L141" s="433"/>
      <c r="M141" s="433"/>
      <c r="N141" s="338"/>
      <c r="O141" s="433"/>
      <c r="P141" s="338"/>
      <c r="R141" s="525"/>
      <c r="S141" s="525"/>
    </row>
    <row r="142" spans="2:19">
      <c r="B142" s="292"/>
      <c r="C142" s="96">
        <v>10</v>
      </c>
      <c r="D142" s="285" t="s">
        <v>387</v>
      </c>
      <c r="E142" s="430"/>
      <c r="F142" s="297">
        <f t="shared" si="10"/>
        <v>0</v>
      </c>
      <c r="G142" s="430"/>
      <c r="H142" s="449">
        <v>0.98265675763233051</v>
      </c>
      <c r="I142" s="430"/>
      <c r="J142" s="546">
        <f t="shared" si="11"/>
        <v>0</v>
      </c>
      <c r="K142" s="433"/>
      <c r="L142" s="433"/>
      <c r="M142" s="433"/>
      <c r="N142" s="338"/>
      <c r="O142" s="433"/>
      <c r="P142" s="338"/>
      <c r="R142" s="525"/>
      <c r="S142" s="525"/>
    </row>
    <row r="143" spans="2:19">
      <c r="B143" s="292"/>
      <c r="C143" s="96">
        <v>11</v>
      </c>
      <c r="D143" s="285" t="s">
        <v>68</v>
      </c>
      <c r="E143" s="430"/>
      <c r="F143" s="297">
        <f t="shared" si="10"/>
        <v>0</v>
      </c>
      <c r="G143" s="430"/>
      <c r="H143" s="449">
        <v>1</v>
      </c>
      <c r="I143" s="430"/>
      <c r="J143" s="546">
        <f t="shared" si="11"/>
        <v>0</v>
      </c>
      <c r="K143" s="433"/>
      <c r="L143" s="433"/>
      <c r="M143" s="433"/>
      <c r="N143" s="338"/>
      <c r="O143" s="433"/>
      <c r="P143" s="338"/>
      <c r="R143" s="525"/>
      <c r="S143" s="525"/>
    </row>
    <row r="144" spans="2:19">
      <c r="B144" s="292"/>
      <c r="C144" s="96">
        <v>12</v>
      </c>
      <c r="D144" s="285" t="s">
        <v>69</v>
      </c>
      <c r="E144" s="430"/>
      <c r="F144" s="297">
        <f t="shared" si="10"/>
        <v>0</v>
      </c>
      <c r="G144" s="430"/>
      <c r="H144" s="449">
        <v>0.9866369103369258</v>
      </c>
      <c r="I144" s="430"/>
      <c r="J144" s="546">
        <f t="shared" si="11"/>
        <v>0</v>
      </c>
      <c r="K144" s="433"/>
      <c r="L144" s="433"/>
      <c r="M144" s="433"/>
      <c r="N144" s="338"/>
      <c r="O144" s="433"/>
      <c r="P144" s="338"/>
      <c r="R144" s="525"/>
      <c r="S144" s="525"/>
    </row>
    <row r="145" spans="2:19" ht="12.75" thickBot="1">
      <c r="B145" s="293"/>
      <c r="C145" s="96">
        <v>13</v>
      </c>
      <c r="D145" s="285" t="s">
        <v>70</v>
      </c>
      <c r="E145" s="430"/>
      <c r="F145" s="297">
        <f t="shared" si="10"/>
        <v>0</v>
      </c>
      <c r="G145" s="430"/>
      <c r="H145" s="449">
        <v>0.98656980639729275</v>
      </c>
      <c r="I145" s="430"/>
      <c r="J145" s="551">
        <f t="shared" si="11"/>
        <v>0</v>
      </c>
      <c r="K145" s="433"/>
      <c r="L145" s="433"/>
      <c r="M145" s="433"/>
      <c r="N145" s="338"/>
      <c r="O145" s="433"/>
      <c r="P145" s="338"/>
      <c r="R145" s="525"/>
      <c r="S145" s="525"/>
    </row>
    <row r="146" spans="2:19">
      <c r="B146" s="437" t="s">
        <v>71</v>
      </c>
      <c r="C146" s="438"/>
      <c r="D146" s="439"/>
      <c r="E146" s="433"/>
      <c r="F146" s="441">
        <f>SUM(F133:F145)</f>
        <v>0</v>
      </c>
      <c r="G146" s="433"/>
      <c r="H146" s="552"/>
      <c r="I146" s="440"/>
      <c r="J146" s="300">
        <f>SUM(J133:J145)</f>
        <v>0</v>
      </c>
      <c r="K146" s="433"/>
      <c r="L146" s="433"/>
      <c r="M146" s="433"/>
      <c r="N146" s="338"/>
      <c r="O146" s="433"/>
      <c r="P146" s="338"/>
      <c r="R146" s="525"/>
      <c r="S146" s="525"/>
    </row>
    <row r="147" spans="2:19">
      <c r="B147" s="337"/>
      <c r="C147" s="96"/>
      <c r="D147" s="337"/>
      <c r="E147" s="433"/>
      <c r="F147" s="338"/>
      <c r="G147" s="433"/>
      <c r="H147" s="433"/>
      <c r="I147" s="433"/>
      <c r="J147" s="166"/>
      <c r="K147" s="433"/>
      <c r="L147" s="433"/>
      <c r="M147" s="433"/>
      <c r="N147" s="338"/>
      <c r="O147" s="433"/>
      <c r="P147" s="338"/>
      <c r="R147" s="525"/>
      <c r="S147" s="525"/>
    </row>
    <row r="148" spans="2:19">
      <c r="B148" s="337"/>
      <c r="C148" s="96"/>
      <c r="D148" s="337"/>
      <c r="E148" s="433"/>
      <c r="F148" s="338"/>
      <c r="G148" s="433"/>
      <c r="H148" s="433"/>
      <c r="I148" s="433"/>
      <c r="J148" s="166"/>
      <c r="K148" s="433"/>
      <c r="L148" s="433"/>
      <c r="M148" s="433"/>
      <c r="N148" s="338"/>
      <c r="O148" s="433"/>
      <c r="P148" s="338"/>
      <c r="R148" s="525"/>
      <c r="S148" s="525"/>
    </row>
    <row r="149" spans="2:19" ht="14.25">
      <c r="B149" s="69" t="s">
        <v>515</v>
      </c>
      <c r="C149" s="96"/>
      <c r="D149" s="337"/>
      <c r="E149" s="433"/>
      <c r="F149" s="338"/>
      <c r="G149" s="433"/>
      <c r="H149" s="540"/>
      <c r="I149" s="433"/>
      <c r="J149" s="338"/>
      <c r="K149" s="433"/>
      <c r="L149" s="433"/>
      <c r="M149" s="433"/>
      <c r="N149" s="338"/>
      <c r="O149" s="433"/>
      <c r="P149" s="338"/>
      <c r="R149" s="525"/>
      <c r="S149" s="525"/>
    </row>
    <row r="150" spans="2:19" ht="14.25">
      <c r="B150" s="69"/>
      <c r="C150" s="96"/>
      <c r="D150" s="337"/>
      <c r="E150" s="433"/>
      <c r="F150" s="338"/>
      <c r="G150" s="433"/>
      <c r="H150" s="540"/>
      <c r="I150" s="433"/>
      <c r="J150" s="338"/>
      <c r="K150" s="433"/>
      <c r="L150" s="433"/>
      <c r="M150" s="433"/>
      <c r="N150" s="338"/>
      <c r="O150" s="433"/>
      <c r="P150" s="338"/>
      <c r="R150" s="525"/>
      <c r="S150" s="525"/>
    </row>
    <row r="151" spans="2:19" ht="14.25">
      <c r="B151" s="69" t="s">
        <v>516</v>
      </c>
      <c r="C151" s="96"/>
      <c r="D151" s="337"/>
      <c r="E151" s="433"/>
      <c r="F151" s="338"/>
      <c r="G151" s="433"/>
      <c r="H151" s="540"/>
      <c r="I151" s="433"/>
      <c r="J151" s="338"/>
      <c r="K151" s="433"/>
      <c r="L151" s="433"/>
      <c r="M151" s="433"/>
      <c r="N151" s="338"/>
      <c r="O151" s="433"/>
      <c r="P151" s="338"/>
      <c r="R151" s="525"/>
      <c r="S151" s="525"/>
    </row>
    <row r="152" spans="2:19" ht="48.75" thickBot="1">
      <c r="B152" s="274"/>
      <c r="C152" s="504" t="s">
        <v>384</v>
      </c>
      <c r="D152" s="276" t="s">
        <v>58</v>
      </c>
      <c r="E152" s="433"/>
      <c r="F152" s="527" t="s">
        <v>511</v>
      </c>
      <c r="G152" s="433"/>
      <c r="H152" s="527" t="s">
        <v>517</v>
      </c>
      <c r="J152" s="527" t="s">
        <v>518</v>
      </c>
      <c r="K152" s="433"/>
      <c r="L152" s="433"/>
      <c r="M152" s="433"/>
      <c r="N152" s="338"/>
      <c r="O152" s="433"/>
      <c r="P152" s="338"/>
      <c r="R152" s="525"/>
      <c r="S152" s="525"/>
    </row>
    <row r="153" spans="2:19">
      <c r="B153" s="479" t="s">
        <v>73</v>
      </c>
      <c r="C153" s="295">
        <v>1</v>
      </c>
      <c r="D153" s="280" t="s">
        <v>386</v>
      </c>
      <c r="E153" s="430"/>
      <c r="F153" s="296">
        <f>J116</f>
        <v>0</v>
      </c>
      <c r="G153" s="430"/>
      <c r="H153" s="549">
        <f t="array" ref="H153:H165">+係数!$F$17:$F$29</f>
        <v>5.3610172646557991E-3</v>
      </c>
      <c r="I153" s="430"/>
      <c r="J153" s="541">
        <f t="shared" ref="J153:J165" si="12">F153*H153</f>
        <v>0</v>
      </c>
      <c r="K153" s="433"/>
      <c r="L153" s="433"/>
      <c r="M153" s="433"/>
      <c r="N153" s="338"/>
      <c r="O153" s="433"/>
      <c r="P153" s="338"/>
      <c r="R153" s="525"/>
      <c r="S153" s="525"/>
    </row>
    <row r="154" spans="2:19">
      <c r="B154" s="291"/>
      <c r="C154" s="96">
        <v>2</v>
      </c>
      <c r="D154" s="285" t="s">
        <v>60</v>
      </c>
      <c r="E154" s="430"/>
      <c r="F154" s="297">
        <f t="shared" ref="F154:F165" si="13">J117</f>
        <v>0</v>
      </c>
      <c r="G154" s="430"/>
      <c r="H154" s="449">
        <v>1.5917073779494879E-4</v>
      </c>
      <c r="I154" s="430"/>
      <c r="J154" s="542">
        <f t="shared" si="12"/>
        <v>0</v>
      </c>
      <c r="K154" s="433"/>
      <c r="L154" s="433"/>
      <c r="M154" s="433"/>
      <c r="N154" s="338"/>
      <c r="O154" s="433"/>
      <c r="P154" s="338"/>
      <c r="R154" s="525"/>
      <c r="S154" s="525"/>
    </row>
    <row r="155" spans="2:19">
      <c r="B155" s="291"/>
      <c r="C155" s="96">
        <v>3</v>
      </c>
      <c r="D155" s="285" t="s">
        <v>61</v>
      </c>
      <c r="E155" s="430"/>
      <c r="F155" s="297">
        <f t="shared" si="13"/>
        <v>0</v>
      </c>
      <c r="G155" s="430"/>
      <c r="H155" s="449">
        <v>2.1737708189508455E-2</v>
      </c>
      <c r="I155" s="430"/>
      <c r="J155" s="542">
        <f t="shared" si="12"/>
        <v>0</v>
      </c>
      <c r="K155" s="433"/>
      <c r="L155" s="433"/>
      <c r="M155" s="433"/>
      <c r="N155" s="338"/>
      <c r="O155" s="433"/>
      <c r="P155" s="338"/>
      <c r="R155" s="525"/>
      <c r="S155" s="525"/>
    </row>
    <row r="156" spans="2:19">
      <c r="B156" s="291"/>
      <c r="C156" s="96">
        <v>4</v>
      </c>
      <c r="D156" s="285" t="s">
        <v>62</v>
      </c>
      <c r="E156" s="430"/>
      <c r="F156" s="297">
        <f t="shared" si="13"/>
        <v>0</v>
      </c>
      <c r="G156" s="430"/>
      <c r="H156" s="550">
        <v>0</v>
      </c>
      <c r="I156" s="430"/>
      <c r="J156" s="542">
        <f t="shared" si="12"/>
        <v>0</v>
      </c>
      <c r="K156" s="433"/>
      <c r="L156" s="433"/>
      <c r="M156" s="433"/>
      <c r="N156" s="338"/>
      <c r="O156" s="433"/>
      <c r="P156" s="338"/>
      <c r="R156" s="525"/>
      <c r="S156" s="525"/>
    </row>
    <row r="157" spans="2:19">
      <c r="B157" s="291"/>
      <c r="C157" s="96">
        <v>5</v>
      </c>
      <c r="D157" s="285" t="s">
        <v>63</v>
      </c>
      <c r="E157" s="430"/>
      <c r="F157" s="297">
        <f t="shared" si="13"/>
        <v>0</v>
      </c>
      <c r="G157" s="430"/>
      <c r="H157" s="449">
        <v>7.7178039353613063E-3</v>
      </c>
      <c r="I157" s="430"/>
      <c r="J157" s="542">
        <f t="shared" si="12"/>
        <v>0</v>
      </c>
      <c r="K157" s="433"/>
      <c r="L157" s="433"/>
      <c r="M157" s="433"/>
      <c r="N157" s="338"/>
      <c r="O157" s="433"/>
      <c r="P157" s="338"/>
      <c r="R157" s="525"/>
      <c r="S157" s="525"/>
    </row>
    <row r="158" spans="2:19">
      <c r="B158" s="291"/>
      <c r="C158" s="96">
        <v>6</v>
      </c>
      <c r="D158" s="285" t="s">
        <v>64</v>
      </c>
      <c r="E158" s="430"/>
      <c r="F158" s="297">
        <f t="shared" si="13"/>
        <v>0</v>
      </c>
      <c r="G158" s="430"/>
      <c r="H158" s="449">
        <v>4.6458054850935819E-3</v>
      </c>
      <c r="I158" s="430"/>
      <c r="J158" s="542">
        <f t="shared" si="12"/>
        <v>0</v>
      </c>
      <c r="K158" s="433"/>
      <c r="L158" s="433"/>
      <c r="M158" s="433"/>
      <c r="N158" s="338"/>
      <c r="O158" s="433"/>
      <c r="P158" s="338"/>
      <c r="R158" s="525"/>
      <c r="S158" s="525"/>
    </row>
    <row r="159" spans="2:19">
      <c r="B159" s="291"/>
      <c r="C159" s="96">
        <v>7</v>
      </c>
      <c r="D159" s="285" t="s">
        <v>100</v>
      </c>
      <c r="E159" s="430"/>
      <c r="F159" s="297">
        <f t="shared" si="13"/>
        <v>0</v>
      </c>
      <c r="G159" s="430"/>
      <c r="H159" s="449">
        <v>1.9204952814405889E-4</v>
      </c>
      <c r="I159" s="430"/>
      <c r="J159" s="542">
        <f t="shared" si="12"/>
        <v>0</v>
      </c>
      <c r="K159" s="433"/>
      <c r="L159" s="433"/>
      <c r="M159" s="433"/>
      <c r="N159" s="338"/>
      <c r="O159" s="433"/>
      <c r="P159" s="338"/>
      <c r="R159" s="525"/>
      <c r="S159" s="525"/>
    </row>
    <row r="160" spans="2:19">
      <c r="B160" s="291"/>
      <c r="C160" s="96">
        <v>8</v>
      </c>
      <c r="D160" s="285" t="s">
        <v>65</v>
      </c>
      <c r="E160" s="430"/>
      <c r="F160" s="297">
        <f t="shared" si="13"/>
        <v>0</v>
      </c>
      <c r="G160" s="430"/>
      <c r="H160" s="449">
        <v>6.5146822027161864E-4</v>
      </c>
      <c r="I160" s="430"/>
      <c r="J160" s="542">
        <f t="shared" si="12"/>
        <v>0</v>
      </c>
      <c r="K160" s="433"/>
      <c r="L160" s="433"/>
      <c r="M160" s="433"/>
      <c r="N160" s="338"/>
      <c r="O160" s="433"/>
      <c r="P160" s="338"/>
      <c r="R160" s="525"/>
      <c r="S160" s="525"/>
    </row>
    <row r="161" spans="2:19">
      <c r="B161" s="291"/>
      <c r="C161" s="96">
        <v>9</v>
      </c>
      <c r="D161" s="285" t="s">
        <v>66</v>
      </c>
      <c r="E161" s="430"/>
      <c r="F161" s="297">
        <f t="shared" si="13"/>
        <v>0</v>
      </c>
      <c r="G161" s="430"/>
      <c r="H161" s="449">
        <v>4.3376513575989206E-3</v>
      </c>
      <c r="I161" s="430"/>
      <c r="J161" s="542">
        <f t="shared" si="12"/>
        <v>0</v>
      </c>
      <c r="K161" s="433"/>
      <c r="L161" s="433"/>
      <c r="M161" s="433"/>
      <c r="N161" s="338"/>
      <c r="O161" s="433"/>
      <c r="P161" s="338"/>
      <c r="R161" s="525"/>
      <c r="S161" s="525"/>
    </row>
    <row r="162" spans="2:19">
      <c r="B162" s="292"/>
      <c r="C162" s="96">
        <v>10</v>
      </c>
      <c r="D162" s="285" t="s">
        <v>387</v>
      </c>
      <c r="E162" s="430"/>
      <c r="F162" s="297">
        <f t="shared" si="13"/>
        <v>0</v>
      </c>
      <c r="G162" s="430"/>
      <c r="H162" s="449">
        <v>2.0306646493037745E-3</v>
      </c>
      <c r="I162" s="430"/>
      <c r="J162" s="542">
        <f t="shared" si="12"/>
        <v>0</v>
      </c>
      <c r="K162" s="433"/>
      <c r="L162" s="433"/>
      <c r="M162" s="433"/>
      <c r="N162" s="338"/>
      <c r="O162" s="433"/>
      <c r="P162" s="338"/>
      <c r="R162" s="525"/>
      <c r="S162" s="525"/>
    </row>
    <row r="163" spans="2:19">
      <c r="B163" s="292"/>
      <c r="C163" s="96">
        <v>11</v>
      </c>
      <c r="D163" s="285" t="s">
        <v>68</v>
      </c>
      <c r="E163" s="430"/>
      <c r="F163" s="297">
        <f t="shared" si="13"/>
        <v>0</v>
      </c>
      <c r="G163" s="430"/>
      <c r="H163" s="449">
        <v>0</v>
      </c>
      <c r="I163" s="430"/>
      <c r="J163" s="542">
        <f t="shared" si="12"/>
        <v>0</v>
      </c>
      <c r="K163" s="433"/>
      <c r="L163" s="433"/>
      <c r="M163" s="433"/>
      <c r="N163" s="338"/>
      <c r="O163" s="433"/>
      <c r="P163" s="338"/>
      <c r="R163" s="525"/>
      <c r="S163" s="525"/>
    </row>
    <row r="164" spans="2:19">
      <c r="B164" s="292"/>
      <c r="C164" s="96">
        <v>12</v>
      </c>
      <c r="D164" s="285" t="s">
        <v>69</v>
      </c>
      <c r="E164" s="430"/>
      <c r="F164" s="297">
        <f t="shared" si="13"/>
        <v>0</v>
      </c>
      <c r="G164" s="430"/>
      <c r="H164" s="449">
        <v>5.7427742386447487E-4</v>
      </c>
      <c r="I164" s="430"/>
      <c r="J164" s="542">
        <f t="shared" si="12"/>
        <v>0</v>
      </c>
      <c r="K164" s="433"/>
      <c r="L164" s="433"/>
      <c r="M164" s="433"/>
      <c r="N164" s="338"/>
      <c r="O164" s="433"/>
      <c r="P164" s="338"/>
      <c r="R164" s="525"/>
      <c r="S164" s="525"/>
    </row>
    <row r="165" spans="2:19" ht="12.75" thickBot="1">
      <c r="B165" s="293"/>
      <c r="C165" s="96">
        <v>13</v>
      </c>
      <c r="D165" s="285" t="s">
        <v>70</v>
      </c>
      <c r="E165" s="430"/>
      <c r="F165" s="297">
        <f t="shared" si="13"/>
        <v>0</v>
      </c>
      <c r="G165" s="430"/>
      <c r="H165" s="449">
        <v>5.5773856484300924E-3</v>
      </c>
      <c r="I165" s="430"/>
      <c r="J165" s="553">
        <f t="shared" si="12"/>
        <v>0</v>
      </c>
      <c r="K165" s="433"/>
      <c r="L165" s="433"/>
      <c r="M165" s="433"/>
      <c r="N165" s="338"/>
      <c r="O165" s="433"/>
      <c r="P165" s="338"/>
      <c r="R165" s="525"/>
      <c r="S165" s="525"/>
    </row>
    <row r="166" spans="2:19">
      <c r="B166" s="437" t="s">
        <v>71</v>
      </c>
      <c r="C166" s="438"/>
      <c r="D166" s="439"/>
      <c r="E166" s="433"/>
      <c r="F166" s="441">
        <f>SUM(F153:F165)</f>
        <v>0</v>
      </c>
      <c r="G166" s="433"/>
      <c r="H166" s="552"/>
      <c r="I166" s="440"/>
      <c r="J166" s="300">
        <f>SUM(J153:J165)</f>
        <v>0</v>
      </c>
      <c r="K166" s="433"/>
      <c r="L166" s="433"/>
      <c r="M166" s="433"/>
      <c r="N166" s="338"/>
      <c r="O166" s="433"/>
      <c r="P166" s="338"/>
      <c r="R166" s="525"/>
      <c r="S166" s="525"/>
    </row>
    <row r="167" spans="2:19">
      <c r="B167" s="337"/>
      <c r="C167" s="96"/>
      <c r="D167" s="337"/>
      <c r="E167" s="433"/>
      <c r="F167" s="338"/>
      <c r="G167" s="433"/>
      <c r="H167" s="540"/>
      <c r="I167" s="433"/>
      <c r="J167" s="338"/>
      <c r="K167" s="433"/>
      <c r="L167" s="433"/>
      <c r="M167" s="433"/>
      <c r="N167" s="338"/>
      <c r="O167" s="433"/>
      <c r="P167" s="338"/>
      <c r="R167" s="525"/>
      <c r="S167" s="525"/>
    </row>
    <row r="168" spans="2:19" ht="14.25">
      <c r="B168" s="69" t="s">
        <v>443</v>
      </c>
      <c r="C168" s="96"/>
      <c r="D168" s="337"/>
      <c r="E168" s="433"/>
      <c r="F168" s="338"/>
      <c r="G168" s="433"/>
      <c r="H168" s="540"/>
      <c r="I168" s="433"/>
      <c r="J168" s="338"/>
      <c r="K168" s="433"/>
      <c r="L168" s="433"/>
      <c r="M168" s="433"/>
      <c r="N168" s="338"/>
      <c r="O168" s="433"/>
      <c r="P168" s="338"/>
      <c r="R168" s="525"/>
      <c r="S168" s="525"/>
    </row>
    <row r="169" spans="2:19" ht="48">
      <c r="B169" s="274"/>
      <c r="C169" s="504" t="s">
        <v>384</v>
      </c>
      <c r="D169" s="276" t="s">
        <v>58</v>
      </c>
      <c r="E169" s="433"/>
      <c r="F169" s="527" t="s">
        <v>511</v>
      </c>
      <c r="G169" s="433"/>
      <c r="H169" s="527" t="s">
        <v>445</v>
      </c>
      <c r="J169" s="527" t="s">
        <v>468</v>
      </c>
      <c r="K169" s="433"/>
      <c r="L169" s="433"/>
      <c r="M169" s="433"/>
      <c r="N169" s="338"/>
      <c r="O169" s="433"/>
      <c r="P169" s="338"/>
      <c r="R169" s="525"/>
      <c r="S169" s="525"/>
    </row>
    <row r="170" spans="2:19">
      <c r="B170" s="479" t="s">
        <v>73</v>
      </c>
      <c r="C170" s="295">
        <v>1</v>
      </c>
      <c r="D170" s="280" t="s">
        <v>386</v>
      </c>
      <c r="E170" s="430"/>
      <c r="F170" s="296">
        <f t="shared" ref="F170:F182" si="14">J116</f>
        <v>0</v>
      </c>
      <c r="G170" s="430"/>
      <c r="H170" s="549">
        <f t="array" ref="H170:H182">+係数!$G$17:$G$29</f>
        <v>0.17539252135755179</v>
      </c>
      <c r="I170" s="430"/>
      <c r="J170" s="296">
        <f>F170*H170</f>
        <v>0</v>
      </c>
      <c r="K170" s="433"/>
      <c r="L170" s="433"/>
      <c r="M170" s="433"/>
      <c r="N170" s="338"/>
      <c r="O170" s="433"/>
      <c r="P170" s="338"/>
      <c r="R170" s="525"/>
      <c r="S170" s="525"/>
    </row>
    <row r="171" spans="2:19">
      <c r="B171" s="291"/>
      <c r="C171" s="96">
        <v>2</v>
      </c>
      <c r="D171" s="285" t="s">
        <v>60</v>
      </c>
      <c r="E171" s="430"/>
      <c r="F171" s="297">
        <f t="shared" si="14"/>
        <v>0</v>
      </c>
      <c r="G171" s="430"/>
      <c r="H171" s="449">
        <v>0.97508288733811177</v>
      </c>
      <c r="I171" s="430"/>
      <c r="J171" s="297">
        <f t="shared" ref="J171:J182" si="15">F171*H171</f>
        <v>0</v>
      </c>
      <c r="K171" s="433"/>
      <c r="L171" s="433"/>
      <c r="M171" s="433"/>
      <c r="N171" s="338"/>
      <c r="O171" s="433"/>
      <c r="P171" s="338"/>
      <c r="R171" s="525"/>
      <c r="S171" s="525"/>
    </row>
    <row r="172" spans="2:19">
      <c r="B172" s="291"/>
      <c r="C172" s="96">
        <v>3</v>
      </c>
      <c r="D172" s="285" t="s">
        <v>61</v>
      </c>
      <c r="E172" s="430"/>
      <c r="F172" s="297">
        <f t="shared" si="14"/>
        <v>0</v>
      </c>
      <c r="G172" s="430"/>
      <c r="H172" s="449">
        <v>0.17103816354170878</v>
      </c>
      <c r="I172" s="430"/>
      <c r="J172" s="297">
        <f t="shared" si="15"/>
        <v>0</v>
      </c>
      <c r="K172" s="433"/>
      <c r="L172" s="433"/>
      <c r="M172" s="433"/>
      <c r="N172" s="338"/>
      <c r="O172" s="433"/>
      <c r="P172" s="338"/>
      <c r="R172" s="525"/>
      <c r="S172" s="525"/>
    </row>
    <row r="173" spans="2:19">
      <c r="B173" s="291"/>
      <c r="C173" s="96">
        <v>4</v>
      </c>
      <c r="D173" s="285" t="s">
        <v>62</v>
      </c>
      <c r="E173" s="430"/>
      <c r="F173" s="297">
        <f t="shared" si="14"/>
        <v>0</v>
      </c>
      <c r="G173" s="430"/>
      <c r="H173" s="550">
        <v>0</v>
      </c>
      <c r="I173" s="430"/>
      <c r="J173" s="297">
        <f t="shared" si="15"/>
        <v>0</v>
      </c>
      <c r="K173" s="433"/>
      <c r="L173" s="433"/>
      <c r="M173" s="433"/>
      <c r="N173" s="338"/>
      <c r="O173" s="433"/>
      <c r="P173" s="338"/>
      <c r="R173" s="525"/>
      <c r="S173" s="525"/>
    </row>
    <row r="174" spans="2:19">
      <c r="B174" s="291"/>
      <c r="C174" s="96">
        <v>5</v>
      </c>
      <c r="D174" s="285" t="s">
        <v>63</v>
      </c>
      <c r="E174" s="430"/>
      <c r="F174" s="297">
        <f t="shared" si="14"/>
        <v>0</v>
      </c>
      <c r="G174" s="430"/>
      <c r="H174" s="449">
        <v>8.0490813238723186E-5</v>
      </c>
      <c r="I174" s="430"/>
      <c r="J174" s="297">
        <f t="shared" si="15"/>
        <v>0</v>
      </c>
      <c r="K174" s="433"/>
      <c r="L174" s="433"/>
      <c r="M174" s="433"/>
      <c r="N174" s="338"/>
      <c r="O174" s="433"/>
      <c r="P174" s="338"/>
      <c r="R174" s="525"/>
      <c r="S174" s="525"/>
    </row>
    <row r="175" spans="2:19">
      <c r="B175" s="291"/>
      <c r="C175" s="96">
        <v>6</v>
      </c>
      <c r="D175" s="285" t="s">
        <v>64</v>
      </c>
      <c r="E175" s="430"/>
      <c r="F175" s="297">
        <f t="shared" si="14"/>
        <v>0</v>
      </c>
      <c r="G175" s="430"/>
      <c r="H175" s="449">
        <v>1.1401741278116998E-2</v>
      </c>
      <c r="I175" s="430"/>
      <c r="J175" s="297">
        <f t="shared" si="15"/>
        <v>0</v>
      </c>
      <c r="K175" s="433"/>
      <c r="L175" s="433"/>
      <c r="M175" s="433"/>
      <c r="N175" s="338"/>
      <c r="O175" s="433"/>
      <c r="P175" s="338"/>
      <c r="R175" s="525"/>
      <c r="S175" s="525"/>
    </row>
    <row r="176" spans="2:19">
      <c r="B176" s="291"/>
      <c r="C176" s="96">
        <v>7</v>
      </c>
      <c r="D176" s="285" t="s">
        <v>100</v>
      </c>
      <c r="E176" s="430"/>
      <c r="F176" s="297">
        <f t="shared" si="14"/>
        <v>0</v>
      </c>
      <c r="G176" s="430"/>
      <c r="H176" s="449">
        <v>2.8287283251347137E-2</v>
      </c>
      <c r="I176" s="430"/>
      <c r="J176" s="297">
        <f t="shared" si="15"/>
        <v>0</v>
      </c>
      <c r="K176" s="433"/>
      <c r="L176" s="433"/>
      <c r="M176" s="433"/>
      <c r="N176" s="338"/>
      <c r="O176" s="433"/>
      <c r="P176" s="338"/>
      <c r="R176" s="525"/>
      <c r="S176" s="525"/>
    </row>
    <row r="177" spans="2:19">
      <c r="B177" s="291"/>
      <c r="C177" s="96">
        <v>8</v>
      </c>
      <c r="D177" s="285" t="s">
        <v>65</v>
      </c>
      <c r="E177" s="430"/>
      <c r="F177" s="297">
        <f t="shared" si="14"/>
        <v>0</v>
      </c>
      <c r="G177" s="430"/>
      <c r="H177" s="449">
        <v>2.3462599960362905E-5</v>
      </c>
      <c r="I177" s="430"/>
      <c r="J177" s="297">
        <f t="shared" si="15"/>
        <v>0</v>
      </c>
      <c r="K177" s="433"/>
      <c r="L177" s="433"/>
      <c r="M177" s="433"/>
      <c r="N177" s="338"/>
      <c r="O177" s="433"/>
      <c r="P177" s="338"/>
      <c r="R177" s="525"/>
      <c r="S177" s="525"/>
    </row>
    <row r="178" spans="2:19">
      <c r="B178" s="291"/>
      <c r="C178" s="96">
        <v>9</v>
      </c>
      <c r="D178" s="285" t="s">
        <v>66</v>
      </c>
      <c r="E178" s="430"/>
      <c r="F178" s="297">
        <f t="shared" si="14"/>
        <v>0</v>
      </c>
      <c r="G178" s="430"/>
      <c r="H178" s="449">
        <v>9.4158733219556742E-2</v>
      </c>
      <c r="I178" s="430"/>
      <c r="J178" s="297">
        <f t="shared" si="15"/>
        <v>0</v>
      </c>
      <c r="K178" s="433"/>
      <c r="L178" s="433"/>
      <c r="M178" s="433"/>
      <c r="N178" s="338"/>
      <c r="O178" s="433"/>
      <c r="P178" s="338"/>
      <c r="R178" s="525"/>
      <c r="S178" s="525"/>
    </row>
    <row r="179" spans="2:19">
      <c r="B179" s="292"/>
      <c r="C179" s="96">
        <v>10</v>
      </c>
      <c r="D179" s="285" t="s">
        <v>387</v>
      </c>
      <c r="E179" s="430"/>
      <c r="F179" s="297">
        <f t="shared" si="14"/>
        <v>0</v>
      </c>
      <c r="G179" s="430"/>
      <c r="H179" s="449">
        <v>1.5312577718365708E-2</v>
      </c>
      <c r="I179" s="430"/>
      <c r="J179" s="297">
        <f t="shared" si="15"/>
        <v>0</v>
      </c>
      <c r="K179" s="433"/>
      <c r="L179" s="433"/>
      <c r="M179" s="433"/>
      <c r="N179" s="338"/>
      <c r="O179" s="433"/>
      <c r="P179" s="338"/>
      <c r="R179" s="525"/>
      <c r="S179" s="525"/>
    </row>
    <row r="180" spans="2:19">
      <c r="B180" s="292"/>
      <c r="C180" s="96">
        <v>11</v>
      </c>
      <c r="D180" s="285" t="s">
        <v>68</v>
      </c>
      <c r="E180" s="430"/>
      <c r="F180" s="297">
        <f t="shared" si="14"/>
        <v>0</v>
      </c>
      <c r="G180" s="430"/>
      <c r="H180" s="449">
        <v>0</v>
      </c>
      <c r="I180" s="430"/>
      <c r="J180" s="297">
        <f t="shared" si="15"/>
        <v>0</v>
      </c>
      <c r="K180" s="433"/>
      <c r="L180" s="433"/>
      <c r="M180" s="433"/>
      <c r="N180" s="338"/>
      <c r="O180" s="433"/>
      <c r="P180" s="338"/>
      <c r="R180" s="525"/>
      <c r="S180" s="525"/>
    </row>
    <row r="181" spans="2:19">
      <c r="B181" s="292"/>
      <c r="C181" s="96">
        <v>12</v>
      </c>
      <c r="D181" s="285" t="s">
        <v>69</v>
      </c>
      <c r="E181" s="430"/>
      <c r="F181" s="297">
        <f t="shared" si="14"/>
        <v>0</v>
      </c>
      <c r="G181" s="430"/>
      <c r="H181" s="449">
        <v>1.2788812239209696E-2</v>
      </c>
      <c r="I181" s="430"/>
      <c r="J181" s="297">
        <f t="shared" si="15"/>
        <v>0</v>
      </c>
      <c r="K181" s="433"/>
      <c r="L181" s="433"/>
      <c r="M181" s="433"/>
      <c r="N181" s="338"/>
      <c r="O181" s="433"/>
      <c r="P181" s="338"/>
      <c r="R181" s="525"/>
      <c r="S181" s="525"/>
    </row>
    <row r="182" spans="2:19">
      <c r="B182" s="293"/>
      <c r="C182" s="96">
        <v>13</v>
      </c>
      <c r="D182" s="285" t="s">
        <v>70</v>
      </c>
      <c r="E182" s="430"/>
      <c r="F182" s="297">
        <f t="shared" si="14"/>
        <v>0</v>
      </c>
      <c r="G182" s="430"/>
      <c r="H182" s="449">
        <v>7.8528079542770635E-3</v>
      </c>
      <c r="I182" s="430"/>
      <c r="J182" s="297">
        <f t="shared" si="15"/>
        <v>0</v>
      </c>
      <c r="K182" s="433"/>
      <c r="L182" s="433"/>
      <c r="M182" s="433"/>
      <c r="N182" s="338"/>
      <c r="O182" s="433"/>
      <c r="P182" s="338"/>
      <c r="R182" s="525"/>
      <c r="S182" s="525"/>
    </row>
    <row r="183" spans="2:19">
      <c r="B183" s="437" t="s">
        <v>71</v>
      </c>
      <c r="C183" s="438"/>
      <c r="D183" s="439"/>
      <c r="E183" s="433"/>
      <c r="F183" s="441">
        <f>SUM(F170:F182)</f>
        <v>0</v>
      </c>
      <c r="G183" s="433"/>
      <c r="H183" s="552"/>
      <c r="I183" s="440"/>
      <c r="J183" s="441">
        <f>SUM(J170:J182)</f>
        <v>0</v>
      </c>
      <c r="K183" s="433"/>
      <c r="L183" s="433"/>
      <c r="M183" s="433"/>
      <c r="N183" s="338"/>
      <c r="O183" s="433"/>
      <c r="P183" s="338"/>
      <c r="R183" s="525"/>
      <c r="S183" s="525"/>
    </row>
    <row r="184" spans="2:19">
      <c r="B184" s="337"/>
      <c r="C184" s="96"/>
      <c r="D184" s="337"/>
      <c r="E184" s="433"/>
      <c r="F184" s="338"/>
      <c r="G184" s="433"/>
      <c r="H184" s="433"/>
      <c r="I184" s="433"/>
      <c r="J184" s="166"/>
      <c r="K184" s="433"/>
      <c r="L184" s="433"/>
      <c r="M184" s="433"/>
      <c r="N184" s="338"/>
      <c r="O184" s="433"/>
      <c r="P184" s="338"/>
      <c r="R184" s="525"/>
      <c r="S184" s="525"/>
    </row>
    <row r="185" spans="2:19">
      <c r="B185" s="337"/>
      <c r="C185" s="96"/>
      <c r="D185" s="337"/>
      <c r="E185" s="433"/>
      <c r="F185" s="338"/>
      <c r="G185" s="433"/>
      <c r="H185" s="540"/>
      <c r="I185" s="433"/>
      <c r="J185" s="338"/>
      <c r="K185" s="433"/>
      <c r="L185" s="433"/>
      <c r="M185" s="433"/>
      <c r="N185" s="338"/>
      <c r="O185" s="540"/>
      <c r="P185" s="338"/>
      <c r="R185" s="525"/>
      <c r="S185" s="525"/>
    </row>
    <row r="186" spans="2:19" ht="14.25">
      <c r="B186" s="500" t="s">
        <v>519</v>
      </c>
      <c r="C186" s="96"/>
      <c r="D186" s="337"/>
      <c r="E186" s="433"/>
      <c r="F186" s="433"/>
      <c r="G186" s="338"/>
      <c r="H186" s="433"/>
      <c r="I186" s="540"/>
      <c r="J186" s="433"/>
      <c r="K186" s="338"/>
      <c r="L186" s="433"/>
      <c r="M186" s="433"/>
      <c r="N186" s="433"/>
      <c r="O186" s="338"/>
      <c r="P186" s="433"/>
      <c r="Q186" s="338"/>
      <c r="R186" s="525"/>
      <c r="S186" s="525"/>
    </row>
    <row r="187" spans="2:19" ht="14.25">
      <c r="B187" s="189" t="s">
        <v>520</v>
      </c>
      <c r="E187" s="525"/>
      <c r="F187" s="525"/>
      <c r="H187" s="525"/>
      <c r="I187" s="525"/>
      <c r="J187" s="525"/>
      <c r="K187" s="525"/>
      <c r="L187" s="525"/>
      <c r="M187" s="525"/>
      <c r="N187" s="525"/>
      <c r="O187" s="525"/>
      <c r="P187" s="525"/>
      <c r="Q187" s="525"/>
      <c r="R187" s="525"/>
      <c r="S187" s="525"/>
    </row>
    <row r="188" spans="2:19" ht="24.75" thickBot="1">
      <c r="B188" s="274"/>
      <c r="C188" s="504" t="s">
        <v>384</v>
      </c>
      <c r="D188" s="276" t="s">
        <v>58</v>
      </c>
      <c r="E188" s="433"/>
      <c r="F188" s="302" t="s">
        <v>521</v>
      </c>
      <c r="H188" s="433"/>
      <c r="I188" s="554"/>
    </row>
    <row r="189" spans="2:19">
      <c r="B189" s="278" t="s">
        <v>87</v>
      </c>
      <c r="C189" s="295">
        <v>1</v>
      </c>
      <c r="D189" s="280" t="s">
        <v>386</v>
      </c>
      <c r="E189" s="430"/>
      <c r="F189" s="541">
        <f t="shared" ref="F189:F201" si="16">J61+J153</f>
        <v>0</v>
      </c>
      <c r="H189" s="433"/>
      <c r="I189" s="555"/>
    </row>
    <row r="190" spans="2:19">
      <c r="B190" s="283"/>
      <c r="C190" s="96">
        <v>2</v>
      </c>
      <c r="D190" s="285" t="s">
        <v>60</v>
      </c>
      <c r="E190" s="430"/>
      <c r="F190" s="542">
        <f t="shared" si="16"/>
        <v>0</v>
      </c>
      <c r="H190" s="433"/>
      <c r="I190" s="555"/>
    </row>
    <row r="191" spans="2:19">
      <c r="B191" s="283"/>
      <c r="C191" s="96">
        <v>3</v>
      </c>
      <c r="D191" s="285" t="s">
        <v>61</v>
      </c>
      <c r="E191" s="430"/>
      <c r="F191" s="542">
        <f t="shared" si="16"/>
        <v>0</v>
      </c>
      <c r="H191" s="433"/>
      <c r="I191" s="555"/>
    </row>
    <row r="192" spans="2:19">
      <c r="B192" s="283"/>
      <c r="C192" s="96">
        <v>4</v>
      </c>
      <c r="D192" s="285" t="s">
        <v>62</v>
      </c>
      <c r="E192" s="430"/>
      <c r="F192" s="542">
        <f t="shared" si="16"/>
        <v>0</v>
      </c>
      <c r="H192" s="433"/>
      <c r="I192" s="555"/>
    </row>
    <row r="193" spans="2:9">
      <c r="B193" s="283"/>
      <c r="C193" s="96">
        <v>5</v>
      </c>
      <c r="D193" s="285" t="s">
        <v>63</v>
      </c>
      <c r="E193" s="430"/>
      <c r="F193" s="542">
        <f t="shared" si="16"/>
        <v>0</v>
      </c>
      <c r="H193" s="433"/>
      <c r="I193" s="555"/>
    </row>
    <row r="194" spans="2:9">
      <c r="B194" s="283"/>
      <c r="C194" s="96">
        <v>6</v>
      </c>
      <c r="D194" s="285" t="s">
        <v>64</v>
      </c>
      <c r="E194" s="430"/>
      <c r="F194" s="542">
        <f t="shared" si="16"/>
        <v>0</v>
      </c>
      <c r="H194" s="433"/>
      <c r="I194" s="555"/>
    </row>
    <row r="195" spans="2:9">
      <c r="B195" s="283"/>
      <c r="C195" s="96">
        <v>7</v>
      </c>
      <c r="D195" s="285" t="s">
        <v>100</v>
      </c>
      <c r="E195" s="430"/>
      <c r="F195" s="542">
        <f t="shared" si="16"/>
        <v>0</v>
      </c>
      <c r="H195" s="433"/>
      <c r="I195" s="555"/>
    </row>
    <row r="196" spans="2:9">
      <c r="B196" s="283"/>
      <c r="C196" s="96">
        <v>8</v>
      </c>
      <c r="D196" s="285" t="s">
        <v>65</v>
      </c>
      <c r="E196" s="430"/>
      <c r="F196" s="542">
        <f t="shared" si="16"/>
        <v>0</v>
      </c>
      <c r="H196" s="433"/>
      <c r="I196" s="555"/>
    </row>
    <row r="197" spans="2:9">
      <c r="B197" s="283"/>
      <c r="C197" s="96">
        <v>9</v>
      </c>
      <c r="D197" s="285" t="s">
        <v>66</v>
      </c>
      <c r="E197" s="430"/>
      <c r="F197" s="542">
        <f t="shared" si="16"/>
        <v>0</v>
      </c>
      <c r="H197" s="433"/>
      <c r="I197" s="555"/>
    </row>
    <row r="198" spans="2:9">
      <c r="B198" s="286"/>
      <c r="C198" s="96">
        <v>10</v>
      </c>
      <c r="D198" s="285" t="s">
        <v>387</v>
      </c>
      <c r="E198" s="430"/>
      <c r="F198" s="542">
        <f t="shared" si="16"/>
        <v>0</v>
      </c>
      <c r="H198" s="433"/>
      <c r="I198" s="555"/>
    </row>
    <row r="199" spans="2:9">
      <c r="B199" s="286"/>
      <c r="C199" s="96">
        <v>11</v>
      </c>
      <c r="D199" s="285" t="s">
        <v>68</v>
      </c>
      <c r="E199" s="430"/>
      <c r="F199" s="542">
        <f t="shared" si="16"/>
        <v>0</v>
      </c>
      <c r="H199" s="433"/>
      <c r="I199" s="555"/>
    </row>
    <row r="200" spans="2:9">
      <c r="B200" s="286"/>
      <c r="C200" s="96">
        <v>12</v>
      </c>
      <c r="D200" s="285" t="s">
        <v>69</v>
      </c>
      <c r="E200" s="430"/>
      <c r="F200" s="542">
        <f t="shared" si="16"/>
        <v>0</v>
      </c>
      <c r="H200" s="433"/>
      <c r="I200" s="555"/>
    </row>
    <row r="201" spans="2:9" ht="12.75" thickBot="1">
      <c r="B201" s="287"/>
      <c r="C201" s="96">
        <v>13</v>
      </c>
      <c r="D201" s="285" t="s">
        <v>70</v>
      </c>
      <c r="E201" s="430"/>
      <c r="F201" s="553">
        <f t="shared" si="16"/>
        <v>0</v>
      </c>
      <c r="H201" s="433"/>
      <c r="I201" s="555"/>
    </row>
    <row r="202" spans="2:9">
      <c r="B202" s="479" t="s">
        <v>73</v>
      </c>
      <c r="C202" s="295">
        <v>1</v>
      </c>
      <c r="D202" s="280" t="s">
        <v>386</v>
      </c>
      <c r="E202" s="430"/>
      <c r="F202" s="545">
        <f t="shared" ref="F202:F214" si="17">J80+J133</f>
        <v>0</v>
      </c>
      <c r="H202" s="433"/>
      <c r="I202" s="338"/>
    </row>
    <row r="203" spans="2:9">
      <c r="B203" s="291"/>
      <c r="C203" s="96">
        <v>2</v>
      </c>
      <c r="D203" s="285" t="s">
        <v>60</v>
      </c>
      <c r="E203" s="430"/>
      <c r="F203" s="546">
        <f t="shared" si="17"/>
        <v>0</v>
      </c>
      <c r="H203" s="433"/>
      <c r="I203" s="433"/>
    </row>
    <row r="204" spans="2:9">
      <c r="B204" s="291"/>
      <c r="C204" s="96">
        <v>3</v>
      </c>
      <c r="D204" s="285" t="s">
        <v>61</v>
      </c>
      <c r="E204" s="430"/>
      <c r="F204" s="546">
        <f t="shared" si="17"/>
        <v>0</v>
      </c>
      <c r="H204" s="433"/>
      <c r="I204" s="433"/>
    </row>
    <row r="205" spans="2:9">
      <c r="B205" s="291"/>
      <c r="C205" s="96">
        <v>4</v>
      </c>
      <c r="D205" s="285" t="s">
        <v>62</v>
      </c>
      <c r="E205" s="430"/>
      <c r="F205" s="546">
        <f t="shared" si="17"/>
        <v>0</v>
      </c>
      <c r="H205" s="433"/>
      <c r="I205" s="433"/>
    </row>
    <row r="206" spans="2:9">
      <c r="B206" s="291"/>
      <c r="C206" s="96">
        <v>5</v>
      </c>
      <c r="D206" s="285" t="s">
        <v>63</v>
      </c>
      <c r="E206" s="430"/>
      <c r="F206" s="546">
        <f t="shared" si="17"/>
        <v>0</v>
      </c>
      <c r="H206" s="433"/>
      <c r="I206" s="433"/>
    </row>
    <row r="207" spans="2:9">
      <c r="B207" s="291"/>
      <c r="C207" s="96">
        <v>6</v>
      </c>
      <c r="D207" s="285" t="s">
        <v>64</v>
      </c>
      <c r="E207" s="430"/>
      <c r="F207" s="546">
        <f t="shared" si="17"/>
        <v>0</v>
      </c>
      <c r="H207" s="433"/>
      <c r="I207" s="433"/>
    </row>
    <row r="208" spans="2:9">
      <c r="B208" s="291"/>
      <c r="C208" s="96">
        <v>7</v>
      </c>
      <c r="D208" s="285" t="s">
        <v>100</v>
      </c>
      <c r="E208" s="430"/>
      <c r="F208" s="546">
        <f t="shared" si="17"/>
        <v>0</v>
      </c>
      <c r="H208" s="433"/>
      <c r="I208" s="433"/>
    </row>
    <row r="209" spans="2:30">
      <c r="B209" s="291"/>
      <c r="C209" s="96">
        <v>8</v>
      </c>
      <c r="D209" s="285" t="s">
        <v>65</v>
      </c>
      <c r="E209" s="430"/>
      <c r="F209" s="546">
        <f t="shared" si="17"/>
        <v>0</v>
      </c>
      <c r="H209" s="433"/>
      <c r="I209" s="433"/>
    </row>
    <row r="210" spans="2:30">
      <c r="B210" s="291"/>
      <c r="C210" s="96">
        <v>9</v>
      </c>
      <c r="D210" s="285" t="s">
        <v>66</v>
      </c>
      <c r="E210" s="430"/>
      <c r="F210" s="546">
        <f t="shared" si="17"/>
        <v>0</v>
      </c>
      <c r="H210" s="433"/>
      <c r="I210" s="433"/>
    </row>
    <row r="211" spans="2:30">
      <c r="B211" s="292"/>
      <c r="C211" s="96">
        <v>10</v>
      </c>
      <c r="D211" s="285" t="s">
        <v>387</v>
      </c>
      <c r="E211" s="430"/>
      <c r="F211" s="546">
        <f t="shared" si="17"/>
        <v>0</v>
      </c>
      <c r="H211" s="433"/>
      <c r="I211" s="433"/>
    </row>
    <row r="212" spans="2:30">
      <c r="B212" s="292"/>
      <c r="C212" s="96">
        <v>11</v>
      </c>
      <c r="D212" s="285" t="s">
        <v>68</v>
      </c>
      <c r="E212" s="430"/>
      <c r="F212" s="546">
        <f t="shared" si="17"/>
        <v>0</v>
      </c>
      <c r="H212" s="433"/>
      <c r="I212" s="433"/>
    </row>
    <row r="213" spans="2:30">
      <c r="B213" s="292"/>
      <c r="C213" s="96">
        <v>12</v>
      </c>
      <c r="D213" s="285" t="s">
        <v>69</v>
      </c>
      <c r="E213" s="430"/>
      <c r="F213" s="546">
        <f t="shared" si="17"/>
        <v>0</v>
      </c>
      <c r="H213" s="433"/>
      <c r="I213" s="433"/>
    </row>
    <row r="214" spans="2:30" ht="12.75" thickBot="1">
      <c r="B214" s="293"/>
      <c r="C214" s="96">
        <v>13</v>
      </c>
      <c r="D214" s="285" t="s">
        <v>70</v>
      </c>
      <c r="E214" s="430"/>
      <c r="F214" s="551">
        <f t="shared" si="17"/>
        <v>0</v>
      </c>
      <c r="H214" s="433"/>
      <c r="I214" s="433"/>
    </row>
    <row r="215" spans="2:30">
      <c r="B215" s="279" t="s">
        <v>388</v>
      </c>
      <c r="C215" s="295"/>
      <c r="D215" s="280"/>
      <c r="E215" s="440"/>
      <c r="F215" s="297">
        <f>SUM(F189:F201)</f>
        <v>0</v>
      </c>
      <c r="H215" s="433"/>
      <c r="I215" s="433"/>
    </row>
    <row r="216" spans="2:30">
      <c r="B216" s="284" t="s">
        <v>389</v>
      </c>
      <c r="C216" s="96"/>
      <c r="D216" s="285"/>
      <c r="E216" s="433"/>
      <c r="F216" s="297">
        <f>SUM(F202:F214)</f>
        <v>0</v>
      </c>
      <c r="H216" s="433"/>
      <c r="I216" s="433"/>
    </row>
    <row r="217" spans="2:30">
      <c r="B217" s="298" t="s">
        <v>71</v>
      </c>
      <c r="C217" s="299"/>
      <c r="D217" s="288"/>
      <c r="E217" s="433"/>
      <c r="F217" s="300">
        <f>SUM(F189:F214)</f>
        <v>0</v>
      </c>
      <c r="H217" s="433"/>
      <c r="I217" s="433"/>
    </row>
    <row r="218" spans="2:30">
      <c r="B218" s="337"/>
      <c r="C218" s="96"/>
      <c r="D218" s="337"/>
      <c r="E218" s="433"/>
      <c r="F218" s="338"/>
      <c r="H218" s="433"/>
      <c r="I218" s="433"/>
    </row>
    <row r="219" spans="2:30" ht="14.25">
      <c r="B219" s="189" t="s">
        <v>451</v>
      </c>
      <c r="C219" s="119"/>
      <c r="D219" s="137"/>
      <c r="E219" s="137"/>
      <c r="F219" s="137"/>
      <c r="G219" s="137"/>
      <c r="H219" s="137"/>
      <c r="I219" s="137"/>
      <c r="J219" s="137"/>
      <c r="K219" s="137"/>
      <c r="L219" s="137"/>
      <c r="M219" s="137"/>
      <c r="N219" s="137"/>
      <c r="O219" s="137"/>
      <c r="P219" s="137"/>
      <c r="Q219" s="137"/>
      <c r="R219" s="455"/>
      <c r="S219" s="137"/>
      <c r="T219" s="119"/>
      <c r="U219" s="119"/>
      <c r="V219" s="119"/>
      <c r="W219" s="119"/>
      <c r="X219" s="119"/>
      <c r="Y219" s="119"/>
      <c r="Z219" s="119"/>
      <c r="AA219" s="119"/>
      <c r="AB219" s="119"/>
      <c r="AC219" s="119"/>
      <c r="AD219" s="119"/>
    </row>
    <row r="220" spans="2:30">
      <c r="B220" s="456"/>
      <c r="C220" s="457"/>
      <c r="D220" s="458"/>
      <c r="E220" s="459" t="s">
        <v>87</v>
      </c>
      <c r="F220" s="460"/>
      <c r="G220" s="460"/>
      <c r="H220" s="460"/>
      <c r="I220" s="460"/>
      <c r="J220" s="460"/>
      <c r="K220" s="460"/>
      <c r="L220" s="460"/>
      <c r="M220" s="460"/>
      <c r="N220" s="460"/>
      <c r="O220" s="460"/>
      <c r="P220" s="460"/>
      <c r="Q220" s="460"/>
      <c r="R220" s="461" t="s">
        <v>73</v>
      </c>
      <c r="S220" s="462"/>
      <c r="T220" s="462"/>
      <c r="U220" s="462"/>
      <c r="V220" s="462"/>
      <c r="W220" s="462"/>
      <c r="X220" s="462"/>
      <c r="Y220" s="462"/>
      <c r="Z220" s="462"/>
      <c r="AA220" s="462"/>
      <c r="AB220" s="462"/>
      <c r="AC220" s="462"/>
      <c r="AD220" s="463"/>
    </row>
    <row r="221" spans="2:30">
      <c r="B221" s="464"/>
      <c r="C221" s="465"/>
      <c r="D221" s="466"/>
      <c r="E221" s="467">
        <v>1</v>
      </c>
      <c r="F221" s="467">
        <v>2</v>
      </c>
      <c r="G221" s="467">
        <v>3</v>
      </c>
      <c r="H221" s="467">
        <v>4</v>
      </c>
      <c r="I221" s="467">
        <v>5</v>
      </c>
      <c r="J221" s="467">
        <v>6</v>
      </c>
      <c r="K221" s="467">
        <v>7</v>
      </c>
      <c r="L221" s="467">
        <v>8</v>
      </c>
      <c r="M221" s="467">
        <v>9</v>
      </c>
      <c r="N221" s="467">
        <v>10</v>
      </c>
      <c r="O221" s="467">
        <v>11</v>
      </c>
      <c r="P221" s="467">
        <v>12</v>
      </c>
      <c r="Q221" s="468">
        <v>13</v>
      </c>
      <c r="R221" s="467">
        <v>1</v>
      </c>
      <c r="S221" s="467">
        <v>2</v>
      </c>
      <c r="T221" s="467">
        <v>3</v>
      </c>
      <c r="U221" s="467">
        <v>4</v>
      </c>
      <c r="V221" s="467">
        <v>5</v>
      </c>
      <c r="W221" s="467">
        <v>6</v>
      </c>
      <c r="X221" s="467">
        <v>7</v>
      </c>
      <c r="Y221" s="467">
        <v>8</v>
      </c>
      <c r="Z221" s="467">
        <v>9</v>
      </c>
      <c r="AA221" s="467">
        <v>10</v>
      </c>
      <c r="AB221" s="467">
        <v>11</v>
      </c>
      <c r="AC221" s="467">
        <v>12</v>
      </c>
      <c r="AD221" s="467">
        <v>13</v>
      </c>
    </row>
    <row r="222" spans="2:30" ht="52.15" customHeight="1">
      <c r="B222" s="469"/>
      <c r="C222" s="470" t="s">
        <v>384</v>
      </c>
      <c r="D222" s="471" t="s">
        <v>58</v>
      </c>
      <c r="E222" s="472" t="s">
        <v>99</v>
      </c>
      <c r="F222" s="472" t="s">
        <v>60</v>
      </c>
      <c r="G222" s="472" t="s">
        <v>61</v>
      </c>
      <c r="H222" s="472" t="s">
        <v>62</v>
      </c>
      <c r="I222" s="472" t="s">
        <v>63</v>
      </c>
      <c r="J222" s="472" t="s">
        <v>64</v>
      </c>
      <c r="K222" s="472" t="s">
        <v>100</v>
      </c>
      <c r="L222" s="472" t="s">
        <v>65</v>
      </c>
      <c r="M222" s="472" t="s">
        <v>66</v>
      </c>
      <c r="N222" s="472" t="s">
        <v>387</v>
      </c>
      <c r="O222" s="472" t="s">
        <v>68</v>
      </c>
      <c r="P222" s="472" t="s">
        <v>69</v>
      </c>
      <c r="Q222" s="473" t="s">
        <v>70</v>
      </c>
      <c r="R222" s="472" t="s">
        <v>99</v>
      </c>
      <c r="S222" s="472" t="s">
        <v>60</v>
      </c>
      <c r="T222" s="472" t="s">
        <v>61</v>
      </c>
      <c r="U222" s="472" t="s">
        <v>62</v>
      </c>
      <c r="V222" s="472" t="s">
        <v>63</v>
      </c>
      <c r="W222" s="472" t="s">
        <v>64</v>
      </c>
      <c r="X222" s="472" t="s">
        <v>100</v>
      </c>
      <c r="Y222" s="472" t="s">
        <v>65</v>
      </c>
      <c r="Z222" s="472" t="s">
        <v>66</v>
      </c>
      <c r="AA222" s="472" t="s">
        <v>387</v>
      </c>
      <c r="AB222" s="472" t="s">
        <v>68</v>
      </c>
      <c r="AC222" s="472" t="s">
        <v>69</v>
      </c>
      <c r="AD222" s="472" t="s">
        <v>70</v>
      </c>
    </row>
    <row r="223" spans="2:30">
      <c r="B223" s="278" t="s">
        <v>87</v>
      </c>
      <c r="C223" s="474">
        <v>1</v>
      </c>
      <c r="D223" s="475" t="s">
        <v>99</v>
      </c>
      <c r="E223" s="399">
        <f t="array" ref="E223:AD248">+'1次効果'!$E$343:$AD$368</f>
        <v>1.0447969539715065</v>
      </c>
      <c r="F223" s="398">
        <v>1.3063314608602159E-3</v>
      </c>
      <c r="G223" s="398">
        <v>7.8323662071220733E-3</v>
      </c>
      <c r="H223" s="398">
        <v>1.366750906421523E-3</v>
      </c>
      <c r="I223" s="398">
        <v>5.6635329839767031E-4</v>
      </c>
      <c r="J223" s="398">
        <v>3.7262164124025779E-4</v>
      </c>
      <c r="K223" s="398">
        <v>3.1118354605333621E-4</v>
      </c>
      <c r="L223" s="398">
        <v>6.969405005700089E-5</v>
      </c>
      <c r="M223" s="398">
        <v>3.8919459984265356E-4</v>
      </c>
      <c r="N223" s="398">
        <v>4.3205329668916256E-4</v>
      </c>
      <c r="O223" s="398">
        <v>4.1670060687813091E-4</v>
      </c>
      <c r="P223" s="398">
        <v>3.6585855584005443E-3</v>
      </c>
      <c r="Q223" s="398">
        <v>5.8077143234914867E-4</v>
      </c>
      <c r="R223" s="399">
        <v>5.655426050784789E-4</v>
      </c>
      <c r="S223" s="398">
        <v>1.3735256827870031E-4</v>
      </c>
      <c r="T223" s="398">
        <v>4.3446342726242401E-4</v>
      </c>
      <c r="U223" s="398">
        <v>1.7712167806963774E-4</v>
      </c>
      <c r="V223" s="398">
        <v>8.2208802603526076E-5</v>
      </c>
      <c r="W223" s="398">
        <v>4.5697341149882798E-5</v>
      </c>
      <c r="X223" s="398">
        <v>4.0869763622657299E-5</v>
      </c>
      <c r="Y223" s="398">
        <v>1.8679171542049559E-5</v>
      </c>
      <c r="Z223" s="398">
        <v>7.6138623495639797E-5</v>
      </c>
      <c r="AA223" s="398">
        <v>6.2976636756195556E-5</v>
      </c>
      <c r="AB223" s="398">
        <v>5.8110563866343921E-5</v>
      </c>
      <c r="AC223" s="398">
        <v>1.3709445773324254E-4</v>
      </c>
      <c r="AD223" s="476">
        <v>8.7624584441748984E-5</v>
      </c>
    </row>
    <row r="224" spans="2:30">
      <c r="B224" s="283"/>
      <c r="C224" s="145">
        <v>2</v>
      </c>
      <c r="D224" s="477" t="s">
        <v>60</v>
      </c>
      <c r="E224" s="404">
        <v>7.7522595258499278E-5</v>
      </c>
      <c r="F224" s="372">
        <v>1.0002125739216459</v>
      </c>
      <c r="G224" s="372">
        <v>7.8478035591368091E-4</v>
      </c>
      <c r="H224" s="372">
        <v>1.3223068059229002E-4</v>
      </c>
      <c r="I224" s="372">
        <v>3.3939951504372667E-3</v>
      </c>
      <c r="J224" s="372">
        <v>1.0602365621968386E-4</v>
      </c>
      <c r="K224" s="372">
        <v>3.9984370302801452E-5</v>
      </c>
      <c r="L224" s="372">
        <v>8.185408915049171E-6</v>
      </c>
      <c r="M224" s="372">
        <v>7.4526487952108472E-5</v>
      </c>
      <c r="N224" s="372">
        <v>7.1330005280086437E-5</v>
      </c>
      <c r="O224" s="372">
        <v>1.4437606799402682E-4</v>
      </c>
      <c r="P224" s="372">
        <v>1.1145567113297493E-4</v>
      </c>
      <c r="Q224" s="372">
        <v>1.2062961991167035E-4</v>
      </c>
      <c r="R224" s="404">
        <v>1.0189351366150778E-5</v>
      </c>
      <c r="S224" s="372">
        <v>2.1865128513326156E-5</v>
      </c>
      <c r="T224" s="372">
        <v>2.6967226818644563E-5</v>
      </c>
      <c r="U224" s="372">
        <v>5.0177751562983611E-5</v>
      </c>
      <c r="V224" s="372">
        <v>1.1454734541575526E-5</v>
      </c>
      <c r="W224" s="372">
        <v>4.2570358406350075E-6</v>
      </c>
      <c r="X224" s="372">
        <v>3.1757067854941394E-6</v>
      </c>
      <c r="Y224" s="372">
        <v>3.2287579081535981E-6</v>
      </c>
      <c r="Z224" s="372">
        <v>6.7063798955438793E-6</v>
      </c>
      <c r="AA224" s="372">
        <v>4.7727958002490093E-6</v>
      </c>
      <c r="AB224" s="372">
        <v>5.9017689231609752E-6</v>
      </c>
      <c r="AC224" s="372">
        <v>7.259341421871449E-6</v>
      </c>
      <c r="AD224" s="478">
        <v>7.9313859809794364E-6</v>
      </c>
    </row>
    <row r="225" spans="2:30">
      <c r="B225" s="283"/>
      <c r="C225" s="145">
        <v>3</v>
      </c>
      <c r="D225" s="477" t="s">
        <v>61</v>
      </c>
      <c r="E225" s="404">
        <v>5.7010839112466946E-2</v>
      </c>
      <c r="F225" s="372">
        <v>0.12387877713526105</v>
      </c>
      <c r="G225" s="372">
        <v>1.1430725312947674</v>
      </c>
      <c r="H225" s="372">
        <v>6.6604521593712926E-2</v>
      </c>
      <c r="I225" s="372">
        <v>4.4144028275016699E-2</v>
      </c>
      <c r="J225" s="372">
        <v>1.7156776388381225E-2</v>
      </c>
      <c r="K225" s="372">
        <v>1.2441402343355295E-2</v>
      </c>
      <c r="L225" s="372">
        <v>2.8652873418970729E-3</v>
      </c>
      <c r="M225" s="372">
        <v>3.7275703463220997E-2</v>
      </c>
      <c r="N225" s="372">
        <v>1.7295628780541875E-2</v>
      </c>
      <c r="O225" s="372">
        <v>2.5267505501353184E-2</v>
      </c>
      <c r="P225" s="372">
        <v>4.3175846789455748E-2</v>
      </c>
      <c r="Q225" s="372">
        <v>4.5772249058034141E-2</v>
      </c>
      <c r="R225" s="404">
        <v>8.8727580096518519E-3</v>
      </c>
      <c r="S225" s="372">
        <v>1.0259489681207441E-2</v>
      </c>
      <c r="T225" s="372">
        <v>2.0448921242697121E-2</v>
      </c>
      <c r="U225" s="372">
        <v>1.3148819843673729E-2</v>
      </c>
      <c r="V225" s="372">
        <v>5.8028342110871736E-3</v>
      </c>
      <c r="W225" s="372">
        <v>2.9091703976981227E-3</v>
      </c>
      <c r="X225" s="372">
        <v>2.3258325692844086E-3</v>
      </c>
      <c r="Y225" s="372">
        <v>1.2020083326800038E-3</v>
      </c>
      <c r="Z225" s="372">
        <v>5.4498584614987239E-3</v>
      </c>
      <c r="AA225" s="372">
        <v>3.5812601840754929E-3</v>
      </c>
      <c r="AB225" s="372">
        <v>3.9159802504567624E-3</v>
      </c>
      <c r="AC225" s="372">
        <v>6.2698518352847102E-3</v>
      </c>
      <c r="AD225" s="478">
        <v>6.3554959028395254E-3</v>
      </c>
    </row>
    <row r="226" spans="2:30">
      <c r="B226" s="283"/>
      <c r="C226" s="145">
        <v>4</v>
      </c>
      <c r="D226" s="477" t="s">
        <v>62</v>
      </c>
      <c r="E226" s="404">
        <v>2.4185596211394877E-3</v>
      </c>
      <c r="F226" s="372">
        <v>8.6959294857705503E-3</v>
      </c>
      <c r="G226" s="372">
        <v>2.8992308300263702E-3</v>
      </c>
      <c r="H226" s="372">
        <v>1.0013341212121922</v>
      </c>
      <c r="I226" s="372">
        <v>1.7208274990889127E-2</v>
      </c>
      <c r="J226" s="372">
        <v>3.4903721165841098E-3</v>
      </c>
      <c r="K226" s="372">
        <v>2.9737339978756147E-3</v>
      </c>
      <c r="L226" s="372">
        <v>1.8944628189121446E-2</v>
      </c>
      <c r="M226" s="372">
        <v>4.0578291291487401E-3</v>
      </c>
      <c r="N226" s="372">
        <v>4.0454175067700417E-3</v>
      </c>
      <c r="O226" s="372">
        <v>9.8230694390200601E-3</v>
      </c>
      <c r="P226" s="372">
        <v>2.9817385096931599E-3</v>
      </c>
      <c r="Q226" s="372">
        <v>3.6586981170551518E-3</v>
      </c>
      <c r="R226" s="404">
        <v>3.1937387143965834E-5</v>
      </c>
      <c r="S226" s="372">
        <v>4.1035784082093146E-5</v>
      </c>
      <c r="T226" s="372">
        <v>6.3448315390828152E-5</v>
      </c>
      <c r="U226" s="372">
        <v>4.216815987908677E-5</v>
      </c>
      <c r="V226" s="372">
        <v>3.9603831409934659E-5</v>
      </c>
      <c r="W226" s="372">
        <v>1.7570240047788094E-5</v>
      </c>
      <c r="X226" s="372">
        <v>1.247972046974537E-5</v>
      </c>
      <c r="Y226" s="372">
        <v>7.3739419416223763E-6</v>
      </c>
      <c r="Z226" s="372">
        <v>2.7037262118044296E-5</v>
      </c>
      <c r="AA226" s="372">
        <v>1.9416230266831866E-5</v>
      </c>
      <c r="AB226" s="372">
        <v>1.8573819897514946E-5</v>
      </c>
      <c r="AC226" s="372">
        <v>2.4925123179790816E-5</v>
      </c>
      <c r="AD226" s="478">
        <v>2.8491045043468706E-5</v>
      </c>
    </row>
    <row r="227" spans="2:30">
      <c r="B227" s="283"/>
      <c r="C227" s="145">
        <v>5</v>
      </c>
      <c r="D227" s="477" t="s">
        <v>63</v>
      </c>
      <c r="E227" s="404">
        <v>1.3342838753476657E-2</v>
      </c>
      <c r="F227" s="372">
        <v>4.0652771441128548E-2</v>
      </c>
      <c r="G227" s="372">
        <v>2.6559171836241763E-2</v>
      </c>
      <c r="H227" s="372">
        <v>1.1564478112018323E-2</v>
      </c>
      <c r="I227" s="372">
        <v>1.1202558781300707</v>
      </c>
      <c r="J227" s="372">
        <v>3.1544221298456909E-2</v>
      </c>
      <c r="K227" s="372">
        <v>1.0517709229588357E-2</v>
      </c>
      <c r="L227" s="372">
        <v>1.7581358938050379E-3</v>
      </c>
      <c r="M227" s="372">
        <v>1.6885440582467097E-2</v>
      </c>
      <c r="N227" s="372">
        <v>1.9826038254165606E-2</v>
      </c>
      <c r="O227" s="372">
        <v>4.2469951561340362E-2</v>
      </c>
      <c r="P227" s="372">
        <v>2.7773653663961125E-2</v>
      </c>
      <c r="Q227" s="372">
        <v>3.0122255851448222E-2</v>
      </c>
      <c r="R227" s="404">
        <v>5.2721991437843483E-4</v>
      </c>
      <c r="S227" s="372">
        <v>9.3128698220152544E-4</v>
      </c>
      <c r="T227" s="372">
        <v>9.3377623479570587E-4</v>
      </c>
      <c r="U227" s="372">
        <v>5.7678297279319861E-4</v>
      </c>
      <c r="V227" s="372">
        <v>1.5437619506175363E-3</v>
      </c>
      <c r="W227" s="372">
        <v>4.1089687053582513E-4</v>
      </c>
      <c r="X227" s="372">
        <v>2.2621667599778054E-4</v>
      </c>
      <c r="Y227" s="372">
        <v>1.4258978879144526E-4</v>
      </c>
      <c r="Z227" s="372">
        <v>4.5687073948421367E-4</v>
      </c>
      <c r="AA227" s="372">
        <v>3.4803091086893999E-4</v>
      </c>
      <c r="AB227" s="372">
        <v>5.0810199527910377E-4</v>
      </c>
      <c r="AC227" s="372">
        <v>4.8787839421729191E-4</v>
      </c>
      <c r="AD227" s="478">
        <v>5.3462159021656853E-4</v>
      </c>
    </row>
    <row r="228" spans="2:30">
      <c r="B228" s="283"/>
      <c r="C228" s="145">
        <v>6</v>
      </c>
      <c r="D228" s="477" t="s">
        <v>64</v>
      </c>
      <c r="E228" s="404">
        <v>1.4499931683119955E-2</v>
      </c>
      <c r="F228" s="372">
        <v>1.8274897960166087E-2</v>
      </c>
      <c r="G228" s="372">
        <v>1.8078692441540326E-2</v>
      </c>
      <c r="H228" s="372">
        <v>1.9714466840838368E-2</v>
      </c>
      <c r="I228" s="372">
        <v>6.7583191681158472E-3</v>
      </c>
      <c r="J228" s="372">
        <v>1.0049828136735921</v>
      </c>
      <c r="K228" s="372">
        <v>3.147992019299601E-3</v>
      </c>
      <c r="L228" s="372">
        <v>8.744629836156232E-4</v>
      </c>
      <c r="M228" s="372">
        <v>4.1375491318365806E-3</v>
      </c>
      <c r="N228" s="372">
        <v>5.5643089209471653E-3</v>
      </c>
      <c r="O228" s="372">
        <v>5.2641408099777512E-3</v>
      </c>
      <c r="P228" s="372">
        <v>1.3244415159686922E-2</v>
      </c>
      <c r="Q228" s="372">
        <v>7.4132704372486544E-3</v>
      </c>
      <c r="R228" s="404">
        <v>5.9327962823949542E-4</v>
      </c>
      <c r="S228" s="372">
        <v>5.147727529834894E-4</v>
      </c>
      <c r="T228" s="372">
        <v>8.2732574091836091E-4</v>
      </c>
      <c r="U228" s="372">
        <v>7.2437806202865296E-4</v>
      </c>
      <c r="V228" s="372">
        <v>3.0503719039834615E-4</v>
      </c>
      <c r="W228" s="372">
        <v>2.3914580277540614E-4</v>
      </c>
      <c r="X228" s="372">
        <v>1.5450468490655733E-4</v>
      </c>
      <c r="Y228" s="372">
        <v>7.6035286137455594E-5</v>
      </c>
      <c r="Z228" s="372">
        <v>2.4744284162091815E-4</v>
      </c>
      <c r="AA228" s="372">
        <v>2.569624002800068E-4</v>
      </c>
      <c r="AB228" s="372">
        <v>2.1792880394777396E-4</v>
      </c>
      <c r="AC228" s="372">
        <v>4.191444794826768E-4</v>
      </c>
      <c r="AD228" s="478">
        <v>3.0928921075981604E-4</v>
      </c>
    </row>
    <row r="229" spans="2:30">
      <c r="B229" s="283"/>
      <c r="C229" s="145">
        <v>7</v>
      </c>
      <c r="D229" s="477" t="s">
        <v>100</v>
      </c>
      <c r="E229" s="404">
        <v>7.6039256723998069E-3</v>
      </c>
      <c r="F229" s="372">
        <v>5.5076787494278662E-2</v>
      </c>
      <c r="G229" s="372">
        <v>7.5856243840673682E-3</v>
      </c>
      <c r="H229" s="372">
        <v>1.5444437691476085E-2</v>
      </c>
      <c r="I229" s="372">
        <v>2.1116620955825362E-2</v>
      </c>
      <c r="J229" s="372">
        <v>1.3811503869412833E-2</v>
      </c>
      <c r="K229" s="372">
        <v>1.0424879083272005</v>
      </c>
      <c r="L229" s="372">
        <v>6.6642117381441698E-2</v>
      </c>
      <c r="M229" s="372">
        <v>1.62595923843777E-2</v>
      </c>
      <c r="N229" s="372">
        <v>7.9749319720551787E-3</v>
      </c>
      <c r="O229" s="372">
        <v>3.9227382829094874E-2</v>
      </c>
      <c r="P229" s="372">
        <v>8.8453574105417324E-3</v>
      </c>
      <c r="Q229" s="372">
        <v>1.752953833423071E-2</v>
      </c>
      <c r="R229" s="404">
        <v>8.5942933684590944E-5</v>
      </c>
      <c r="S229" s="372">
        <v>1.0930235045524123E-4</v>
      </c>
      <c r="T229" s="372">
        <v>1.6580900328565427E-4</v>
      </c>
      <c r="U229" s="372">
        <v>1.1675936623846401E-4</v>
      </c>
      <c r="V229" s="372">
        <v>8.2966271173655855E-5</v>
      </c>
      <c r="W229" s="372">
        <v>4.904415781203466E-5</v>
      </c>
      <c r="X229" s="372">
        <v>4.7456030181983345E-5</v>
      </c>
      <c r="Y229" s="372">
        <v>3.6405816106466688E-5</v>
      </c>
      <c r="Z229" s="372">
        <v>8.0369143950861433E-5</v>
      </c>
      <c r="AA229" s="372">
        <v>5.2182854573037046E-5</v>
      </c>
      <c r="AB229" s="372">
        <v>5.2154385751821181E-5</v>
      </c>
      <c r="AC229" s="372">
        <v>6.5615394801052501E-5</v>
      </c>
      <c r="AD229" s="478">
        <v>7.760073151311598E-5</v>
      </c>
    </row>
    <row r="230" spans="2:30">
      <c r="B230" s="283"/>
      <c r="C230" s="145">
        <v>8</v>
      </c>
      <c r="D230" s="477" t="s">
        <v>65</v>
      </c>
      <c r="E230" s="404">
        <v>2.4928661979432875E-3</v>
      </c>
      <c r="F230" s="372">
        <v>6.7783362726909629E-3</v>
      </c>
      <c r="G230" s="372">
        <v>2.2881074952348511E-3</v>
      </c>
      <c r="H230" s="372">
        <v>4.2569578410438244E-3</v>
      </c>
      <c r="I230" s="372">
        <v>5.2149740735985351E-3</v>
      </c>
      <c r="J230" s="372">
        <v>1.3127760814277054E-2</v>
      </c>
      <c r="K230" s="372">
        <v>1.1403916443533611E-2</v>
      </c>
      <c r="L230" s="372">
        <v>1.0039617486817924</v>
      </c>
      <c r="M230" s="372">
        <v>1.3051534191470964E-2</v>
      </c>
      <c r="N230" s="372">
        <v>8.369936446969593E-3</v>
      </c>
      <c r="O230" s="372">
        <v>2.3272870401290242E-3</v>
      </c>
      <c r="P230" s="372">
        <v>8.3233188341668447E-3</v>
      </c>
      <c r="Q230" s="372">
        <v>2.5167961849592333E-2</v>
      </c>
      <c r="R230" s="404">
        <v>7.3159586447856242E-5</v>
      </c>
      <c r="S230" s="372">
        <v>1.1716841464157958E-4</v>
      </c>
      <c r="T230" s="372">
        <v>1.0164100544322756E-4</v>
      </c>
      <c r="U230" s="372">
        <v>1.0000926148300799E-4</v>
      </c>
      <c r="V230" s="372">
        <v>8.3411840387193149E-5</v>
      </c>
      <c r="W230" s="372">
        <v>1.7532494249284511E-4</v>
      </c>
      <c r="X230" s="372">
        <v>1.208471887502417E-4</v>
      </c>
      <c r="Y230" s="372">
        <v>1.0732780867806606E-4</v>
      </c>
      <c r="Z230" s="372">
        <v>1.5354516156373623E-4</v>
      </c>
      <c r="AA230" s="372">
        <v>1.6854390624289643E-4</v>
      </c>
      <c r="AB230" s="372">
        <v>4.8237651058626762E-5</v>
      </c>
      <c r="AC230" s="372">
        <v>1.0560078613208641E-4</v>
      </c>
      <c r="AD230" s="478">
        <v>2.1144263448000041E-4</v>
      </c>
    </row>
    <row r="231" spans="2:30">
      <c r="B231" s="283"/>
      <c r="C231" s="145">
        <v>9</v>
      </c>
      <c r="D231" s="477" t="s">
        <v>66</v>
      </c>
      <c r="E231" s="404">
        <v>2.141416528735024E-2</v>
      </c>
      <c r="F231" s="372">
        <v>3.2482797829549728E-2</v>
      </c>
      <c r="G231" s="372">
        <v>1.8924197649026173E-2</v>
      </c>
      <c r="H231" s="372">
        <v>2.4153772542595542E-2</v>
      </c>
      <c r="I231" s="372">
        <v>3.134965803801619E-2</v>
      </c>
      <c r="J231" s="372">
        <v>1.0318907586814521E-2</v>
      </c>
      <c r="K231" s="372">
        <v>1.8639680700430983E-2</v>
      </c>
      <c r="L231" s="372">
        <v>2.0062515839915792E-3</v>
      </c>
      <c r="M231" s="372">
        <v>1.0531852393577783</v>
      </c>
      <c r="N231" s="372">
        <v>1.5163081781133885E-2</v>
      </c>
      <c r="O231" s="372">
        <v>1.8069931573395589E-2</v>
      </c>
      <c r="P231" s="372">
        <v>1.2785990658487638E-2</v>
      </c>
      <c r="Q231" s="372">
        <v>5.8218114072043539E-2</v>
      </c>
      <c r="R231" s="404">
        <v>4.1356504191077516E-4</v>
      </c>
      <c r="S231" s="372">
        <v>4.4373765550823925E-4</v>
      </c>
      <c r="T231" s="372">
        <v>6.3527007887571028E-4</v>
      </c>
      <c r="U231" s="372">
        <v>4.5803543790897761E-4</v>
      </c>
      <c r="V231" s="372">
        <v>4.4312296647313736E-4</v>
      </c>
      <c r="W231" s="372">
        <v>2.1351400245410836E-4</v>
      </c>
      <c r="X231" s="372">
        <v>2.4225939784866185E-4</v>
      </c>
      <c r="Y231" s="372">
        <v>6.4998130624287865E-5</v>
      </c>
      <c r="Z231" s="372">
        <v>1.4617341115159407E-3</v>
      </c>
      <c r="AA231" s="372">
        <v>2.0443353397974208E-4</v>
      </c>
      <c r="AB231" s="372">
        <v>2.5137680819576621E-4</v>
      </c>
      <c r="AC231" s="372">
        <v>2.4951046165341693E-4</v>
      </c>
      <c r="AD231" s="478">
        <v>4.4023823542295421E-4</v>
      </c>
    </row>
    <row r="232" spans="2:30">
      <c r="B232" s="286"/>
      <c r="C232" s="145">
        <v>10</v>
      </c>
      <c r="D232" s="477" t="s">
        <v>387</v>
      </c>
      <c r="E232" s="404">
        <v>3.9990050455758668E-3</v>
      </c>
      <c r="F232" s="372">
        <v>8.168587592045572E-3</v>
      </c>
      <c r="G232" s="372">
        <v>4.4352534247716303E-3</v>
      </c>
      <c r="H232" s="372">
        <v>7.7023016499237901E-3</v>
      </c>
      <c r="I232" s="372">
        <v>6.8592053462418721E-3</v>
      </c>
      <c r="J232" s="372">
        <v>1.7280534358496302E-2</v>
      </c>
      <c r="K232" s="372">
        <v>2.3920878964243206E-2</v>
      </c>
      <c r="L232" s="372">
        <v>2.1851678105692714E-3</v>
      </c>
      <c r="M232" s="372">
        <v>7.6438155096984397E-3</v>
      </c>
      <c r="N232" s="372">
        <v>1.112707473403117</v>
      </c>
      <c r="O232" s="372">
        <v>1.6089674857421028E-2</v>
      </c>
      <c r="P232" s="372">
        <v>1.2815090681219532E-2</v>
      </c>
      <c r="Q232" s="372">
        <v>3.7944308657438905E-2</v>
      </c>
      <c r="R232" s="404">
        <v>9.2244910417321833E-5</v>
      </c>
      <c r="S232" s="372">
        <v>1.3888544782689416E-4</v>
      </c>
      <c r="T232" s="372">
        <v>1.4812557341243809E-4</v>
      </c>
      <c r="U232" s="372">
        <v>1.4253903252258438E-4</v>
      </c>
      <c r="V232" s="372">
        <v>9.8699616298866919E-5</v>
      </c>
      <c r="W232" s="372">
        <v>1.566181935459682E-4</v>
      </c>
      <c r="X232" s="372">
        <v>1.7140269016070983E-4</v>
      </c>
      <c r="Y232" s="372">
        <v>4.0351989136569405E-5</v>
      </c>
      <c r="Z232" s="372">
        <v>1.0334092765512901E-4</v>
      </c>
      <c r="AA232" s="372">
        <v>5.8345681819282403E-4</v>
      </c>
      <c r="AB232" s="372">
        <v>1.1739774700173877E-4</v>
      </c>
      <c r="AC232" s="372">
        <v>1.3437135413187369E-4</v>
      </c>
      <c r="AD232" s="478">
        <v>2.6659727767061695E-4</v>
      </c>
    </row>
    <row r="233" spans="2:30">
      <c r="B233" s="286"/>
      <c r="C233" s="145">
        <v>11</v>
      </c>
      <c r="D233" s="477" t="s">
        <v>68</v>
      </c>
      <c r="E233" s="404">
        <v>2.9784620396774344E-3</v>
      </c>
      <c r="F233" s="372">
        <v>1.6641675431741953E-3</v>
      </c>
      <c r="G233" s="372">
        <v>8.7707462937829756E-4</v>
      </c>
      <c r="H233" s="372">
        <v>3.4626103644977203E-3</v>
      </c>
      <c r="I233" s="372">
        <v>1.1487133719087312E-3</v>
      </c>
      <c r="J233" s="372">
        <v>1.5988662911632578E-3</v>
      </c>
      <c r="K233" s="372">
        <v>1.1483403428564156E-3</v>
      </c>
      <c r="L233" s="372">
        <v>3.3267207521699507E-4</v>
      </c>
      <c r="M233" s="372">
        <v>1.7424345733676337E-3</v>
      </c>
      <c r="N233" s="372">
        <v>1.8387524601838402E-3</v>
      </c>
      <c r="O233" s="372">
        <v>1.0004030355405669</v>
      </c>
      <c r="P233" s="372">
        <v>1.339474061747655E-3</v>
      </c>
      <c r="Q233" s="372">
        <v>0.23142004225306995</v>
      </c>
      <c r="R233" s="404">
        <v>3.3402342479161265E-5</v>
      </c>
      <c r="S233" s="372">
        <v>2.5740502156843225E-5</v>
      </c>
      <c r="T233" s="372">
        <v>2.867038409400976E-5</v>
      </c>
      <c r="U233" s="372">
        <v>3.6744703078689038E-5</v>
      </c>
      <c r="V233" s="372">
        <v>1.736729451467632E-5</v>
      </c>
      <c r="W233" s="372">
        <v>1.6405405272571517E-5</v>
      </c>
      <c r="X233" s="372">
        <v>1.1890357482311702E-5</v>
      </c>
      <c r="Y233" s="372">
        <v>1.0200373464754692E-5</v>
      </c>
      <c r="Z233" s="372">
        <v>2.408247099666502E-5</v>
      </c>
      <c r="AA233" s="372">
        <v>1.89387353259517E-5</v>
      </c>
      <c r="AB233" s="372">
        <v>9.0803397623880403E-6</v>
      </c>
      <c r="AC233" s="372">
        <v>1.8118203429781909E-5</v>
      </c>
      <c r="AD233" s="478">
        <v>1.2119784049304912E-5</v>
      </c>
    </row>
    <row r="234" spans="2:30">
      <c r="B234" s="286"/>
      <c r="C234" s="145">
        <v>12</v>
      </c>
      <c r="D234" s="477" t="s">
        <v>69</v>
      </c>
      <c r="E234" s="404">
        <v>2.7563273556203291E-2</v>
      </c>
      <c r="F234" s="372">
        <v>0.13472337195153322</v>
      </c>
      <c r="G234" s="372">
        <v>4.1093718140253588E-2</v>
      </c>
      <c r="H234" s="372">
        <v>7.5813148240263278E-2</v>
      </c>
      <c r="I234" s="372">
        <v>7.5085800226618316E-2</v>
      </c>
      <c r="J234" s="372">
        <v>5.359282757082795E-2</v>
      </c>
      <c r="K234" s="372">
        <v>6.6788712256131505E-2</v>
      </c>
      <c r="L234" s="372">
        <v>1.0299237938570427E-2</v>
      </c>
      <c r="M234" s="372">
        <v>3.8302657407257357E-2</v>
      </c>
      <c r="N234" s="372">
        <v>9.1729287214553812E-2</v>
      </c>
      <c r="O234" s="372">
        <v>6.4925221252485815E-2</v>
      </c>
      <c r="P234" s="372">
        <v>1.0622377069468303</v>
      </c>
      <c r="Q234" s="372">
        <v>7.5630674355466984E-2</v>
      </c>
      <c r="R234" s="404">
        <v>4.4527776796235397E-4</v>
      </c>
      <c r="S234" s="372">
        <v>5.6186037233759269E-4</v>
      </c>
      <c r="T234" s="372">
        <v>9.4890631784188661E-4</v>
      </c>
      <c r="U234" s="372">
        <v>6.3693374634118461E-4</v>
      </c>
      <c r="V234" s="372">
        <v>4.059296569861639E-4</v>
      </c>
      <c r="W234" s="372">
        <v>2.2010947439774728E-4</v>
      </c>
      <c r="X234" s="372">
        <v>1.9066376358897391E-4</v>
      </c>
      <c r="Y234" s="372">
        <v>8.7074916860679867E-5</v>
      </c>
      <c r="Z234" s="372">
        <v>3.4105709923093567E-4</v>
      </c>
      <c r="AA234" s="372">
        <v>3.5062324876280852E-4</v>
      </c>
      <c r="AB234" s="372">
        <v>2.464013121292474E-4</v>
      </c>
      <c r="AC234" s="372">
        <v>3.4983353814175172E-4</v>
      </c>
      <c r="AD234" s="478">
        <v>4.1055956053043317E-4</v>
      </c>
    </row>
    <row r="235" spans="2:30">
      <c r="B235" s="287"/>
      <c r="C235" s="145">
        <v>13</v>
      </c>
      <c r="D235" s="477" t="s">
        <v>70</v>
      </c>
      <c r="E235" s="404">
        <v>1.289072155420529E-2</v>
      </c>
      <c r="F235" s="372">
        <v>7.2024823995835568E-3</v>
      </c>
      <c r="G235" s="372">
        <v>3.7959606934583872E-3</v>
      </c>
      <c r="H235" s="372">
        <v>1.4986105400987215E-2</v>
      </c>
      <c r="I235" s="372">
        <v>4.9716075026665068E-3</v>
      </c>
      <c r="J235" s="372">
        <v>6.9198599435642254E-3</v>
      </c>
      <c r="K235" s="372">
        <v>4.9699930407123265E-3</v>
      </c>
      <c r="L235" s="372">
        <v>1.4397977994530194E-3</v>
      </c>
      <c r="M235" s="372">
        <v>7.541220473011364E-3</v>
      </c>
      <c r="N235" s="372">
        <v>7.9580822772234612E-3</v>
      </c>
      <c r="O235" s="372">
        <v>1.7443294091669761E-3</v>
      </c>
      <c r="P235" s="372">
        <v>5.797215787561082E-3</v>
      </c>
      <c r="Q235" s="372">
        <v>1.001581113677656</v>
      </c>
      <c r="R235" s="404">
        <v>1.4456464122124675E-4</v>
      </c>
      <c r="S235" s="372">
        <v>1.1140435619089573E-4</v>
      </c>
      <c r="T235" s="372">
        <v>1.2408482407518667E-4</v>
      </c>
      <c r="U235" s="372">
        <v>1.5903030814877465E-4</v>
      </c>
      <c r="V235" s="372">
        <v>7.5165288244806729E-5</v>
      </c>
      <c r="W235" s="372">
        <v>7.1002251677350112E-5</v>
      </c>
      <c r="X235" s="372">
        <v>5.1461219059565796E-5</v>
      </c>
      <c r="Y235" s="372">
        <v>4.4147003497582699E-5</v>
      </c>
      <c r="Z235" s="372">
        <v>1.0422843192886691E-4</v>
      </c>
      <c r="AA235" s="372">
        <v>8.1966451283721676E-5</v>
      </c>
      <c r="AB235" s="372">
        <v>3.9299521006216866E-5</v>
      </c>
      <c r="AC235" s="372">
        <v>7.8415206359675455E-5</v>
      </c>
      <c r="AD235" s="478">
        <v>5.245417245391793E-5</v>
      </c>
    </row>
    <row r="236" spans="2:30">
      <c r="B236" s="479" t="s">
        <v>73</v>
      </c>
      <c r="C236" s="474">
        <v>1</v>
      </c>
      <c r="D236" s="475" t="s">
        <v>99</v>
      </c>
      <c r="E236" s="399">
        <v>2.6764621987822246E-2</v>
      </c>
      <c r="F236" s="398">
        <v>8.2643748114409176E-3</v>
      </c>
      <c r="G236" s="398">
        <v>1.9762070043190545E-2</v>
      </c>
      <c r="H236" s="398">
        <v>9.9040511172795737E-3</v>
      </c>
      <c r="I236" s="398">
        <v>3.9803669612189733E-3</v>
      </c>
      <c r="J236" s="398">
        <v>2.2872076185415091E-3</v>
      </c>
      <c r="K236" s="398">
        <v>2.4807294906960338E-3</v>
      </c>
      <c r="L236" s="398">
        <v>4.8460292374902269E-4</v>
      </c>
      <c r="M236" s="398">
        <v>2.8009514495831037E-3</v>
      </c>
      <c r="N236" s="398">
        <v>3.8670726076415851E-3</v>
      </c>
      <c r="O236" s="398">
        <v>3.0321650503124914E-3</v>
      </c>
      <c r="P236" s="398">
        <v>7.3961593298822632E-3</v>
      </c>
      <c r="Q236" s="398">
        <v>4.7937516605577992E-3</v>
      </c>
      <c r="R236" s="399">
        <v>1.120956468300129</v>
      </c>
      <c r="S236" s="398">
        <v>9.3468584617926124E-3</v>
      </c>
      <c r="T236" s="398">
        <v>4.1516021428492547E-2</v>
      </c>
      <c r="U236" s="398">
        <v>1.2472310845128327E-2</v>
      </c>
      <c r="V236" s="398">
        <v>5.8045781201564338E-3</v>
      </c>
      <c r="W236" s="398">
        <v>3.4979611968297768E-3</v>
      </c>
      <c r="X236" s="398">
        <v>3.3158390236763488E-3</v>
      </c>
      <c r="Y236" s="398">
        <v>1.4155320792165408E-3</v>
      </c>
      <c r="Z236" s="398">
        <v>5.3542340895996292E-3</v>
      </c>
      <c r="AA236" s="398">
        <v>5.0823030908917991E-3</v>
      </c>
      <c r="AB236" s="398">
        <v>4.2843320553608132E-3</v>
      </c>
      <c r="AC236" s="398">
        <v>1.2007860842577329E-2</v>
      </c>
      <c r="AD236" s="476">
        <v>6.0428135985336959E-3</v>
      </c>
    </row>
    <row r="237" spans="2:30">
      <c r="B237" s="291"/>
      <c r="C237" s="145">
        <v>2</v>
      </c>
      <c r="D237" s="477" t="s">
        <v>60</v>
      </c>
      <c r="E237" s="404">
        <v>1.7737549016714701E-3</v>
      </c>
      <c r="F237" s="372">
        <v>4.1523515130806876E-3</v>
      </c>
      <c r="G237" s="372">
        <v>1.3872143763500905E-2</v>
      </c>
      <c r="H237" s="372">
        <v>3.5228684872915597E-3</v>
      </c>
      <c r="I237" s="372">
        <v>5.6105559616762377E-2</v>
      </c>
      <c r="J237" s="372">
        <v>1.8949744346165867E-3</v>
      </c>
      <c r="K237" s="372">
        <v>7.9561748460855899E-4</v>
      </c>
      <c r="L237" s="372">
        <v>1.7681733746311644E-4</v>
      </c>
      <c r="M237" s="372">
        <v>1.3942337098789949E-3</v>
      </c>
      <c r="N237" s="372">
        <v>1.3931371136442583E-3</v>
      </c>
      <c r="O237" s="372">
        <v>2.5588684542059616E-3</v>
      </c>
      <c r="P237" s="372">
        <v>2.1483540337027462E-3</v>
      </c>
      <c r="Q237" s="372">
        <v>2.2711261212107472E-3</v>
      </c>
      <c r="R237" s="404">
        <v>8.2273909365965096E-4</v>
      </c>
      <c r="S237" s="372">
        <v>1.0010316556619265</v>
      </c>
      <c r="T237" s="372">
        <v>2.8404192810825742E-3</v>
      </c>
      <c r="U237" s="372">
        <v>1.0680946912720085E-3</v>
      </c>
      <c r="V237" s="372">
        <v>6.9352986994699623E-3</v>
      </c>
      <c r="W237" s="372">
        <v>4.1226257956002485E-4</v>
      </c>
      <c r="X237" s="372">
        <v>2.8135749373491036E-4</v>
      </c>
      <c r="Y237" s="372">
        <v>1.5044616192695385E-4</v>
      </c>
      <c r="Z237" s="372">
        <v>5.2626108413574826E-4</v>
      </c>
      <c r="AA237" s="372">
        <v>4.2096481739377052E-4</v>
      </c>
      <c r="AB237" s="372">
        <v>5.4970644147932105E-4</v>
      </c>
      <c r="AC237" s="372">
        <v>6.3560188343587455E-4</v>
      </c>
      <c r="AD237" s="478">
        <v>6.2204143788838109E-4</v>
      </c>
    </row>
    <row r="238" spans="2:30">
      <c r="B238" s="291"/>
      <c r="C238" s="145">
        <v>3</v>
      </c>
      <c r="D238" s="477" t="s">
        <v>61</v>
      </c>
      <c r="E238" s="404">
        <v>0.31714661414622924</v>
      </c>
      <c r="F238" s="372">
        <v>0.27177114429554056</v>
      </c>
      <c r="G238" s="372">
        <v>0.55484486120802612</v>
      </c>
      <c r="H238" s="372">
        <v>0.34454170153131003</v>
      </c>
      <c r="I238" s="372">
        <v>0.12900830241012953</v>
      </c>
      <c r="J238" s="372">
        <v>6.9851441838387276E-2</v>
      </c>
      <c r="K238" s="372">
        <v>7.4780894633302161E-2</v>
      </c>
      <c r="L238" s="372">
        <v>1.5292987607709472E-2</v>
      </c>
      <c r="M238" s="372">
        <v>9.3970380217633973E-2</v>
      </c>
      <c r="N238" s="372">
        <v>0.12191453516355473</v>
      </c>
      <c r="O238" s="372">
        <v>9.8984126756895677E-2</v>
      </c>
      <c r="P238" s="372">
        <v>0.18707285120282605</v>
      </c>
      <c r="Q238" s="372">
        <v>0.1579831539450415</v>
      </c>
      <c r="R238" s="404">
        <v>0.37479539457523253</v>
      </c>
      <c r="S238" s="372">
        <v>0.31621034905769091</v>
      </c>
      <c r="T238" s="372">
        <v>1.6303421196321781</v>
      </c>
      <c r="U238" s="372">
        <v>0.4177128251023231</v>
      </c>
      <c r="V238" s="372">
        <v>0.19075544611730477</v>
      </c>
      <c r="W238" s="372">
        <v>0.10536884269389001</v>
      </c>
      <c r="X238" s="372">
        <v>9.4337732600449115E-2</v>
      </c>
      <c r="Y238" s="372">
        <v>4.0814258705294787E-2</v>
      </c>
      <c r="Z238" s="372">
        <v>0.18234068003071266</v>
      </c>
      <c r="AA238" s="372">
        <v>0.14369758976481198</v>
      </c>
      <c r="AB238" s="372">
        <v>0.13959812226714138</v>
      </c>
      <c r="AC238" s="372">
        <v>0.2201396424339212</v>
      </c>
      <c r="AD238" s="478">
        <v>0.20186033710684165</v>
      </c>
    </row>
    <row r="239" spans="2:30">
      <c r="B239" s="291"/>
      <c r="C239" s="145">
        <v>4</v>
      </c>
      <c r="D239" s="477" t="s">
        <v>62</v>
      </c>
      <c r="E239" s="404">
        <v>3.7513940759512925E-3</v>
      </c>
      <c r="F239" s="372">
        <v>4.5366512366435147E-3</v>
      </c>
      <c r="G239" s="372">
        <v>6.5204262529016338E-3</v>
      </c>
      <c r="H239" s="372">
        <v>4.4330798234784065E-3</v>
      </c>
      <c r="I239" s="372">
        <v>4.2917413596386877E-3</v>
      </c>
      <c r="J239" s="372">
        <v>2.2481347672083495E-3</v>
      </c>
      <c r="K239" s="372">
        <v>2.3944015682982522E-3</v>
      </c>
      <c r="L239" s="372">
        <v>4.8778230291229602E-4</v>
      </c>
      <c r="M239" s="372">
        <v>2.3385287716027395E-3</v>
      </c>
      <c r="N239" s="372">
        <v>3.1424842580331917E-3</v>
      </c>
      <c r="O239" s="372">
        <v>1.999359835222429E-3</v>
      </c>
      <c r="P239" s="372">
        <v>3.0185195794454069E-3</v>
      </c>
      <c r="Q239" s="372">
        <v>3.8102330970206807E-3</v>
      </c>
      <c r="R239" s="404">
        <v>1.324221757265138E-2</v>
      </c>
      <c r="S239" s="372">
        <v>2.291975993419593E-2</v>
      </c>
      <c r="T239" s="372">
        <v>1.3172923875453964E-2</v>
      </c>
      <c r="U239" s="372">
        <v>1.0086789381940702</v>
      </c>
      <c r="V239" s="372">
        <v>5.1885736903989725E-2</v>
      </c>
      <c r="W239" s="372">
        <v>1.3816700073196714E-2</v>
      </c>
      <c r="X239" s="372">
        <v>1.1367832884824937E-2</v>
      </c>
      <c r="Y239" s="372">
        <v>4.7879849340923805E-2</v>
      </c>
      <c r="Z239" s="372">
        <v>1.9892540342239421E-2</v>
      </c>
      <c r="AA239" s="372">
        <v>1.4663889928824798E-2</v>
      </c>
      <c r="AB239" s="372">
        <v>2.6206273916549647E-2</v>
      </c>
      <c r="AC239" s="372">
        <v>1.2094187056868174E-2</v>
      </c>
      <c r="AD239" s="478">
        <v>1.3237169415193812E-2</v>
      </c>
    </row>
    <row r="240" spans="2:30">
      <c r="B240" s="291"/>
      <c r="C240" s="145">
        <v>5</v>
      </c>
      <c r="D240" s="477" t="s">
        <v>63</v>
      </c>
      <c r="E240" s="404">
        <v>1.3283038361060514E-2</v>
      </c>
      <c r="F240" s="372">
        <v>1.8616769885602773E-2</v>
      </c>
      <c r="G240" s="372">
        <v>2.4623860034323115E-2</v>
      </c>
      <c r="H240" s="372">
        <v>1.4886699898387097E-2</v>
      </c>
      <c r="I240" s="372">
        <v>2.9544381777340735E-2</v>
      </c>
      <c r="J240" s="372">
        <v>1.0125283514189638E-2</v>
      </c>
      <c r="K240" s="372">
        <v>6.6049538905751928E-3</v>
      </c>
      <c r="L240" s="372">
        <v>1.2027169283689641E-3</v>
      </c>
      <c r="M240" s="372">
        <v>7.0619060997532089E-3</v>
      </c>
      <c r="N240" s="372">
        <v>1.0017610440258409E-2</v>
      </c>
      <c r="O240" s="372">
        <v>8.2143557007150706E-3</v>
      </c>
      <c r="P240" s="372">
        <v>1.1603423046820939E-2</v>
      </c>
      <c r="Q240" s="372">
        <v>1.1527873583200078E-2</v>
      </c>
      <c r="R240" s="404">
        <v>2.9392189919558418E-2</v>
      </c>
      <c r="S240" s="372">
        <v>6.6112348613298455E-2</v>
      </c>
      <c r="T240" s="372">
        <v>4.4237380108732842E-2</v>
      </c>
      <c r="U240" s="372">
        <v>2.7036039597266685E-2</v>
      </c>
      <c r="V240" s="372">
        <v>1.1406803591824592</v>
      </c>
      <c r="W240" s="372">
        <v>3.6664333395988125E-2</v>
      </c>
      <c r="X240" s="372">
        <v>1.9219470747698385E-2</v>
      </c>
      <c r="Y240" s="372">
        <v>1.1456839828356337E-2</v>
      </c>
      <c r="Z240" s="372">
        <v>3.2254778235999496E-2</v>
      </c>
      <c r="AA240" s="372">
        <v>2.7917211989777459E-2</v>
      </c>
      <c r="AB240" s="372">
        <v>4.9157924091262739E-2</v>
      </c>
      <c r="AC240" s="372">
        <v>4.0402212738099762E-2</v>
      </c>
      <c r="AD240" s="478">
        <v>4.1641263698911427E-2</v>
      </c>
    </row>
    <row r="241" spans="2:30">
      <c r="B241" s="291"/>
      <c r="C241" s="145">
        <v>6</v>
      </c>
      <c r="D241" s="477" t="s">
        <v>64</v>
      </c>
      <c r="E241" s="404">
        <v>6.2621878404800782E-2</v>
      </c>
      <c r="F241" s="372">
        <v>7.2600797273615486E-2</v>
      </c>
      <c r="G241" s="372">
        <v>8.9864051120367744E-2</v>
      </c>
      <c r="H241" s="372">
        <v>7.9585359158676802E-2</v>
      </c>
      <c r="I241" s="372">
        <v>3.2869208230578838E-2</v>
      </c>
      <c r="J241" s="372">
        <v>2.1229882302187E-2</v>
      </c>
      <c r="K241" s="372">
        <v>1.7554534750413291E-2</v>
      </c>
      <c r="L241" s="372">
        <v>3.9790934541756966E-3</v>
      </c>
      <c r="M241" s="372">
        <v>1.9474786470117519E-2</v>
      </c>
      <c r="N241" s="372">
        <v>2.8505515564572766E-2</v>
      </c>
      <c r="O241" s="372">
        <v>2.3525365824565346E-2</v>
      </c>
      <c r="P241" s="372">
        <v>5.0889479145103923E-2</v>
      </c>
      <c r="Q241" s="372">
        <v>3.4803720899130614E-2</v>
      </c>
      <c r="R241" s="404">
        <v>9.4015584654745896E-2</v>
      </c>
      <c r="S241" s="372">
        <v>7.3529342398457001E-2</v>
      </c>
      <c r="T241" s="372">
        <v>0.10589944240307232</v>
      </c>
      <c r="U241" s="372">
        <v>0.10865802588136342</v>
      </c>
      <c r="V241" s="372">
        <v>4.321531852188816E-2</v>
      </c>
      <c r="W241" s="372">
        <v>1.0400143450227248</v>
      </c>
      <c r="X241" s="372">
        <v>2.4226342609120096E-2</v>
      </c>
      <c r="Y241" s="372">
        <v>1.1762773320755099E-2</v>
      </c>
      <c r="Z241" s="372">
        <v>3.2712780397556061E-2</v>
      </c>
      <c r="AA241" s="372">
        <v>4.105435271545118E-2</v>
      </c>
      <c r="AB241" s="372">
        <v>3.2270260417284806E-2</v>
      </c>
      <c r="AC241" s="372">
        <v>6.6897447024976256E-2</v>
      </c>
      <c r="AD241" s="478">
        <v>4.3191434124290475E-2</v>
      </c>
    </row>
    <row r="242" spans="2:30">
      <c r="B242" s="291"/>
      <c r="C242" s="145">
        <v>7</v>
      </c>
      <c r="D242" s="477" t="s">
        <v>100</v>
      </c>
      <c r="E242" s="404">
        <v>5.7422240814265085E-3</v>
      </c>
      <c r="F242" s="372">
        <v>1.1109325775083204E-2</v>
      </c>
      <c r="G242" s="372">
        <v>9.5753488456483214E-3</v>
      </c>
      <c r="H242" s="372">
        <v>7.5722202604001565E-3</v>
      </c>
      <c r="I242" s="372">
        <v>8.2173031309496387E-3</v>
      </c>
      <c r="J242" s="372">
        <v>4.2155128412270102E-3</v>
      </c>
      <c r="K242" s="372">
        <v>6.9655586386037274E-3</v>
      </c>
      <c r="L242" s="372">
        <v>6.606182986275899E-3</v>
      </c>
      <c r="M242" s="372">
        <v>4.6961527762901965E-3</v>
      </c>
      <c r="N242" s="372">
        <v>4.767238700063587E-3</v>
      </c>
      <c r="O242" s="372">
        <v>6.110299022224203E-3</v>
      </c>
      <c r="P242" s="372">
        <v>4.9621629431741594E-3</v>
      </c>
      <c r="Q242" s="372">
        <v>6.9056658776805516E-3</v>
      </c>
      <c r="R242" s="404">
        <v>1.5340057794275979E-2</v>
      </c>
      <c r="S242" s="372">
        <v>5.3902961408965139E-2</v>
      </c>
      <c r="T242" s="372">
        <v>1.663014042986324E-2</v>
      </c>
      <c r="U242" s="372">
        <v>2.4064145504683689E-2</v>
      </c>
      <c r="V242" s="372">
        <v>2.5151383035105352E-2</v>
      </c>
      <c r="W242" s="372">
        <v>2.6636148637309804E-2</v>
      </c>
      <c r="X242" s="372">
        <v>1.072028602936121</v>
      </c>
      <c r="Y242" s="372">
        <v>8.2782175779650038E-2</v>
      </c>
      <c r="Z242" s="372">
        <v>2.6551470574105882E-2</v>
      </c>
      <c r="AA242" s="372">
        <v>1.483776467355653E-2</v>
      </c>
      <c r="AB242" s="372">
        <v>4.8689901533877637E-2</v>
      </c>
      <c r="AC242" s="372">
        <v>1.6459255062044088E-2</v>
      </c>
      <c r="AD242" s="478">
        <v>2.5495707333861722E-2</v>
      </c>
    </row>
    <row r="243" spans="2:30">
      <c r="B243" s="291"/>
      <c r="C243" s="145">
        <v>8</v>
      </c>
      <c r="D243" s="477" t="s">
        <v>65</v>
      </c>
      <c r="E243" s="404">
        <v>6.6281079397784272E-3</v>
      </c>
      <c r="F243" s="372">
        <v>1.1488227857625653E-2</v>
      </c>
      <c r="G243" s="372">
        <v>9.8218393363388185E-3</v>
      </c>
      <c r="H243" s="372">
        <v>9.390764397583011E-3</v>
      </c>
      <c r="I243" s="372">
        <v>8.5820093128699919E-3</v>
      </c>
      <c r="J243" s="372">
        <v>1.269806017354126E-2</v>
      </c>
      <c r="K243" s="372">
        <v>1.22173662244038E-2</v>
      </c>
      <c r="L243" s="372">
        <v>3.6022530985884084E-3</v>
      </c>
      <c r="M243" s="372">
        <v>1.2537578314244641E-2</v>
      </c>
      <c r="N243" s="372">
        <v>1.1477939975039073E-2</v>
      </c>
      <c r="O243" s="372">
        <v>4.7696807301284344E-3</v>
      </c>
      <c r="P243" s="372">
        <v>1.0323073533836798E-2</v>
      </c>
      <c r="Q243" s="372">
        <v>2.3366063452650656E-2</v>
      </c>
      <c r="R243" s="404">
        <v>1.0892560157234466E-2</v>
      </c>
      <c r="S243" s="372">
        <v>2.1902094353090651E-2</v>
      </c>
      <c r="T243" s="372">
        <v>1.2251518080199024E-2</v>
      </c>
      <c r="U243" s="372">
        <v>1.565202618089916E-2</v>
      </c>
      <c r="V243" s="372">
        <v>1.5050124941888069E-2</v>
      </c>
      <c r="W243" s="372">
        <v>4.2466325700552122E-2</v>
      </c>
      <c r="X243" s="372">
        <v>2.8738001982874645E-2</v>
      </c>
      <c r="Y243" s="372">
        <v>1.0268463358867741</v>
      </c>
      <c r="Z243" s="372">
        <v>3.166518059419305E-2</v>
      </c>
      <c r="AA243" s="372">
        <v>3.946640013689056E-2</v>
      </c>
      <c r="AB243" s="372">
        <v>8.6589193346213334E-3</v>
      </c>
      <c r="AC243" s="372">
        <v>2.2008923868717181E-2</v>
      </c>
      <c r="AD243" s="478">
        <v>4.9483230610575905E-2</v>
      </c>
    </row>
    <row r="244" spans="2:30">
      <c r="B244" s="291"/>
      <c r="C244" s="145">
        <v>9</v>
      </c>
      <c r="D244" s="477" t="s">
        <v>66</v>
      </c>
      <c r="E244" s="404">
        <v>1.8575623511891078E-2</v>
      </c>
      <c r="F244" s="372">
        <v>2.711747668280455E-2</v>
      </c>
      <c r="G244" s="372">
        <v>2.8322413969163279E-2</v>
      </c>
      <c r="H244" s="372">
        <v>2.0294405272814911E-2</v>
      </c>
      <c r="I244" s="372">
        <v>2.4582902287589459E-2</v>
      </c>
      <c r="J244" s="372">
        <v>1.115948900838337E-2</v>
      </c>
      <c r="K244" s="372">
        <v>1.6534972497188931E-2</v>
      </c>
      <c r="L244" s="372">
        <v>2.0284887639427517E-3</v>
      </c>
      <c r="M244" s="372">
        <v>3.7971642330298087E-2</v>
      </c>
      <c r="N244" s="372">
        <v>1.5851077766352511E-2</v>
      </c>
      <c r="O244" s="372">
        <v>1.5168373328924959E-2</v>
      </c>
      <c r="P244" s="372">
        <v>1.426122920208212E-2</v>
      </c>
      <c r="Q244" s="372">
        <v>3.095664547478192E-2</v>
      </c>
      <c r="R244" s="404">
        <v>4.4069387127412818E-2</v>
      </c>
      <c r="S244" s="372">
        <v>5.3346367658145599E-2</v>
      </c>
      <c r="T244" s="372">
        <v>4.6833804881445097E-2</v>
      </c>
      <c r="U244" s="372">
        <v>4.6512799193991691E-2</v>
      </c>
      <c r="V244" s="372">
        <v>4.8356584619590637E-2</v>
      </c>
      <c r="W244" s="372">
        <v>3.4127644163952871E-2</v>
      </c>
      <c r="X244" s="372">
        <v>3.7858903627071019E-2</v>
      </c>
      <c r="Y244" s="372">
        <v>7.9703626946375922E-3</v>
      </c>
      <c r="Z244" s="372">
        <v>1.1108239766297263</v>
      </c>
      <c r="AA244" s="372">
        <v>3.1813236237466208E-2</v>
      </c>
      <c r="AB244" s="372">
        <v>3.615646474450368E-2</v>
      </c>
      <c r="AC244" s="372">
        <v>2.8253519963008421E-2</v>
      </c>
      <c r="AD244" s="478">
        <v>8.638804543233182E-2</v>
      </c>
    </row>
    <row r="245" spans="2:30">
      <c r="B245" s="292"/>
      <c r="C245" s="145">
        <v>10</v>
      </c>
      <c r="D245" s="477" t="s">
        <v>387</v>
      </c>
      <c r="E245" s="404">
        <v>1.2580630428878688E-2</v>
      </c>
      <c r="F245" s="372">
        <v>2.0278912823038692E-2</v>
      </c>
      <c r="G245" s="372">
        <v>2.2957875144597101E-2</v>
      </c>
      <c r="H245" s="372">
        <v>1.7871359097641142E-2</v>
      </c>
      <c r="I245" s="372">
        <v>2.345197225032318E-2</v>
      </c>
      <c r="J245" s="372">
        <v>2.8469813981278777E-2</v>
      </c>
      <c r="K245" s="372">
        <v>4.7228370308525267E-2</v>
      </c>
      <c r="L245" s="372">
        <v>4.8077199044456141E-3</v>
      </c>
      <c r="M245" s="372">
        <v>1.1832832373768936E-2</v>
      </c>
      <c r="N245" s="372">
        <v>7.3043108292820999E-2</v>
      </c>
      <c r="O245" s="372">
        <v>2.3632361538195642E-2</v>
      </c>
      <c r="P245" s="372">
        <v>1.9475522066812474E-2</v>
      </c>
      <c r="Q245" s="372">
        <v>3.0197563128836934E-2</v>
      </c>
      <c r="R245" s="404">
        <v>1.9123897431950816E-2</v>
      </c>
      <c r="S245" s="372">
        <v>3.4244486107273646E-2</v>
      </c>
      <c r="T245" s="372">
        <v>2.6947086623626559E-2</v>
      </c>
      <c r="U245" s="372">
        <v>3.030653691006735E-2</v>
      </c>
      <c r="V245" s="372">
        <v>3.6211008772792701E-2</v>
      </c>
      <c r="W245" s="372">
        <v>5.8662787214538874E-2</v>
      </c>
      <c r="X245" s="372">
        <v>8.3934507488782714E-2</v>
      </c>
      <c r="Y245" s="372">
        <v>1.512476161046711E-2</v>
      </c>
      <c r="Z245" s="372">
        <v>2.9498652567639026E-2</v>
      </c>
      <c r="AA245" s="372">
        <v>1.1924804156261628</v>
      </c>
      <c r="AB245" s="372">
        <v>4.394596287735595E-2</v>
      </c>
      <c r="AC245" s="372">
        <v>5.5378417663617827E-2</v>
      </c>
      <c r="AD245" s="478">
        <v>7.0983394101825609E-2</v>
      </c>
    </row>
    <row r="246" spans="2:30">
      <c r="B246" s="292"/>
      <c r="C246" s="145">
        <v>11</v>
      </c>
      <c r="D246" s="477" t="s">
        <v>68</v>
      </c>
      <c r="E246" s="404">
        <v>5.5205588003876308E-4</v>
      </c>
      <c r="F246" s="372">
        <v>6.1530191135461272E-4</v>
      </c>
      <c r="G246" s="372">
        <v>9.0627020678623791E-4</v>
      </c>
      <c r="H246" s="372">
        <v>6.2273313180256072E-4</v>
      </c>
      <c r="I246" s="372">
        <v>4.79566881164446E-4</v>
      </c>
      <c r="J246" s="372">
        <v>2.6226046778316886E-4</v>
      </c>
      <c r="K246" s="372">
        <v>3.204222309658665E-4</v>
      </c>
      <c r="L246" s="372">
        <v>5.5985641237322437E-5</v>
      </c>
      <c r="M246" s="372">
        <v>2.8167946552018947E-4</v>
      </c>
      <c r="N246" s="372">
        <v>4.4481761792576001E-4</v>
      </c>
      <c r="O246" s="372">
        <v>2.7597497261433874E-4</v>
      </c>
      <c r="P246" s="372">
        <v>3.9718684215914207E-4</v>
      </c>
      <c r="Q246" s="372">
        <v>4.5328746474442163E-4</v>
      </c>
      <c r="R246" s="404">
        <v>4.1075535178421389E-3</v>
      </c>
      <c r="S246" s="372">
        <v>2.7385722003558932E-3</v>
      </c>
      <c r="T246" s="372">
        <v>1.7890963534427581E-3</v>
      </c>
      <c r="U246" s="372">
        <v>4.2909967447835136E-3</v>
      </c>
      <c r="V246" s="372">
        <v>1.8050240717906972E-3</v>
      </c>
      <c r="W246" s="372">
        <v>2.2350452532785394E-3</v>
      </c>
      <c r="X246" s="372">
        <v>1.5616298153582528E-3</v>
      </c>
      <c r="Y246" s="372">
        <v>1.5359982951611869E-3</v>
      </c>
      <c r="Z246" s="372">
        <v>2.921469776158763E-3</v>
      </c>
      <c r="AA246" s="372">
        <v>2.4643891676172599E-3</v>
      </c>
      <c r="AB246" s="372">
        <v>1.0008395969740453</v>
      </c>
      <c r="AC246" s="372">
        <v>2.0405840042377371E-3</v>
      </c>
      <c r="AD246" s="478">
        <v>0.22769611955453389</v>
      </c>
    </row>
    <row r="247" spans="2:30">
      <c r="B247" s="292"/>
      <c r="C247" s="145">
        <v>12</v>
      </c>
      <c r="D247" s="477" t="s">
        <v>69</v>
      </c>
      <c r="E247" s="404">
        <v>5.1703326066090134E-2</v>
      </c>
      <c r="F247" s="372">
        <v>0.11437856305173778</v>
      </c>
      <c r="G247" s="372">
        <v>0.12572793078084604</v>
      </c>
      <c r="H247" s="372">
        <v>9.2689807646674491E-2</v>
      </c>
      <c r="I247" s="372">
        <v>6.9910645858464709E-2</v>
      </c>
      <c r="J247" s="372">
        <v>5.5646568160694E-2</v>
      </c>
      <c r="K247" s="372">
        <v>7.4075342174217004E-2</v>
      </c>
      <c r="L247" s="372">
        <v>1.0713808945335142E-2</v>
      </c>
      <c r="M247" s="372">
        <v>3.6645524884767536E-2</v>
      </c>
      <c r="N247" s="372">
        <v>9.8367269830529694E-2</v>
      </c>
      <c r="O247" s="372">
        <v>5.2969063969428215E-2</v>
      </c>
      <c r="P247" s="372">
        <v>5.6179917509707328E-2</v>
      </c>
      <c r="Q247" s="372">
        <v>8.5922910112077117E-2</v>
      </c>
      <c r="R247" s="404">
        <v>9.4981109749535109E-2</v>
      </c>
      <c r="S247" s="372">
        <v>0.23130586990317739</v>
      </c>
      <c r="T247" s="372">
        <v>0.14462291475240213</v>
      </c>
      <c r="U247" s="372">
        <v>0.1784034511723408</v>
      </c>
      <c r="V247" s="372">
        <v>0.17216185654419522</v>
      </c>
      <c r="W247" s="372">
        <v>0.13429782113262817</v>
      </c>
      <c r="X247" s="372">
        <v>0.16685407923936219</v>
      </c>
      <c r="Y247" s="372">
        <v>6.0791133467698356E-2</v>
      </c>
      <c r="Z247" s="372">
        <v>0.12616498609486995</v>
      </c>
      <c r="AA247" s="372">
        <v>0.26032489906280809</v>
      </c>
      <c r="AB247" s="372">
        <v>0.1276341122566394</v>
      </c>
      <c r="AC247" s="372">
        <v>1.1484776472996567</v>
      </c>
      <c r="AD247" s="478">
        <v>0.16983750289384122</v>
      </c>
    </row>
    <row r="248" spans="2:30">
      <c r="B248" s="293"/>
      <c r="C248" s="480">
        <v>13</v>
      </c>
      <c r="D248" s="481" t="s">
        <v>70</v>
      </c>
      <c r="E248" s="408">
        <v>2.4344729585405308E-3</v>
      </c>
      <c r="F248" s="407">
        <v>2.7133772480168647E-3</v>
      </c>
      <c r="G248" s="407">
        <v>3.9964981649993738E-3</v>
      </c>
      <c r="H248" s="407">
        <v>2.7461476719605649E-3</v>
      </c>
      <c r="I248" s="407">
        <v>2.1148087471226417E-3</v>
      </c>
      <c r="J248" s="407">
        <v>1.1565242577752893E-3</v>
      </c>
      <c r="K248" s="407">
        <v>1.4130077856373121E-3</v>
      </c>
      <c r="L248" s="407">
        <v>2.4688719853729841E-4</v>
      </c>
      <c r="M248" s="407">
        <v>1.2421587498296389E-3</v>
      </c>
      <c r="N248" s="407">
        <v>1.9615703798800945E-3</v>
      </c>
      <c r="O248" s="407">
        <v>1.2170029019823072E-3</v>
      </c>
      <c r="P248" s="407">
        <v>1.7515267234480734E-3</v>
      </c>
      <c r="Q248" s="407">
        <v>1.998920970261569E-3</v>
      </c>
      <c r="R248" s="408">
        <v>1.8113615535156651E-2</v>
      </c>
      <c r="S248" s="407">
        <v>1.2076639716814781E-2</v>
      </c>
      <c r="T248" s="407">
        <v>7.8896119943039841E-3</v>
      </c>
      <c r="U248" s="407">
        <v>1.8922569105916252E-2</v>
      </c>
      <c r="V248" s="407">
        <v>7.9598505353853412E-3</v>
      </c>
      <c r="W248" s="407">
        <v>9.8561711358620442E-3</v>
      </c>
      <c r="X248" s="407">
        <v>6.886523075296953E-3</v>
      </c>
      <c r="Y248" s="407">
        <v>6.7734924110792998E-3</v>
      </c>
      <c r="Z248" s="407">
        <v>1.2883187058441574E-2</v>
      </c>
      <c r="AA248" s="407">
        <v>1.0867538966278499E-2</v>
      </c>
      <c r="AB248" s="407">
        <v>3.7024804975217306E-3</v>
      </c>
      <c r="AC248" s="407">
        <v>8.9986299531821159E-3</v>
      </c>
      <c r="AD248" s="482">
        <v>1.0041013344178173</v>
      </c>
    </row>
    <row r="249" spans="2:30">
      <c r="B249" s="96"/>
      <c r="C249" s="145"/>
      <c r="D249" s="145"/>
      <c r="E249" s="372"/>
      <c r="F249" s="372"/>
      <c r="G249" s="372"/>
      <c r="H249" s="372"/>
      <c r="I249" s="372"/>
      <c r="J249" s="372"/>
      <c r="K249" s="372"/>
      <c r="L249" s="372"/>
      <c r="M249" s="372"/>
      <c r="N249" s="372"/>
      <c r="O249" s="372"/>
      <c r="P249" s="372"/>
      <c r="Q249" s="372"/>
      <c r="R249" s="372"/>
      <c r="S249" s="372"/>
      <c r="T249" s="372"/>
      <c r="U249" s="372"/>
      <c r="V249" s="372"/>
      <c r="W249" s="372"/>
      <c r="X249" s="372"/>
      <c r="Y249" s="372"/>
      <c r="Z249" s="372"/>
      <c r="AA249" s="372"/>
      <c r="AB249" s="372"/>
      <c r="AC249" s="372"/>
      <c r="AD249" s="372"/>
    </row>
    <row r="250" spans="2:30" ht="14.25">
      <c r="B250" s="500" t="s">
        <v>484</v>
      </c>
    </row>
    <row r="251" spans="2:30" ht="14.25">
      <c r="B251" s="189" t="s">
        <v>522</v>
      </c>
      <c r="E251" s="525"/>
      <c r="F251" s="525"/>
      <c r="G251" s="525"/>
    </row>
    <row r="252" spans="2:30" ht="49.9" customHeight="1" thickBot="1">
      <c r="B252" s="274"/>
      <c r="C252" s="504" t="s">
        <v>384</v>
      </c>
      <c r="D252" s="276" t="s">
        <v>58</v>
      </c>
      <c r="E252" s="433"/>
      <c r="F252" s="302" t="s">
        <v>523</v>
      </c>
      <c r="H252" s="277" t="s">
        <v>404</v>
      </c>
      <c r="I252" s="119"/>
      <c r="J252" s="277" t="s">
        <v>454</v>
      </c>
      <c r="K252" s="119"/>
      <c r="L252" s="483" t="s">
        <v>455</v>
      </c>
      <c r="M252" s="119"/>
      <c r="N252" s="277" t="s">
        <v>456</v>
      </c>
      <c r="O252" s="119"/>
      <c r="P252" s="277" t="s">
        <v>405</v>
      </c>
      <c r="Q252" s="119"/>
      <c r="R252" s="277" t="s">
        <v>406</v>
      </c>
    </row>
    <row r="253" spans="2:30">
      <c r="B253" s="278" t="s">
        <v>87</v>
      </c>
      <c r="C253" s="295">
        <v>1</v>
      </c>
      <c r="D253" s="280" t="s">
        <v>386</v>
      </c>
      <c r="E253" s="430"/>
      <c r="F253" s="556">
        <f t="array" ref="F253:F278">MMULT(E223:AD248,F189:F214)</f>
        <v>0</v>
      </c>
      <c r="H253" s="317">
        <f t="array" ref="H253:H278">+'1次効果'!H$91:H$116</f>
        <v>0.56475715043386543</v>
      </c>
      <c r="I253" s="281"/>
      <c r="J253" s="296">
        <f t="shared" ref="J253:J278" si="18">F253*H253</f>
        <v>0</v>
      </c>
      <c r="K253" s="319"/>
      <c r="L253" s="317">
        <f t="array" ref="L253:L278">+'1次効果'!L$91:L$116</f>
        <v>0.13868369684675583</v>
      </c>
      <c r="M253" s="281"/>
      <c r="N253" s="400">
        <f t="shared" ref="N253:N278" si="19">F253*L253</f>
        <v>0</v>
      </c>
      <c r="O253" s="319"/>
      <c r="P253" s="317">
        <f t="array" ref="P253:P278">+'1次効果'!P$91:P$116</f>
        <v>4.3201000000000003E-2</v>
      </c>
      <c r="Q253" s="281"/>
      <c r="R253" s="320">
        <f t="shared" ref="R253:R278" si="20">F253*P253*100</f>
        <v>0</v>
      </c>
    </row>
    <row r="254" spans="2:30">
      <c r="B254" s="283"/>
      <c r="C254" s="96">
        <v>2</v>
      </c>
      <c r="D254" s="285" t="s">
        <v>60</v>
      </c>
      <c r="E254" s="430"/>
      <c r="F254" s="557">
        <v>0</v>
      </c>
      <c r="H254" s="321">
        <v>0.36745279196045094</v>
      </c>
      <c r="I254" s="281"/>
      <c r="J254" s="297">
        <f t="shared" si="18"/>
        <v>0</v>
      </c>
      <c r="K254" s="319"/>
      <c r="L254" s="321">
        <v>0.19734176189318439</v>
      </c>
      <c r="M254" s="281"/>
      <c r="N254" s="405">
        <f t="shared" si="19"/>
        <v>0</v>
      </c>
      <c r="O254" s="319"/>
      <c r="P254" s="321">
        <v>7.3668999999999998E-2</v>
      </c>
      <c r="Q254" s="281"/>
      <c r="R254" s="323">
        <f t="shared" si="20"/>
        <v>0</v>
      </c>
    </row>
    <row r="255" spans="2:30">
      <c r="B255" s="283"/>
      <c r="C255" s="96">
        <v>3</v>
      </c>
      <c r="D255" s="285" t="s">
        <v>61</v>
      </c>
      <c r="E255" s="430"/>
      <c r="F255" s="557">
        <v>0</v>
      </c>
      <c r="H255" s="321">
        <v>0.25890362661093613</v>
      </c>
      <c r="I255" s="281"/>
      <c r="J255" s="297">
        <f t="shared" si="18"/>
        <v>0</v>
      </c>
      <c r="K255" s="319"/>
      <c r="L255" s="321">
        <v>0.13358693812120079</v>
      </c>
      <c r="M255" s="281"/>
      <c r="N255" s="405">
        <f t="shared" si="19"/>
        <v>0</v>
      </c>
      <c r="O255" s="319"/>
      <c r="P255" s="321">
        <v>2.0478E-2</v>
      </c>
      <c r="Q255" s="281"/>
      <c r="R255" s="323">
        <f t="shared" si="20"/>
        <v>0</v>
      </c>
    </row>
    <row r="256" spans="2:30">
      <c r="B256" s="283"/>
      <c r="C256" s="96">
        <v>4</v>
      </c>
      <c r="D256" s="285" t="s">
        <v>62</v>
      </c>
      <c r="E256" s="430"/>
      <c r="F256" s="557">
        <v>0</v>
      </c>
      <c r="H256" s="321">
        <v>0.49728374364167438</v>
      </c>
      <c r="I256" s="281"/>
      <c r="J256" s="297">
        <f t="shared" si="18"/>
        <v>0</v>
      </c>
      <c r="K256" s="319"/>
      <c r="L256" s="321">
        <v>0.37890127540216306</v>
      </c>
      <c r="M256" s="281"/>
      <c r="N256" s="405">
        <f t="shared" si="19"/>
        <v>0</v>
      </c>
      <c r="O256" s="319"/>
      <c r="P256" s="321">
        <v>0.10488</v>
      </c>
      <c r="Q256" s="281"/>
      <c r="R256" s="323">
        <f t="shared" si="20"/>
        <v>0</v>
      </c>
    </row>
    <row r="257" spans="2:18">
      <c r="B257" s="283"/>
      <c r="C257" s="96">
        <v>5</v>
      </c>
      <c r="D257" s="285" t="s">
        <v>63</v>
      </c>
      <c r="E257" s="430"/>
      <c r="F257" s="557">
        <v>0</v>
      </c>
      <c r="H257" s="321">
        <v>0.27339018544996962</v>
      </c>
      <c r="I257" s="281"/>
      <c r="J257" s="297">
        <f t="shared" si="18"/>
        <v>0</v>
      </c>
      <c r="K257" s="319"/>
      <c r="L257" s="321">
        <v>0.15841287113507013</v>
      </c>
      <c r="M257" s="281"/>
      <c r="N257" s="405">
        <f t="shared" si="19"/>
        <v>0</v>
      </c>
      <c r="O257" s="319"/>
      <c r="P257" s="321">
        <v>1.3809999999999999E-2</v>
      </c>
      <c r="Q257" s="281"/>
      <c r="R257" s="323">
        <f t="shared" si="20"/>
        <v>0</v>
      </c>
    </row>
    <row r="258" spans="2:18">
      <c r="B258" s="283"/>
      <c r="C258" s="96">
        <v>6</v>
      </c>
      <c r="D258" s="285" t="s">
        <v>64</v>
      </c>
      <c r="E258" s="430"/>
      <c r="F258" s="557">
        <v>0</v>
      </c>
      <c r="H258" s="321">
        <v>0.75458958813974952</v>
      </c>
      <c r="I258" s="281"/>
      <c r="J258" s="297">
        <f t="shared" si="18"/>
        <v>0</v>
      </c>
      <c r="K258" s="319"/>
      <c r="L258" s="321">
        <v>0.45603746159178171</v>
      </c>
      <c r="M258" s="281"/>
      <c r="N258" s="405">
        <f t="shared" si="19"/>
        <v>0</v>
      </c>
      <c r="O258" s="319"/>
      <c r="P258" s="321">
        <v>0.16450600000000001</v>
      </c>
      <c r="Q258" s="281"/>
      <c r="R258" s="323">
        <f t="shared" si="20"/>
        <v>0</v>
      </c>
    </row>
    <row r="259" spans="2:18">
      <c r="B259" s="283"/>
      <c r="C259" s="96">
        <v>7</v>
      </c>
      <c r="D259" s="285" t="s">
        <v>100</v>
      </c>
      <c r="E259" s="430"/>
      <c r="F259" s="557">
        <v>0</v>
      </c>
      <c r="H259" s="321">
        <v>0.710201138766275</v>
      </c>
      <c r="I259" s="281"/>
      <c r="J259" s="297">
        <f t="shared" si="18"/>
        <v>0</v>
      </c>
      <c r="K259" s="319"/>
      <c r="L259" s="321">
        <v>0.31237712823175945</v>
      </c>
      <c r="M259" s="281"/>
      <c r="N259" s="405">
        <f t="shared" si="19"/>
        <v>0</v>
      </c>
      <c r="O259" s="319"/>
      <c r="P259" s="321">
        <v>4.0304E-2</v>
      </c>
      <c r="Q259" s="281"/>
      <c r="R259" s="323">
        <f t="shared" si="20"/>
        <v>0</v>
      </c>
    </row>
    <row r="260" spans="2:18">
      <c r="B260" s="283"/>
      <c r="C260" s="96">
        <v>8</v>
      </c>
      <c r="D260" s="285" t="s">
        <v>65</v>
      </c>
      <c r="E260" s="430"/>
      <c r="F260" s="557">
        <v>0</v>
      </c>
      <c r="H260" s="321">
        <v>0.89424536443004587</v>
      </c>
      <c r="I260" s="281"/>
      <c r="J260" s="297">
        <f t="shared" si="18"/>
        <v>0</v>
      </c>
      <c r="K260" s="319"/>
      <c r="L260" s="321">
        <v>3.9324338518635996E-2</v>
      </c>
      <c r="M260" s="281"/>
      <c r="N260" s="405">
        <f t="shared" si="19"/>
        <v>0</v>
      </c>
      <c r="O260" s="319"/>
      <c r="P260" s="321">
        <v>4.6090000000000002E-3</v>
      </c>
      <c r="Q260" s="281"/>
      <c r="R260" s="323">
        <f t="shared" si="20"/>
        <v>0</v>
      </c>
    </row>
    <row r="261" spans="2:18">
      <c r="B261" s="283"/>
      <c r="C261" s="96">
        <v>9</v>
      </c>
      <c r="D261" s="285" t="s">
        <v>66</v>
      </c>
      <c r="E261" s="430"/>
      <c r="F261" s="557">
        <v>0</v>
      </c>
      <c r="H261" s="321">
        <v>0.72123903101779596</v>
      </c>
      <c r="I261" s="281"/>
      <c r="J261" s="297">
        <f t="shared" si="18"/>
        <v>0</v>
      </c>
      <c r="K261" s="319"/>
      <c r="L261" s="321">
        <v>0.44791090350097024</v>
      </c>
      <c r="M261" s="281"/>
      <c r="N261" s="405">
        <f t="shared" si="19"/>
        <v>0</v>
      </c>
      <c r="O261" s="319"/>
      <c r="P261" s="321">
        <v>8.7373999999999993E-2</v>
      </c>
      <c r="Q261" s="281"/>
      <c r="R261" s="323">
        <f t="shared" si="20"/>
        <v>0</v>
      </c>
    </row>
    <row r="262" spans="2:18">
      <c r="B262" s="286"/>
      <c r="C262" s="96">
        <v>10</v>
      </c>
      <c r="D262" s="285" t="s">
        <v>387</v>
      </c>
      <c r="E262" s="430"/>
      <c r="F262" s="557">
        <v>0</v>
      </c>
      <c r="H262" s="321">
        <v>0.59629862368930164</v>
      </c>
      <c r="I262" s="281"/>
      <c r="J262" s="297">
        <f t="shared" si="18"/>
        <v>0</v>
      </c>
      <c r="K262" s="319"/>
      <c r="L262" s="321">
        <v>0.16960534259909574</v>
      </c>
      <c r="M262" s="281"/>
      <c r="N262" s="405">
        <f t="shared" si="19"/>
        <v>0</v>
      </c>
      <c r="O262" s="319"/>
      <c r="P262" s="321">
        <v>4.7018999999999998E-2</v>
      </c>
      <c r="Q262" s="281"/>
      <c r="R262" s="323">
        <f t="shared" si="20"/>
        <v>0</v>
      </c>
    </row>
    <row r="263" spans="2:18">
      <c r="B263" s="286"/>
      <c r="C263" s="96">
        <v>11</v>
      </c>
      <c r="D263" s="285" t="s">
        <v>68</v>
      </c>
      <c r="E263" s="430"/>
      <c r="F263" s="557">
        <v>0</v>
      </c>
      <c r="H263" s="321">
        <v>0.71200581883763647</v>
      </c>
      <c r="I263" s="281"/>
      <c r="J263" s="297">
        <f t="shared" si="18"/>
        <v>0</v>
      </c>
      <c r="K263" s="319"/>
      <c r="L263" s="321">
        <v>0.38588081165979388</v>
      </c>
      <c r="M263" s="281"/>
      <c r="N263" s="405">
        <f t="shared" si="19"/>
        <v>0</v>
      </c>
      <c r="O263" s="319"/>
      <c r="P263" s="321">
        <v>5.3838999999999998E-2</v>
      </c>
      <c r="Q263" s="281"/>
      <c r="R263" s="323">
        <f t="shared" si="20"/>
        <v>0</v>
      </c>
    </row>
    <row r="264" spans="2:18">
      <c r="B264" s="286"/>
      <c r="C264" s="96">
        <v>12</v>
      </c>
      <c r="D264" s="285" t="s">
        <v>69</v>
      </c>
      <c r="E264" s="430"/>
      <c r="F264" s="557">
        <v>0</v>
      </c>
      <c r="H264" s="321">
        <v>0.65667345175566649</v>
      </c>
      <c r="I264" s="281"/>
      <c r="J264" s="297">
        <f t="shared" si="18"/>
        <v>0</v>
      </c>
      <c r="K264" s="319"/>
      <c r="L264" s="321">
        <v>0.44886557099560587</v>
      </c>
      <c r="M264" s="281"/>
      <c r="N264" s="405">
        <f t="shared" si="19"/>
        <v>0</v>
      </c>
      <c r="O264" s="319"/>
      <c r="P264" s="321">
        <v>0.113376</v>
      </c>
      <c r="Q264" s="281"/>
      <c r="R264" s="323">
        <f t="shared" si="20"/>
        <v>0</v>
      </c>
    </row>
    <row r="265" spans="2:18" ht="12.75" thickBot="1">
      <c r="B265" s="287"/>
      <c r="C265" s="96">
        <v>13</v>
      </c>
      <c r="D265" s="285" t="s">
        <v>70</v>
      </c>
      <c r="E265" s="430"/>
      <c r="F265" s="558">
        <v>0</v>
      </c>
      <c r="H265" s="484">
        <v>0.39233412635474552</v>
      </c>
      <c r="I265" s="281"/>
      <c r="J265" s="297">
        <f t="shared" si="18"/>
        <v>0</v>
      </c>
      <c r="K265" s="319"/>
      <c r="L265" s="484">
        <v>3.0652920962199359E-2</v>
      </c>
      <c r="M265" s="281"/>
      <c r="N265" s="405">
        <f t="shared" si="19"/>
        <v>0</v>
      </c>
      <c r="O265" s="319"/>
      <c r="P265" s="484">
        <v>5.3080000000000002E-3</v>
      </c>
      <c r="Q265" s="281"/>
      <c r="R265" s="323">
        <f t="shared" si="20"/>
        <v>0</v>
      </c>
    </row>
    <row r="266" spans="2:18">
      <c r="B266" s="479" t="s">
        <v>73</v>
      </c>
      <c r="C266" s="295">
        <v>1</v>
      </c>
      <c r="D266" s="280" t="s">
        <v>386</v>
      </c>
      <c r="E266" s="430"/>
      <c r="F266" s="557">
        <v>0</v>
      </c>
      <c r="H266" s="325">
        <v>0.48384777244648292</v>
      </c>
      <c r="I266" s="281"/>
      <c r="J266" s="296">
        <f t="shared" si="18"/>
        <v>0</v>
      </c>
      <c r="K266" s="319"/>
      <c r="L266" s="325">
        <v>0.11194938425662018</v>
      </c>
      <c r="M266" s="281"/>
      <c r="N266" s="400">
        <f t="shared" si="19"/>
        <v>0</v>
      </c>
      <c r="O266" s="319"/>
      <c r="P266" s="325">
        <v>4.9415000000000001E-2</v>
      </c>
      <c r="Q266" s="281"/>
      <c r="R266" s="320">
        <f t="shared" si="20"/>
        <v>0</v>
      </c>
    </row>
    <row r="267" spans="2:18">
      <c r="B267" s="291"/>
      <c r="C267" s="96">
        <v>2</v>
      </c>
      <c r="D267" s="285" t="s">
        <v>60</v>
      </c>
      <c r="E267" s="430"/>
      <c r="F267" s="557">
        <v>0</v>
      </c>
      <c r="H267" s="326">
        <v>0.4488544635727581</v>
      </c>
      <c r="I267" s="281"/>
      <c r="J267" s="297">
        <f t="shared" si="18"/>
        <v>0</v>
      </c>
      <c r="K267" s="319"/>
      <c r="L267" s="326">
        <v>0.18875235574293034</v>
      </c>
      <c r="M267" s="281"/>
      <c r="N267" s="405">
        <f t="shared" si="19"/>
        <v>0</v>
      </c>
      <c r="O267" s="319"/>
      <c r="P267" s="326">
        <v>6.9598999999999994E-2</v>
      </c>
      <c r="Q267" s="281"/>
      <c r="R267" s="323">
        <f t="shared" si="20"/>
        <v>0</v>
      </c>
    </row>
    <row r="268" spans="2:18">
      <c r="B268" s="291"/>
      <c r="C268" s="96">
        <v>3</v>
      </c>
      <c r="D268" s="285" t="s">
        <v>61</v>
      </c>
      <c r="E268" s="430"/>
      <c r="F268" s="557">
        <v>0</v>
      </c>
      <c r="H268" s="326">
        <v>0.28570490697717821</v>
      </c>
      <c r="I268" s="281"/>
      <c r="J268" s="297">
        <f t="shared" si="18"/>
        <v>0</v>
      </c>
      <c r="K268" s="319"/>
      <c r="L268" s="326">
        <v>0.14979925449262535</v>
      </c>
      <c r="M268" s="281"/>
      <c r="N268" s="405">
        <f t="shared" si="19"/>
        <v>0</v>
      </c>
      <c r="O268" s="319"/>
      <c r="P268" s="326">
        <v>5.1965999999999998E-2</v>
      </c>
      <c r="Q268" s="281"/>
      <c r="R268" s="323">
        <f t="shared" si="20"/>
        <v>0</v>
      </c>
    </row>
    <row r="269" spans="2:18">
      <c r="B269" s="291"/>
      <c r="C269" s="96">
        <v>4</v>
      </c>
      <c r="D269" s="285" t="s">
        <v>62</v>
      </c>
      <c r="E269" s="430"/>
      <c r="F269" s="557">
        <v>0</v>
      </c>
      <c r="H269" s="326">
        <v>0.45093348694724272</v>
      </c>
      <c r="I269" s="281"/>
      <c r="J269" s="297">
        <f t="shared" si="18"/>
        <v>0</v>
      </c>
      <c r="K269" s="319"/>
      <c r="L269" s="326">
        <v>0.35019296531848865</v>
      </c>
      <c r="M269" s="281"/>
      <c r="N269" s="405">
        <f t="shared" si="19"/>
        <v>0</v>
      </c>
      <c r="O269" s="319"/>
      <c r="P269" s="326">
        <v>0.16181999999999999</v>
      </c>
      <c r="Q269" s="281"/>
      <c r="R269" s="323">
        <f t="shared" si="20"/>
        <v>0</v>
      </c>
    </row>
    <row r="270" spans="2:18">
      <c r="B270" s="291"/>
      <c r="C270" s="96">
        <v>5</v>
      </c>
      <c r="D270" s="285" t="s">
        <v>63</v>
      </c>
      <c r="E270" s="430"/>
      <c r="F270" s="557">
        <v>0</v>
      </c>
      <c r="H270" s="326">
        <v>0.3300824899999445</v>
      </c>
      <c r="I270" s="281"/>
      <c r="J270" s="297">
        <f t="shared" si="18"/>
        <v>0</v>
      </c>
      <c r="K270" s="319"/>
      <c r="L270" s="326">
        <v>0.14592738313742348</v>
      </c>
      <c r="M270" s="281"/>
      <c r="N270" s="405">
        <f t="shared" si="19"/>
        <v>0</v>
      </c>
      <c r="O270" s="319"/>
      <c r="P270" s="326">
        <v>3.875E-2</v>
      </c>
      <c r="Q270" s="281"/>
      <c r="R270" s="323">
        <f t="shared" si="20"/>
        <v>0</v>
      </c>
    </row>
    <row r="271" spans="2:18">
      <c r="B271" s="291"/>
      <c r="C271" s="96">
        <v>6</v>
      </c>
      <c r="D271" s="285" t="s">
        <v>64</v>
      </c>
      <c r="E271" s="430"/>
      <c r="F271" s="557">
        <v>0</v>
      </c>
      <c r="H271" s="326">
        <v>0.68397298691473174</v>
      </c>
      <c r="I271" s="281"/>
      <c r="J271" s="297">
        <f t="shared" si="18"/>
        <v>0</v>
      </c>
      <c r="K271" s="319"/>
      <c r="L271" s="326">
        <v>0.39474771690408444</v>
      </c>
      <c r="M271" s="281"/>
      <c r="N271" s="405">
        <f t="shared" si="19"/>
        <v>0</v>
      </c>
      <c r="O271" s="319"/>
      <c r="P271" s="326">
        <v>0.154308</v>
      </c>
      <c r="Q271" s="281"/>
      <c r="R271" s="323">
        <f t="shared" si="20"/>
        <v>0</v>
      </c>
    </row>
    <row r="272" spans="2:18">
      <c r="B272" s="291"/>
      <c r="C272" s="96">
        <v>7</v>
      </c>
      <c r="D272" s="285" t="s">
        <v>100</v>
      </c>
      <c r="E272" s="430"/>
      <c r="F272" s="557">
        <v>0</v>
      </c>
      <c r="H272" s="326">
        <v>0.65727360909975463</v>
      </c>
      <c r="I272" s="281"/>
      <c r="J272" s="297">
        <f t="shared" si="18"/>
        <v>0</v>
      </c>
      <c r="K272" s="319"/>
      <c r="L272" s="326">
        <v>0.30639705830566066</v>
      </c>
      <c r="M272" s="281"/>
      <c r="N272" s="405">
        <f t="shared" si="19"/>
        <v>0</v>
      </c>
      <c r="O272" s="319"/>
      <c r="P272" s="326">
        <v>9.0554999999999997E-2</v>
      </c>
      <c r="Q272" s="281"/>
      <c r="R272" s="323">
        <f t="shared" si="20"/>
        <v>0</v>
      </c>
    </row>
    <row r="273" spans="2:18">
      <c r="B273" s="291"/>
      <c r="C273" s="96">
        <v>8</v>
      </c>
      <c r="D273" s="285" t="s">
        <v>65</v>
      </c>
      <c r="E273" s="430"/>
      <c r="F273" s="557">
        <v>0</v>
      </c>
      <c r="H273" s="326">
        <v>0.80482208906729924</v>
      </c>
      <c r="I273" s="281"/>
      <c r="J273" s="297">
        <f t="shared" si="18"/>
        <v>0</v>
      </c>
      <c r="K273" s="319"/>
      <c r="L273" s="326">
        <v>5.5680196330048289E-2</v>
      </c>
      <c r="M273" s="281"/>
      <c r="N273" s="405">
        <f t="shared" si="19"/>
        <v>0</v>
      </c>
      <c r="O273" s="319"/>
      <c r="P273" s="326">
        <v>1.2448000000000001E-2</v>
      </c>
      <c r="Q273" s="281"/>
      <c r="R273" s="323">
        <f t="shared" si="20"/>
        <v>0</v>
      </c>
    </row>
    <row r="274" spans="2:18">
      <c r="B274" s="291"/>
      <c r="C274" s="96">
        <v>9</v>
      </c>
      <c r="D274" s="285" t="s">
        <v>66</v>
      </c>
      <c r="E274" s="430"/>
      <c r="F274" s="557">
        <v>0</v>
      </c>
      <c r="H274" s="326">
        <v>0.61555693564385738</v>
      </c>
      <c r="I274" s="281"/>
      <c r="J274" s="297">
        <f t="shared" si="18"/>
        <v>0</v>
      </c>
      <c r="K274" s="319"/>
      <c r="L274" s="326">
        <v>0.3574717679694544</v>
      </c>
      <c r="M274" s="281"/>
      <c r="N274" s="405">
        <f t="shared" si="19"/>
        <v>0</v>
      </c>
      <c r="O274" s="319"/>
      <c r="P274" s="326">
        <v>0.137713</v>
      </c>
      <c r="Q274" s="281"/>
      <c r="R274" s="323">
        <f t="shared" si="20"/>
        <v>0</v>
      </c>
    </row>
    <row r="275" spans="2:18">
      <c r="B275" s="292"/>
      <c r="C275" s="96">
        <v>10</v>
      </c>
      <c r="D275" s="285" t="s">
        <v>387</v>
      </c>
      <c r="E275" s="430"/>
      <c r="F275" s="557">
        <v>0</v>
      </c>
      <c r="H275" s="326">
        <v>0.52507670835309561</v>
      </c>
      <c r="I275" s="281"/>
      <c r="J275" s="297">
        <f t="shared" si="18"/>
        <v>0</v>
      </c>
      <c r="K275" s="319"/>
      <c r="L275" s="326">
        <v>0.23110713390356399</v>
      </c>
      <c r="M275" s="281"/>
      <c r="N275" s="405">
        <f t="shared" si="19"/>
        <v>0</v>
      </c>
      <c r="O275" s="319"/>
      <c r="P275" s="326">
        <v>6.2087000000000003E-2</v>
      </c>
      <c r="Q275" s="281"/>
      <c r="R275" s="323">
        <f t="shared" si="20"/>
        <v>0</v>
      </c>
    </row>
    <row r="276" spans="2:18">
      <c r="B276" s="292"/>
      <c r="C276" s="96">
        <v>11</v>
      </c>
      <c r="D276" s="285" t="s">
        <v>68</v>
      </c>
      <c r="E276" s="430"/>
      <c r="F276" s="557">
        <v>0</v>
      </c>
      <c r="H276" s="326">
        <v>0.6831162462912227</v>
      </c>
      <c r="I276" s="281"/>
      <c r="J276" s="297">
        <f t="shared" si="18"/>
        <v>0</v>
      </c>
      <c r="K276" s="319"/>
      <c r="L276" s="326">
        <v>0.3677909362623043</v>
      </c>
      <c r="M276" s="281"/>
      <c r="N276" s="405">
        <f t="shared" si="19"/>
        <v>0</v>
      </c>
      <c r="O276" s="319"/>
      <c r="P276" s="326">
        <v>8.1502000000000005E-2</v>
      </c>
      <c r="Q276" s="281"/>
      <c r="R276" s="323">
        <f t="shared" si="20"/>
        <v>0</v>
      </c>
    </row>
    <row r="277" spans="2:18">
      <c r="B277" s="292"/>
      <c r="C277" s="96">
        <v>12</v>
      </c>
      <c r="D277" s="285" t="s">
        <v>69</v>
      </c>
      <c r="E277" s="430"/>
      <c r="F277" s="557">
        <v>0</v>
      </c>
      <c r="H277" s="326">
        <v>0.61401739104328723</v>
      </c>
      <c r="I277" s="281"/>
      <c r="J277" s="297">
        <f t="shared" si="18"/>
        <v>0</v>
      </c>
      <c r="K277" s="319"/>
      <c r="L277" s="326">
        <v>0.41336091494653893</v>
      </c>
      <c r="M277" s="281"/>
      <c r="N277" s="405">
        <f t="shared" si="19"/>
        <v>0</v>
      </c>
      <c r="O277" s="319"/>
      <c r="P277" s="326">
        <v>0.140239</v>
      </c>
      <c r="Q277" s="281"/>
      <c r="R277" s="323">
        <f t="shared" si="20"/>
        <v>0</v>
      </c>
    </row>
    <row r="278" spans="2:18" ht="12.75" thickBot="1">
      <c r="B278" s="292"/>
      <c r="C278" s="96">
        <v>13</v>
      </c>
      <c r="D278" s="285" t="s">
        <v>70</v>
      </c>
      <c r="E278" s="430"/>
      <c r="F278" s="558">
        <v>0</v>
      </c>
      <c r="H278" s="485">
        <v>0.39905649246292524</v>
      </c>
      <c r="I278" s="281"/>
      <c r="J278" s="297">
        <f t="shared" si="18"/>
        <v>0</v>
      </c>
      <c r="K278" s="319"/>
      <c r="L278" s="485">
        <v>3.5770490469312639E-2</v>
      </c>
      <c r="M278" s="281"/>
      <c r="N278" s="405">
        <f t="shared" si="19"/>
        <v>0</v>
      </c>
      <c r="O278" s="319"/>
      <c r="P278" s="485">
        <v>1.2728E-2</v>
      </c>
      <c r="Q278" s="281"/>
      <c r="R278" s="323">
        <f t="shared" si="20"/>
        <v>0</v>
      </c>
    </row>
    <row r="279" spans="2:18">
      <c r="B279" s="279" t="s">
        <v>388</v>
      </c>
      <c r="C279" s="295"/>
      <c r="D279" s="280"/>
      <c r="E279" s="440"/>
      <c r="F279" s="559">
        <f>SUM(F253:F265)</f>
        <v>0</v>
      </c>
      <c r="H279" s="486"/>
      <c r="I279" s="137"/>
      <c r="J279" s="296">
        <f>SUM(J253:J265)</f>
        <v>0</v>
      </c>
      <c r="K279" s="137"/>
      <c r="L279" s="486"/>
      <c r="M279" s="137"/>
      <c r="N279" s="296">
        <f>SUM(N253:N265)</f>
        <v>0</v>
      </c>
      <c r="O279" s="137"/>
      <c r="P279" s="137"/>
      <c r="Q279" s="145"/>
      <c r="R279" s="320">
        <f>SUM(R253:R265)</f>
        <v>0</v>
      </c>
    </row>
    <row r="280" spans="2:18">
      <c r="B280" s="284" t="s">
        <v>389</v>
      </c>
      <c r="C280" s="96"/>
      <c r="D280" s="285"/>
      <c r="E280" s="433"/>
      <c r="F280" s="559">
        <f>SUM(F266:F278)</f>
        <v>0</v>
      </c>
      <c r="H280" s="486"/>
      <c r="I280" s="137"/>
      <c r="J280" s="297">
        <f>SUM(J266:J278)</f>
        <v>0</v>
      </c>
      <c r="K280" s="137"/>
      <c r="L280" s="486"/>
      <c r="M280" s="137"/>
      <c r="N280" s="297">
        <f>SUM(N266:N278)</f>
        <v>0</v>
      </c>
      <c r="O280" s="137"/>
      <c r="P280" s="137"/>
      <c r="Q280" s="145"/>
      <c r="R280" s="323">
        <f>SUM(R266:R278)</f>
        <v>0</v>
      </c>
    </row>
    <row r="281" spans="2:18">
      <c r="B281" s="298" t="s">
        <v>71</v>
      </c>
      <c r="C281" s="299"/>
      <c r="D281" s="288"/>
      <c r="E281" s="433"/>
      <c r="F281" s="560">
        <f>SUM(F253:F278)</f>
        <v>0</v>
      </c>
      <c r="H281" s="486"/>
      <c r="I281" s="137"/>
      <c r="J281" s="300">
        <f>SUM(J253:J278)</f>
        <v>0</v>
      </c>
      <c r="K281" s="137"/>
      <c r="L281" s="486"/>
      <c r="M281" s="137"/>
      <c r="N281" s="300">
        <f>SUM(N253:N278)</f>
        <v>0</v>
      </c>
      <c r="O281" s="137"/>
      <c r="P281" s="137"/>
      <c r="Q281" s="145"/>
      <c r="R281" s="336">
        <f>SUM(R253:R278)</f>
        <v>0</v>
      </c>
    </row>
    <row r="282" spans="2:18">
      <c r="B282" s="337"/>
      <c r="C282" s="96"/>
      <c r="D282" s="337"/>
      <c r="E282" s="433"/>
      <c r="F282" s="338"/>
    </row>
    <row r="283" spans="2:18" ht="17.25">
      <c r="B283" s="301" t="s">
        <v>524</v>
      </c>
      <c r="C283" s="561"/>
      <c r="D283" s="562"/>
      <c r="E283" s="563"/>
      <c r="F283" s="564"/>
      <c r="G283" s="565"/>
      <c r="H283" s="565"/>
    </row>
    <row r="284" spans="2:18" ht="14.25">
      <c r="B284" s="189"/>
      <c r="C284" s="96"/>
      <c r="D284" s="337"/>
      <c r="E284" s="433"/>
      <c r="F284" s="338"/>
    </row>
    <row r="285" spans="2:18">
      <c r="B285" s="337"/>
      <c r="C285" s="96"/>
      <c r="D285" s="337"/>
      <c r="E285" s="433"/>
      <c r="F285" s="338"/>
    </row>
    <row r="286" spans="2:18" ht="17.25">
      <c r="B286" s="301" t="s">
        <v>525</v>
      </c>
      <c r="C286" s="96"/>
      <c r="D286" s="337"/>
      <c r="E286" s="433"/>
      <c r="F286" s="338"/>
    </row>
    <row r="287" spans="2:18">
      <c r="B287" s="337"/>
      <c r="C287" s="96"/>
      <c r="D287" s="337"/>
      <c r="E287" s="433"/>
      <c r="F287" s="338"/>
    </row>
    <row r="288" spans="2:18" ht="14.25">
      <c r="B288" s="500" t="s">
        <v>526</v>
      </c>
    </row>
    <row r="289" spans="2:13" ht="14.25">
      <c r="B289" s="189" t="s">
        <v>485</v>
      </c>
    </row>
    <row r="291" spans="2:13" ht="14.25">
      <c r="B291" s="189" t="s">
        <v>486</v>
      </c>
    </row>
    <row r="292" spans="2:13" ht="50.65" customHeight="1">
      <c r="B292" s="274"/>
      <c r="C292" s="504" t="s">
        <v>384</v>
      </c>
      <c r="D292" s="276" t="s">
        <v>58</v>
      </c>
      <c r="E292" s="277" t="s">
        <v>488</v>
      </c>
      <c r="F292" s="505" t="s">
        <v>489</v>
      </c>
      <c r="G292" s="505" t="s">
        <v>71</v>
      </c>
      <c r="I292" s="277" t="s">
        <v>527</v>
      </c>
      <c r="J292" s="506"/>
      <c r="K292" s="277" t="s">
        <v>491</v>
      </c>
      <c r="L292" s="507"/>
      <c r="M292" s="277" t="s">
        <v>528</v>
      </c>
    </row>
    <row r="293" spans="2:13">
      <c r="B293" s="278" t="s">
        <v>87</v>
      </c>
      <c r="C293" s="295">
        <v>1</v>
      </c>
      <c r="D293" s="280" t="s">
        <v>386</v>
      </c>
      <c r="E293" s="297">
        <f>'1次効果'!N475</f>
        <v>0</v>
      </c>
      <c r="F293" s="297">
        <f>'1次効果'!N752</f>
        <v>0</v>
      </c>
      <c r="G293" s="297">
        <f t="shared" ref="G293:G305" si="21">SUM(E293:F293)</f>
        <v>0</v>
      </c>
      <c r="H293" s="433"/>
      <c r="I293" s="508"/>
      <c r="J293" s="337"/>
      <c r="K293" s="509"/>
      <c r="L293" s="337"/>
      <c r="M293" s="508"/>
    </row>
    <row r="294" spans="2:13" ht="13.5">
      <c r="B294" s="283"/>
      <c r="C294" s="96">
        <v>2</v>
      </c>
      <c r="D294" s="285" t="s">
        <v>60</v>
      </c>
      <c r="E294" s="297">
        <f>'1次効果'!N476</f>
        <v>0</v>
      </c>
      <c r="F294" s="297">
        <f>'1次効果'!N753</f>
        <v>0</v>
      </c>
      <c r="G294" s="297">
        <f t="shared" si="21"/>
        <v>0</v>
      </c>
      <c r="H294" s="510"/>
      <c r="I294" s="508"/>
      <c r="J294" s="337"/>
      <c r="K294" s="508"/>
      <c r="L294" s="337"/>
      <c r="M294" s="508"/>
    </row>
    <row r="295" spans="2:13" ht="13.5">
      <c r="B295" s="283"/>
      <c r="C295" s="96">
        <v>3</v>
      </c>
      <c r="D295" s="285" t="s">
        <v>61</v>
      </c>
      <c r="E295" s="297">
        <f>'1次効果'!N477</f>
        <v>0</v>
      </c>
      <c r="F295" s="297">
        <f>'1次効果'!N754</f>
        <v>0</v>
      </c>
      <c r="G295" s="297">
        <f t="shared" si="21"/>
        <v>0</v>
      </c>
      <c r="H295" s="510"/>
      <c r="I295" s="508"/>
      <c r="J295" s="337"/>
      <c r="K295" s="508"/>
      <c r="L295" s="337"/>
      <c r="M295" s="508"/>
    </row>
    <row r="296" spans="2:13" ht="13.5">
      <c r="B296" s="283"/>
      <c r="C296" s="96">
        <v>4</v>
      </c>
      <c r="D296" s="285" t="s">
        <v>62</v>
      </c>
      <c r="E296" s="297">
        <f>'1次効果'!N478</f>
        <v>0</v>
      </c>
      <c r="F296" s="297">
        <f>'1次効果'!N755</f>
        <v>0</v>
      </c>
      <c r="G296" s="297">
        <f t="shared" si="21"/>
        <v>0</v>
      </c>
      <c r="H296" s="510"/>
      <c r="I296" s="511"/>
      <c r="K296" s="511"/>
      <c r="M296" s="511"/>
    </row>
    <row r="297" spans="2:13" ht="13.5">
      <c r="B297" s="283"/>
      <c r="C297" s="96">
        <v>5</v>
      </c>
      <c r="D297" s="285" t="s">
        <v>63</v>
      </c>
      <c r="E297" s="297">
        <f>'1次効果'!N479</f>
        <v>0</v>
      </c>
      <c r="F297" s="297">
        <f>'1次効果'!N756</f>
        <v>0</v>
      </c>
      <c r="G297" s="297">
        <f t="shared" si="21"/>
        <v>0</v>
      </c>
      <c r="H297" s="510"/>
      <c r="I297" s="511"/>
      <c r="K297" s="511"/>
      <c r="M297" s="511"/>
    </row>
    <row r="298" spans="2:13" ht="13.5">
      <c r="B298" s="283"/>
      <c r="C298" s="96">
        <v>6</v>
      </c>
      <c r="D298" s="285" t="s">
        <v>64</v>
      </c>
      <c r="E298" s="297">
        <f>'1次効果'!N480</f>
        <v>0</v>
      </c>
      <c r="F298" s="297">
        <f>'1次効果'!N757</f>
        <v>0</v>
      </c>
      <c r="G298" s="297">
        <f t="shared" si="21"/>
        <v>0</v>
      </c>
      <c r="H298" s="510"/>
      <c r="I298" s="511"/>
      <c r="K298" s="511"/>
      <c r="M298" s="511"/>
    </row>
    <row r="299" spans="2:13" ht="13.5">
      <c r="B299" s="283"/>
      <c r="C299" s="96">
        <v>7</v>
      </c>
      <c r="D299" s="285" t="s">
        <v>100</v>
      </c>
      <c r="E299" s="297">
        <f>'1次効果'!N481</f>
        <v>0</v>
      </c>
      <c r="F299" s="297">
        <f>'1次効果'!N758</f>
        <v>0</v>
      </c>
      <c r="G299" s="297">
        <f t="shared" si="21"/>
        <v>0</v>
      </c>
      <c r="H299" s="510"/>
      <c r="I299" s="511"/>
      <c r="K299" s="511"/>
      <c r="M299" s="511"/>
    </row>
    <row r="300" spans="2:13" ht="13.5">
      <c r="B300" s="283"/>
      <c r="C300" s="96">
        <v>8</v>
      </c>
      <c r="D300" s="285" t="s">
        <v>65</v>
      </c>
      <c r="E300" s="297">
        <f>'1次効果'!N482</f>
        <v>0</v>
      </c>
      <c r="F300" s="297">
        <f>'1次効果'!N759</f>
        <v>0</v>
      </c>
      <c r="G300" s="297">
        <f t="shared" si="21"/>
        <v>0</v>
      </c>
      <c r="H300" s="510"/>
      <c r="I300" s="511"/>
      <c r="K300" s="511"/>
      <c r="M300" s="511"/>
    </row>
    <row r="301" spans="2:13" ht="13.5">
      <c r="B301" s="283"/>
      <c r="C301" s="96">
        <v>9</v>
      </c>
      <c r="D301" s="285" t="s">
        <v>66</v>
      </c>
      <c r="E301" s="297">
        <f>'1次効果'!N483</f>
        <v>0</v>
      </c>
      <c r="F301" s="297">
        <f>'1次効果'!N760</f>
        <v>0</v>
      </c>
      <c r="G301" s="297">
        <f t="shared" si="21"/>
        <v>0</v>
      </c>
      <c r="H301" s="510"/>
      <c r="I301" s="511"/>
      <c r="K301" s="511"/>
      <c r="M301" s="511"/>
    </row>
    <row r="302" spans="2:13" ht="13.5">
      <c r="B302" s="286"/>
      <c r="C302" s="96">
        <v>10</v>
      </c>
      <c r="D302" s="285" t="s">
        <v>387</v>
      </c>
      <c r="E302" s="297">
        <f>'1次効果'!N484</f>
        <v>0</v>
      </c>
      <c r="F302" s="297">
        <f>'1次効果'!N761</f>
        <v>0</v>
      </c>
      <c r="G302" s="297">
        <f t="shared" si="21"/>
        <v>0</v>
      </c>
      <c r="H302" s="510"/>
      <c r="I302" s="511"/>
      <c r="K302" s="511"/>
      <c r="M302" s="511"/>
    </row>
    <row r="303" spans="2:13" ht="13.5">
      <c r="B303" s="286"/>
      <c r="C303" s="96">
        <v>11</v>
      </c>
      <c r="D303" s="285" t="s">
        <v>68</v>
      </c>
      <c r="E303" s="297">
        <f>'1次効果'!N485</f>
        <v>0</v>
      </c>
      <c r="F303" s="297">
        <f>'1次効果'!N762</f>
        <v>0</v>
      </c>
      <c r="G303" s="297">
        <f t="shared" si="21"/>
        <v>0</v>
      </c>
      <c r="H303" s="510"/>
      <c r="I303" s="511"/>
      <c r="K303" s="511"/>
      <c r="M303" s="511"/>
    </row>
    <row r="304" spans="2:13" ht="13.5">
      <c r="B304" s="286"/>
      <c r="C304" s="96">
        <v>12</v>
      </c>
      <c r="D304" s="285" t="s">
        <v>69</v>
      </c>
      <c r="E304" s="297">
        <f>'1次効果'!N486</f>
        <v>0</v>
      </c>
      <c r="F304" s="297">
        <f>'1次効果'!N763</f>
        <v>0</v>
      </c>
      <c r="G304" s="297">
        <f t="shared" si="21"/>
        <v>0</v>
      </c>
      <c r="H304" s="510"/>
      <c r="I304" s="511"/>
      <c r="K304" s="511"/>
      <c r="M304" s="511"/>
    </row>
    <row r="305" spans="2:13" ht="13.5">
      <c r="B305" s="287"/>
      <c r="C305" s="299">
        <v>13</v>
      </c>
      <c r="D305" s="288" t="s">
        <v>70</v>
      </c>
      <c r="E305" s="300">
        <f>'1次効果'!N487</f>
        <v>0</v>
      </c>
      <c r="F305" s="300">
        <f>'1次効果'!N764</f>
        <v>0</v>
      </c>
      <c r="G305" s="300">
        <f t="shared" si="21"/>
        <v>0</v>
      </c>
      <c r="H305" s="510"/>
      <c r="I305" s="511"/>
      <c r="K305" s="511"/>
      <c r="M305" s="511"/>
    </row>
    <row r="306" spans="2:13" ht="13.5">
      <c r="B306" s="437" t="s">
        <v>71</v>
      </c>
      <c r="C306" s="438"/>
      <c r="D306" s="439"/>
      <c r="E306" s="512">
        <f>SUM(E293:E305)</f>
        <v>0</v>
      </c>
      <c r="F306" s="300">
        <f>SUM(F293:F305)</f>
        <v>0</v>
      </c>
      <c r="G306" s="300">
        <f>SUM(G293:G305)</f>
        <v>0</v>
      </c>
      <c r="H306" s="510"/>
      <c r="I306" s="441">
        <f>G306</f>
        <v>0</v>
      </c>
      <c r="J306" s="513" t="s">
        <v>529</v>
      </c>
      <c r="K306" s="514">
        <f>推計結果の概要!N33</f>
        <v>0.74210877238890605</v>
      </c>
      <c r="L306" s="515" t="s">
        <v>530</v>
      </c>
      <c r="M306" s="441">
        <f>I306*K306</f>
        <v>0</v>
      </c>
    </row>
    <row r="307" spans="2:13" s="433" customFormat="1" ht="13.5">
      <c r="C307" s="96"/>
      <c r="D307" s="337"/>
      <c r="E307" s="338"/>
      <c r="F307" s="338"/>
      <c r="G307" s="338"/>
      <c r="H307" s="510"/>
    </row>
    <row r="308" spans="2:13" s="433" customFormat="1" ht="14.25">
      <c r="B308" s="189" t="s">
        <v>495</v>
      </c>
      <c r="D308" s="337"/>
      <c r="E308" s="338"/>
      <c r="F308" s="338"/>
      <c r="G308" s="338"/>
      <c r="H308" s="510"/>
    </row>
    <row r="309" spans="2:13" ht="49.9" customHeight="1">
      <c r="B309" s="274"/>
      <c r="C309" s="504" t="s">
        <v>384</v>
      </c>
      <c r="D309" s="276" t="s">
        <v>58</v>
      </c>
      <c r="E309" s="277" t="s">
        <v>488</v>
      </c>
      <c r="F309" s="505" t="s">
        <v>489</v>
      </c>
      <c r="G309" s="505" t="s">
        <v>71</v>
      </c>
      <c r="H309" s="510"/>
      <c r="I309" s="277" t="s">
        <v>527</v>
      </c>
      <c r="K309" s="277" t="s">
        <v>491</v>
      </c>
      <c r="M309" s="277" t="s">
        <v>528</v>
      </c>
    </row>
    <row r="310" spans="2:13">
      <c r="B310" s="479" t="s">
        <v>73</v>
      </c>
      <c r="C310" s="96">
        <v>1</v>
      </c>
      <c r="D310" s="285" t="s">
        <v>386</v>
      </c>
      <c r="E310" s="297">
        <f>'1次効果'!N488</f>
        <v>0</v>
      </c>
      <c r="F310" s="297">
        <f>'1次効果'!N765</f>
        <v>0</v>
      </c>
      <c r="G310" s="297">
        <f t="shared" ref="G310:G322" si="22">SUM(E310:F310)</f>
        <v>0</v>
      </c>
      <c r="H310" s="433"/>
      <c r="I310" s="516"/>
      <c r="J310" s="513"/>
      <c r="K310" s="517"/>
      <c r="L310" s="515"/>
      <c r="M310" s="518"/>
    </row>
    <row r="311" spans="2:13">
      <c r="B311" s="291"/>
      <c r="C311" s="96">
        <v>2</v>
      </c>
      <c r="D311" s="285" t="s">
        <v>60</v>
      </c>
      <c r="E311" s="297">
        <f>'1次効果'!N489</f>
        <v>0</v>
      </c>
      <c r="F311" s="297">
        <f>'1次効果'!N766</f>
        <v>0</v>
      </c>
      <c r="G311" s="297">
        <f t="shared" si="22"/>
        <v>0</v>
      </c>
      <c r="H311" s="433"/>
      <c r="I311" s="516"/>
      <c r="J311" s="513"/>
      <c r="K311" s="517"/>
      <c r="L311" s="515"/>
      <c r="M311" s="518"/>
    </row>
    <row r="312" spans="2:13">
      <c r="B312" s="291"/>
      <c r="C312" s="96">
        <v>3</v>
      </c>
      <c r="D312" s="285" t="s">
        <v>61</v>
      </c>
      <c r="E312" s="297">
        <f>'1次効果'!N490</f>
        <v>0</v>
      </c>
      <c r="F312" s="297">
        <f>'1次効果'!N767</f>
        <v>0</v>
      </c>
      <c r="G312" s="297">
        <f t="shared" si="22"/>
        <v>0</v>
      </c>
      <c r="H312" s="433"/>
      <c r="I312" s="516"/>
      <c r="J312" s="513"/>
      <c r="K312" s="517"/>
      <c r="L312" s="515"/>
      <c r="M312" s="518"/>
    </row>
    <row r="313" spans="2:13">
      <c r="B313" s="291"/>
      <c r="C313" s="96">
        <v>4</v>
      </c>
      <c r="D313" s="285" t="s">
        <v>62</v>
      </c>
      <c r="E313" s="297">
        <f>'1次効果'!N491</f>
        <v>0</v>
      </c>
      <c r="F313" s="297">
        <f>'1次効果'!N768</f>
        <v>0</v>
      </c>
      <c r="G313" s="297">
        <f t="shared" si="22"/>
        <v>0</v>
      </c>
      <c r="H313" s="433"/>
      <c r="I313" s="516"/>
      <c r="J313" s="513"/>
      <c r="K313" s="517"/>
      <c r="L313" s="515"/>
      <c r="M313" s="518"/>
    </row>
    <row r="314" spans="2:13">
      <c r="B314" s="291"/>
      <c r="C314" s="96">
        <v>5</v>
      </c>
      <c r="D314" s="285" t="s">
        <v>63</v>
      </c>
      <c r="E314" s="297">
        <f>'1次効果'!N492</f>
        <v>0</v>
      </c>
      <c r="F314" s="297">
        <f>'1次効果'!N769</f>
        <v>0</v>
      </c>
      <c r="G314" s="297">
        <f t="shared" si="22"/>
        <v>0</v>
      </c>
      <c r="H314" s="433"/>
      <c r="I314" s="516"/>
      <c r="J314" s="513"/>
      <c r="K314" s="517"/>
      <c r="L314" s="515"/>
      <c r="M314" s="518"/>
    </row>
    <row r="315" spans="2:13">
      <c r="B315" s="291"/>
      <c r="C315" s="96">
        <v>6</v>
      </c>
      <c r="D315" s="285" t="s">
        <v>64</v>
      </c>
      <c r="E315" s="297">
        <f>'1次効果'!N493</f>
        <v>0</v>
      </c>
      <c r="F315" s="297">
        <f>'1次効果'!N770</f>
        <v>0</v>
      </c>
      <c r="G315" s="297">
        <f t="shared" si="22"/>
        <v>0</v>
      </c>
      <c r="H315" s="433"/>
      <c r="I315" s="516"/>
      <c r="J315" s="513"/>
      <c r="K315" s="517"/>
      <c r="L315" s="515"/>
      <c r="M315" s="518"/>
    </row>
    <row r="316" spans="2:13">
      <c r="B316" s="291"/>
      <c r="C316" s="96">
        <v>7</v>
      </c>
      <c r="D316" s="285" t="s">
        <v>100</v>
      </c>
      <c r="E316" s="297">
        <f>'1次効果'!N494</f>
        <v>0</v>
      </c>
      <c r="F316" s="297">
        <f>'1次効果'!N771</f>
        <v>0</v>
      </c>
      <c r="G316" s="297">
        <f t="shared" si="22"/>
        <v>0</v>
      </c>
      <c r="H316" s="433"/>
      <c r="I316" s="516"/>
      <c r="J316" s="513"/>
      <c r="K316" s="517"/>
      <c r="L316" s="515"/>
      <c r="M316" s="518"/>
    </row>
    <row r="317" spans="2:13">
      <c r="B317" s="291"/>
      <c r="C317" s="96">
        <v>8</v>
      </c>
      <c r="D317" s="285" t="s">
        <v>65</v>
      </c>
      <c r="E317" s="297">
        <f>'1次効果'!N495</f>
        <v>0</v>
      </c>
      <c r="F317" s="297">
        <f>'1次効果'!N772</f>
        <v>0</v>
      </c>
      <c r="G317" s="297">
        <f t="shared" si="22"/>
        <v>0</v>
      </c>
      <c r="H317" s="433"/>
      <c r="I317" s="516"/>
      <c r="J317" s="513"/>
      <c r="K317" s="517"/>
      <c r="L317" s="515"/>
      <c r="M317" s="518"/>
    </row>
    <row r="318" spans="2:13">
      <c r="B318" s="291"/>
      <c r="C318" s="96">
        <v>9</v>
      </c>
      <c r="D318" s="285" t="s">
        <v>66</v>
      </c>
      <c r="E318" s="297">
        <f>'1次効果'!N496</f>
        <v>0</v>
      </c>
      <c r="F318" s="297">
        <f>'1次効果'!N773</f>
        <v>0</v>
      </c>
      <c r="G318" s="297">
        <f t="shared" si="22"/>
        <v>0</v>
      </c>
      <c r="H318" s="433"/>
      <c r="I318" s="516"/>
      <c r="J318" s="513"/>
      <c r="K318" s="517"/>
      <c r="L318" s="515"/>
      <c r="M318" s="518"/>
    </row>
    <row r="319" spans="2:13">
      <c r="B319" s="292"/>
      <c r="C319" s="96">
        <v>10</v>
      </c>
      <c r="D319" s="285" t="s">
        <v>387</v>
      </c>
      <c r="E319" s="297">
        <f>'1次効果'!N497</f>
        <v>0</v>
      </c>
      <c r="F319" s="297">
        <f>'1次効果'!N774</f>
        <v>0</v>
      </c>
      <c r="G319" s="297">
        <f t="shared" si="22"/>
        <v>0</v>
      </c>
      <c r="H319" s="433"/>
      <c r="I319" s="516"/>
      <c r="J319" s="513"/>
      <c r="K319" s="517"/>
      <c r="L319" s="515"/>
      <c r="M319" s="518"/>
    </row>
    <row r="320" spans="2:13">
      <c r="B320" s="292"/>
      <c r="C320" s="96">
        <v>11</v>
      </c>
      <c r="D320" s="285" t="s">
        <v>68</v>
      </c>
      <c r="E320" s="297">
        <f>'1次効果'!N498</f>
        <v>0</v>
      </c>
      <c r="F320" s="297">
        <f>'1次効果'!N775</f>
        <v>0</v>
      </c>
      <c r="G320" s="297">
        <f t="shared" si="22"/>
        <v>0</v>
      </c>
      <c r="H320" s="433"/>
      <c r="I320" s="516"/>
      <c r="J320" s="513"/>
      <c r="K320" s="517"/>
      <c r="L320" s="515"/>
      <c r="M320" s="518"/>
    </row>
    <row r="321" spans="2:13">
      <c r="B321" s="292"/>
      <c r="C321" s="96">
        <v>12</v>
      </c>
      <c r="D321" s="285" t="s">
        <v>69</v>
      </c>
      <c r="E321" s="297">
        <f>'1次効果'!N499</f>
        <v>0</v>
      </c>
      <c r="F321" s="297">
        <f>'1次効果'!N776</f>
        <v>0</v>
      </c>
      <c r="G321" s="297">
        <f t="shared" si="22"/>
        <v>0</v>
      </c>
      <c r="H321" s="433"/>
      <c r="I321" s="516"/>
      <c r="J321" s="513"/>
      <c r="K321" s="517"/>
      <c r="L321" s="515"/>
      <c r="M321" s="518"/>
    </row>
    <row r="322" spans="2:13">
      <c r="B322" s="293"/>
      <c r="C322" s="96">
        <v>13</v>
      </c>
      <c r="D322" s="285" t="s">
        <v>70</v>
      </c>
      <c r="E322" s="297">
        <f>'1次効果'!N500</f>
        <v>0</v>
      </c>
      <c r="F322" s="297">
        <f>'1次効果'!N777</f>
        <v>0</v>
      </c>
      <c r="G322" s="297">
        <f t="shared" si="22"/>
        <v>0</v>
      </c>
      <c r="H322" s="433"/>
      <c r="I322" s="516"/>
      <c r="J322" s="513"/>
      <c r="K322" s="519"/>
      <c r="L322" s="515"/>
      <c r="M322" s="518"/>
    </row>
    <row r="323" spans="2:13">
      <c r="B323" s="437" t="s">
        <v>71</v>
      </c>
      <c r="C323" s="438"/>
      <c r="D323" s="439"/>
      <c r="E323" s="520">
        <f>SUM(E310:E322)</f>
        <v>0</v>
      </c>
      <c r="F323" s="441">
        <f>SUM(F310:F322)</f>
        <v>0</v>
      </c>
      <c r="G323" s="441">
        <f>SUM(G310:G322)</f>
        <v>0</v>
      </c>
      <c r="H323" s="433"/>
      <c r="I323" s="521">
        <f>G323</f>
        <v>0</v>
      </c>
      <c r="J323" s="513" t="s">
        <v>529</v>
      </c>
      <c r="K323" s="522">
        <f>推計結果の概要!N39</f>
        <v>0.73499999999999999</v>
      </c>
      <c r="L323" s="515" t="s">
        <v>530</v>
      </c>
      <c r="M323" s="441">
        <f>I323*K323</f>
        <v>0</v>
      </c>
    </row>
    <row r="324" spans="2:13">
      <c r="B324" s="337"/>
      <c r="C324" s="96"/>
      <c r="D324" s="337"/>
      <c r="E324" s="338"/>
      <c r="F324" s="338"/>
      <c r="G324" s="338"/>
      <c r="H324" s="433"/>
      <c r="I324" s="523"/>
      <c r="J324" s="513"/>
      <c r="K324" s="524"/>
      <c r="L324" s="515"/>
      <c r="M324" s="338"/>
    </row>
    <row r="325" spans="2:13">
      <c r="B325" s="337"/>
      <c r="C325" s="96"/>
      <c r="D325" s="337"/>
      <c r="E325" s="338"/>
      <c r="F325" s="338"/>
      <c r="G325" s="338"/>
      <c r="H325" s="433"/>
      <c r="I325" s="523"/>
      <c r="J325" s="513"/>
      <c r="K325" s="524"/>
      <c r="L325" s="515"/>
      <c r="M325" s="338"/>
    </row>
    <row r="326" spans="2:13" ht="14.25">
      <c r="B326" s="500" t="s">
        <v>531</v>
      </c>
      <c r="C326" s="96"/>
      <c r="D326" s="337"/>
      <c r="E326" s="338"/>
      <c r="F326" s="338"/>
      <c r="G326" s="338"/>
      <c r="H326" s="433"/>
      <c r="I326" s="338"/>
      <c r="J326" s="513"/>
      <c r="K326" s="524"/>
      <c r="L326" s="515"/>
      <c r="M326" s="338"/>
    </row>
    <row r="327" spans="2:13" ht="14.25">
      <c r="B327" s="189" t="s">
        <v>532</v>
      </c>
      <c r="E327" s="525"/>
      <c r="F327" s="525"/>
      <c r="G327" s="526"/>
      <c r="H327" s="525"/>
      <c r="I327" s="525"/>
      <c r="J327" s="525"/>
      <c r="K327" s="524"/>
      <c r="L327" s="515"/>
      <c r="M327" s="338"/>
    </row>
    <row r="328" spans="2:13" ht="48">
      <c r="B328" s="274"/>
      <c r="C328" s="504" t="s">
        <v>384</v>
      </c>
      <c r="D328" s="276" t="s">
        <v>58</v>
      </c>
      <c r="F328" s="277" t="s">
        <v>499</v>
      </c>
      <c r="H328" s="527" t="s">
        <v>500</v>
      </c>
      <c r="J328" s="527" t="s">
        <v>505</v>
      </c>
      <c r="K328" s="524"/>
      <c r="L328" s="515"/>
      <c r="M328" s="338"/>
    </row>
    <row r="329" spans="2:13">
      <c r="B329" s="278" t="s">
        <v>87</v>
      </c>
      <c r="C329" s="295">
        <v>1</v>
      </c>
      <c r="D329" s="280" t="s">
        <v>386</v>
      </c>
      <c r="E329" s="430"/>
      <c r="F329" s="528"/>
      <c r="G329" s="440"/>
      <c r="H329" s="529">
        <f t="array" ref="H329:H341">+係数!$N$3:$N$15</f>
        <v>1.0546712814956132E-2</v>
      </c>
      <c r="I329" s="430"/>
      <c r="J329" s="296">
        <f t="shared" ref="J329:J341" si="23">$F$342*H329</f>
        <v>0</v>
      </c>
      <c r="K329" s="524"/>
      <c r="L329" s="515"/>
      <c r="M329" s="338"/>
    </row>
    <row r="330" spans="2:13">
      <c r="B330" s="283"/>
      <c r="C330" s="96">
        <v>2</v>
      </c>
      <c r="D330" s="285" t="s">
        <v>60</v>
      </c>
      <c r="E330" s="430"/>
      <c r="F330" s="530"/>
      <c r="G330" s="430"/>
      <c r="H330" s="431">
        <v>-5.7237733403368841E-6</v>
      </c>
      <c r="I330" s="430"/>
      <c r="J330" s="297">
        <f t="shared" si="23"/>
        <v>0</v>
      </c>
      <c r="K330" s="524"/>
      <c r="L330" s="515"/>
      <c r="M330" s="338"/>
    </row>
    <row r="331" spans="2:13">
      <c r="B331" s="283"/>
      <c r="C331" s="96">
        <v>3</v>
      </c>
      <c r="D331" s="285" t="s">
        <v>61</v>
      </c>
      <c r="E331" s="430"/>
      <c r="F331" s="530"/>
      <c r="G331" s="430"/>
      <c r="H331" s="431">
        <v>0.30961651158909997</v>
      </c>
      <c r="I331" s="430"/>
      <c r="J331" s="297">
        <f t="shared" si="23"/>
        <v>0</v>
      </c>
      <c r="K331" s="524"/>
      <c r="L331" s="515"/>
      <c r="M331" s="338"/>
    </row>
    <row r="332" spans="2:13">
      <c r="B332" s="283"/>
      <c r="C332" s="96">
        <v>4</v>
      </c>
      <c r="D332" s="285" t="s">
        <v>62</v>
      </c>
      <c r="E332" s="430"/>
      <c r="F332" s="531"/>
      <c r="G332" s="532"/>
      <c r="H332" s="533">
        <v>0</v>
      </c>
      <c r="I332" s="430"/>
      <c r="J332" s="297">
        <f t="shared" si="23"/>
        <v>0</v>
      </c>
      <c r="K332" s="524"/>
      <c r="L332" s="515"/>
      <c r="M332" s="338"/>
    </row>
    <row r="333" spans="2:13">
      <c r="B333" s="283"/>
      <c r="C333" s="96">
        <v>5</v>
      </c>
      <c r="D333" s="285" t="s">
        <v>63</v>
      </c>
      <c r="E333" s="430"/>
      <c r="F333" s="534"/>
      <c r="G333" s="430"/>
      <c r="H333" s="431">
        <v>5.6943399366598438E-2</v>
      </c>
      <c r="I333" s="430"/>
      <c r="J333" s="297">
        <f t="shared" si="23"/>
        <v>0</v>
      </c>
      <c r="K333" s="524"/>
      <c r="L333" s="515"/>
      <c r="M333" s="338"/>
    </row>
    <row r="334" spans="2:13">
      <c r="B334" s="283"/>
      <c r="C334" s="96">
        <v>6</v>
      </c>
      <c r="D334" s="285" t="s">
        <v>64</v>
      </c>
      <c r="E334" s="430"/>
      <c r="F334" s="534"/>
      <c r="G334" s="430"/>
      <c r="H334" s="431">
        <v>0.10376386529055415</v>
      </c>
      <c r="I334" s="430"/>
      <c r="J334" s="297">
        <f t="shared" si="23"/>
        <v>0</v>
      </c>
      <c r="K334" s="524"/>
      <c r="L334" s="515"/>
      <c r="M334" s="338"/>
    </row>
    <row r="335" spans="2:13">
      <c r="B335" s="283"/>
      <c r="C335" s="96">
        <v>7</v>
      </c>
      <c r="D335" s="285" t="s">
        <v>100</v>
      </c>
      <c r="E335" s="430"/>
      <c r="F335" s="534"/>
      <c r="G335" s="430"/>
      <c r="H335" s="431">
        <v>5.3381451187881096E-2</v>
      </c>
      <c r="I335" s="430"/>
      <c r="J335" s="297">
        <f t="shared" si="23"/>
        <v>0</v>
      </c>
      <c r="K335" s="524"/>
      <c r="L335" s="515"/>
      <c r="M335" s="338"/>
    </row>
    <row r="336" spans="2:13">
      <c r="B336" s="283"/>
      <c r="C336" s="96">
        <v>8</v>
      </c>
      <c r="D336" s="285" t="s">
        <v>65</v>
      </c>
      <c r="E336" s="430"/>
      <c r="F336" s="534"/>
      <c r="G336" s="430"/>
      <c r="H336" s="431">
        <v>0.19029388934361088</v>
      </c>
      <c r="I336" s="430"/>
      <c r="J336" s="297">
        <f t="shared" si="23"/>
        <v>0</v>
      </c>
      <c r="K336" s="524"/>
      <c r="L336" s="515"/>
      <c r="M336" s="338"/>
    </row>
    <row r="337" spans="2:13">
      <c r="B337" s="283"/>
      <c r="C337" s="96">
        <v>9</v>
      </c>
      <c r="D337" s="285" t="s">
        <v>66</v>
      </c>
      <c r="E337" s="430"/>
      <c r="F337" s="511"/>
      <c r="G337" s="440"/>
      <c r="H337" s="431">
        <v>3.3480992009172129E-2</v>
      </c>
      <c r="I337" s="430"/>
      <c r="J337" s="297">
        <f t="shared" si="23"/>
        <v>0</v>
      </c>
      <c r="K337" s="524"/>
      <c r="L337" s="515"/>
      <c r="M337" s="338"/>
    </row>
    <row r="338" spans="2:13">
      <c r="B338" s="286"/>
      <c r="C338" s="96">
        <v>10</v>
      </c>
      <c r="D338" s="285" t="s">
        <v>387</v>
      </c>
      <c r="E338" s="430"/>
      <c r="F338" s="530"/>
      <c r="G338" s="535"/>
      <c r="H338" s="431">
        <v>3.0616243452333516E-2</v>
      </c>
      <c r="I338" s="430"/>
      <c r="J338" s="297">
        <f t="shared" si="23"/>
        <v>0</v>
      </c>
      <c r="K338" s="524"/>
      <c r="L338" s="515"/>
      <c r="M338" s="338"/>
    </row>
    <row r="339" spans="2:13">
      <c r="B339" s="286"/>
      <c r="C339" s="96">
        <v>11</v>
      </c>
      <c r="D339" s="285" t="s">
        <v>68</v>
      </c>
      <c r="E339" s="430"/>
      <c r="F339" s="530"/>
      <c r="G339" s="535"/>
      <c r="H339" s="431">
        <v>3.2880876388950652E-3</v>
      </c>
      <c r="I339" s="430"/>
      <c r="J339" s="297">
        <f t="shared" si="23"/>
        <v>0</v>
      </c>
      <c r="K339" s="524"/>
      <c r="L339" s="515"/>
      <c r="M339" s="338"/>
    </row>
    <row r="340" spans="2:13">
      <c r="B340" s="286"/>
      <c r="C340" s="96">
        <v>12</v>
      </c>
      <c r="D340" s="285" t="s">
        <v>69</v>
      </c>
      <c r="E340" s="430"/>
      <c r="F340" s="530"/>
      <c r="G340" s="535"/>
      <c r="H340" s="431">
        <v>0.20799619941450201</v>
      </c>
      <c r="I340" s="430"/>
      <c r="J340" s="297">
        <f t="shared" si="23"/>
        <v>0</v>
      </c>
      <c r="K340" s="524"/>
      <c r="L340" s="515"/>
      <c r="M340" s="338"/>
    </row>
    <row r="341" spans="2:13">
      <c r="B341" s="287"/>
      <c r="C341" s="96">
        <v>13</v>
      </c>
      <c r="D341" s="285" t="s">
        <v>70</v>
      </c>
      <c r="E341" s="430"/>
      <c r="F341" s="536"/>
      <c r="G341" s="535"/>
      <c r="H341" s="435">
        <v>7.837166573692041E-5</v>
      </c>
      <c r="I341" s="430"/>
      <c r="J341" s="297">
        <f t="shared" si="23"/>
        <v>0</v>
      </c>
      <c r="K341" s="524"/>
      <c r="L341" s="515"/>
      <c r="M341" s="338"/>
    </row>
    <row r="342" spans="2:13">
      <c r="B342" s="437" t="s">
        <v>71</v>
      </c>
      <c r="C342" s="438"/>
      <c r="D342" s="439"/>
      <c r="E342" s="440"/>
      <c r="F342" s="441">
        <f>M306</f>
        <v>0</v>
      </c>
      <c r="G342" s="537"/>
      <c r="H342" s="538">
        <f>SUM(H329:H341)</f>
        <v>0.99999999999999989</v>
      </c>
      <c r="I342" s="539"/>
      <c r="J342" s="441">
        <f>SUM(J329:J341)</f>
        <v>0</v>
      </c>
      <c r="K342" s="524"/>
      <c r="L342" s="515"/>
      <c r="M342" s="338"/>
    </row>
    <row r="343" spans="2:13">
      <c r="B343" s="337"/>
      <c r="C343" s="96"/>
      <c r="D343" s="337"/>
      <c r="E343" s="338"/>
      <c r="F343" s="338"/>
      <c r="G343" s="338"/>
      <c r="H343" s="433"/>
      <c r="I343" s="523"/>
      <c r="J343" s="513"/>
      <c r="K343" s="524"/>
      <c r="L343" s="515"/>
      <c r="M343" s="338"/>
    </row>
    <row r="344" spans="2:13" ht="14.25">
      <c r="B344" s="189" t="s">
        <v>533</v>
      </c>
      <c r="E344" s="525"/>
      <c r="F344" s="338"/>
      <c r="G344" s="338"/>
      <c r="H344" s="433"/>
      <c r="I344" s="523"/>
      <c r="J344" s="513"/>
      <c r="K344" s="524"/>
      <c r="L344" s="515"/>
      <c r="M344" s="338"/>
    </row>
    <row r="345" spans="2:13" ht="72.75" thickBot="1">
      <c r="B345" s="274"/>
      <c r="C345" s="504" t="s">
        <v>534</v>
      </c>
      <c r="D345" s="276" t="s">
        <v>58</v>
      </c>
      <c r="F345" s="527" t="s">
        <v>505</v>
      </c>
      <c r="H345" s="277" t="s">
        <v>535</v>
      </c>
      <c r="J345" s="527" t="s">
        <v>536</v>
      </c>
      <c r="K345" s="524"/>
      <c r="L345" s="515"/>
      <c r="M345" s="338"/>
    </row>
    <row r="346" spans="2:13">
      <c r="B346" s="278" t="s">
        <v>87</v>
      </c>
      <c r="C346" s="295">
        <v>1</v>
      </c>
      <c r="D346" s="280" t="s">
        <v>386</v>
      </c>
      <c r="E346" s="430"/>
      <c r="F346" s="296">
        <f t="shared" ref="F346:F358" si="24">J329</f>
        <v>0</v>
      </c>
      <c r="G346" s="440"/>
      <c r="H346" s="529">
        <f t="array" ref="H346:H358">+係数!$I$3:$I$15</f>
        <v>0.49340991990373362</v>
      </c>
      <c r="I346" s="430"/>
      <c r="J346" s="541">
        <f>F346*H346</f>
        <v>0</v>
      </c>
      <c r="K346" s="524"/>
      <c r="L346" s="515"/>
      <c r="M346" s="338"/>
    </row>
    <row r="347" spans="2:13">
      <c r="B347" s="283"/>
      <c r="C347" s="96">
        <v>2</v>
      </c>
      <c r="D347" s="285" t="s">
        <v>60</v>
      </c>
      <c r="E347" s="430"/>
      <c r="F347" s="297">
        <f t="shared" si="24"/>
        <v>0</v>
      </c>
      <c r="G347" s="430"/>
      <c r="H347" s="431">
        <v>8.8134595005980865E-3</v>
      </c>
      <c r="I347" s="430"/>
      <c r="J347" s="542">
        <f t="shared" ref="J347:J358" si="25">F347*H347</f>
        <v>0</v>
      </c>
      <c r="K347" s="524"/>
      <c r="L347" s="515"/>
      <c r="M347" s="338"/>
    </row>
    <row r="348" spans="2:13">
      <c r="B348" s="283"/>
      <c r="C348" s="96">
        <v>3</v>
      </c>
      <c r="D348" s="285" t="s">
        <v>61</v>
      </c>
      <c r="E348" s="430"/>
      <c r="F348" s="297">
        <f t="shared" si="24"/>
        <v>0</v>
      </c>
      <c r="G348" s="430"/>
      <c r="H348" s="431">
        <v>0.25012935024604266</v>
      </c>
      <c r="I348" s="430"/>
      <c r="J348" s="542">
        <f t="shared" si="25"/>
        <v>0</v>
      </c>
      <c r="K348" s="524"/>
      <c r="L348" s="515"/>
      <c r="M348" s="338"/>
    </row>
    <row r="349" spans="2:13">
      <c r="B349" s="283"/>
      <c r="C349" s="96">
        <v>4</v>
      </c>
      <c r="D349" s="285" t="s">
        <v>62</v>
      </c>
      <c r="E349" s="430"/>
      <c r="F349" s="297">
        <f t="shared" si="24"/>
        <v>0</v>
      </c>
      <c r="G349" s="532"/>
      <c r="H349" s="533">
        <v>1</v>
      </c>
      <c r="I349" s="430"/>
      <c r="J349" s="542">
        <f t="shared" si="25"/>
        <v>0</v>
      </c>
      <c r="K349" s="524"/>
      <c r="L349" s="515"/>
      <c r="M349" s="338"/>
    </row>
    <row r="350" spans="2:13">
      <c r="B350" s="283"/>
      <c r="C350" s="96">
        <v>5</v>
      </c>
      <c r="D350" s="285" t="s">
        <v>63</v>
      </c>
      <c r="E350" s="430"/>
      <c r="F350" s="297">
        <f t="shared" si="24"/>
        <v>0</v>
      </c>
      <c r="G350" s="430"/>
      <c r="H350" s="431">
        <v>0.86978074812855211</v>
      </c>
      <c r="I350" s="430"/>
      <c r="J350" s="542">
        <f t="shared" si="25"/>
        <v>0</v>
      </c>
      <c r="K350" s="524"/>
      <c r="L350" s="515"/>
      <c r="M350" s="338"/>
    </row>
    <row r="351" spans="2:13">
      <c r="B351" s="283"/>
      <c r="C351" s="96">
        <v>6</v>
      </c>
      <c r="D351" s="285" t="s">
        <v>64</v>
      </c>
      <c r="E351" s="430"/>
      <c r="F351" s="297">
        <f t="shared" si="24"/>
        <v>0</v>
      </c>
      <c r="G351" s="430"/>
      <c r="H351" s="431">
        <v>0.26891012551389837</v>
      </c>
      <c r="I351" s="430"/>
      <c r="J351" s="542">
        <f t="shared" si="25"/>
        <v>0</v>
      </c>
      <c r="K351" s="524"/>
      <c r="L351" s="515"/>
      <c r="M351" s="338"/>
    </row>
    <row r="352" spans="2:13">
      <c r="B352" s="283"/>
      <c r="C352" s="96">
        <v>7</v>
      </c>
      <c r="D352" s="285" t="s">
        <v>100</v>
      </c>
      <c r="E352" s="430"/>
      <c r="F352" s="297">
        <f t="shared" si="24"/>
        <v>0</v>
      </c>
      <c r="G352" s="430"/>
      <c r="H352" s="431">
        <v>0.90270203192629672</v>
      </c>
      <c r="I352" s="430"/>
      <c r="J352" s="542">
        <f t="shared" si="25"/>
        <v>0</v>
      </c>
      <c r="K352" s="524"/>
      <c r="L352" s="515"/>
      <c r="M352" s="338"/>
    </row>
    <row r="353" spans="2:13">
      <c r="B353" s="283"/>
      <c r="C353" s="96">
        <v>8</v>
      </c>
      <c r="D353" s="285" t="s">
        <v>65</v>
      </c>
      <c r="E353" s="430"/>
      <c r="F353" s="297">
        <f t="shared" si="24"/>
        <v>0</v>
      </c>
      <c r="G353" s="430"/>
      <c r="H353" s="431">
        <v>0.95332395045344853</v>
      </c>
      <c r="I353" s="430"/>
      <c r="J353" s="542">
        <f t="shared" si="25"/>
        <v>0</v>
      </c>
      <c r="K353" s="524"/>
      <c r="L353" s="515"/>
      <c r="M353" s="338"/>
    </row>
    <row r="354" spans="2:13">
      <c r="B354" s="283"/>
      <c r="C354" s="96">
        <v>9</v>
      </c>
      <c r="D354" s="285" t="s">
        <v>66</v>
      </c>
      <c r="E354" s="430"/>
      <c r="F354" s="297">
        <f t="shared" si="24"/>
        <v>0</v>
      </c>
      <c r="G354" s="440"/>
      <c r="H354" s="431">
        <v>0.67365145005178062</v>
      </c>
      <c r="I354" s="430"/>
      <c r="J354" s="542">
        <f t="shared" si="25"/>
        <v>0</v>
      </c>
      <c r="K354" s="524"/>
      <c r="L354" s="515"/>
      <c r="M354" s="338"/>
    </row>
    <row r="355" spans="2:13">
      <c r="B355" s="286"/>
      <c r="C355" s="96">
        <v>10</v>
      </c>
      <c r="D355" s="285" t="s">
        <v>387</v>
      </c>
      <c r="E355" s="430"/>
      <c r="F355" s="297">
        <f t="shared" si="24"/>
        <v>0</v>
      </c>
      <c r="G355" s="535"/>
      <c r="H355" s="431">
        <v>0.57225374469537804</v>
      </c>
      <c r="I355" s="430"/>
      <c r="J355" s="542">
        <f t="shared" si="25"/>
        <v>0</v>
      </c>
      <c r="K355" s="524"/>
      <c r="L355" s="515"/>
      <c r="M355" s="338"/>
    </row>
    <row r="356" spans="2:13">
      <c r="B356" s="286"/>
      <c r="C356" s="96">
        <v>11</v>
      </c>
      <c r="D356" s="285" t="s">
        <v>68</v>
      </c>
      <c r="E356" s="430"/>
      <c r="F356" s="297">
        <f t="shared" si="24"/>
        <v>0</v>
      </c>
      <c r="G356" s="535"/>
      <c r="H356" s="431">
        <v>1</v>
      </c>
      <c r="I356" s="430"/>
      <c r="J356" s="542">
        <f t="shared" si="25"/>
        <v>0</v>
      </c>
      <c r="K356" s="524"/>
      <c r="L356" s="515"/>
      <c r="M356" s="338"/>
    </row>
    <row r="357" spans="2:13">
      <c r="B357" s="286"/>
      <c r="C357" s="96">
        <v>12</v>
      </c>
      <c r="D357" s="285" t="s">
        <v>69</v>
      </c>
      <c r="E357" s="430"/>
      <c r="F357" s="297">
        <f t="shared" si="24"/>
        <v>0</v>
      </c>
      <c r="G357" s="535"/>
      <c r="H357" s="431">
        <v>0.74861700281471566</v>
      </c>
      <c r="I357" s="430"/>
      <c r="J357" s="542">
        <f t="shared" si="25"/>
        <v>0</v>
      </c>
      <c r="K357" s="524"/>
      <c r="L357" s="515"/>
      <c r="M357" s="338"/>
    </row>
    <row r="358" spans="2:13" ht="12.75" thickBot="1">
      <c r="B358" s="287"/>
      <c r="C358" s="96">
        <v>13</v>
      </c>
      <c r="D358" s="285" t="s">
        <v>70</v>
      </c>
      <c r="E358" s="430"/>
      <c r="F358" s="297">
        <f t="shared" si="24"/>
        <v>0</v>
      </c>
      <c r="G358" s="535"/>
      <c r="H358" s="435">
        <v>0.99298276913013106</v>
      </c>
      <c r="I358" s="430"/>
      <c r="J358" s="553">
        <f t="shared" si="25"/>
        <v>0</v>
      </c>
      <c r="K358" s="524"/>
      <c r="L358" s="515"/>
      <c r="M358" s="338"/>
    </row>
    <row r="359" spans="2:13">
      <c r="B359" s="437" t="s">
        <v>71</v>
      </c>
      <c r="C359" s="438"/>
      <c r="D359" s="439"/>
      <c r="E359" s="440"/>
      <c r="F359" s="441">
        <f>SUM(F346:F358)</f>
        <v>0</v>
      </c>
      <c r="G359" s="440"/>
      <c r="H359" s="540"/>
      <c r="I359" s="440"/>
      <c r="J359" s="300">
        <f>SUM(J346:J358)</f>
        <v>0</v>
      </c>
      <c r="K359" s="524"/>
      <c r="L359" s="515"/>
      <c r="M359" s="338"/>
    </row>
    <row r="360" spans="2:13">
      <c r="B360" s="337"/>
      <c r="C360" s="96"/>
      <c r="D360" s="337"/>
      <c r="E360" s="338"/>
      <c r="F360" s="338"/>
      <c r="G360" s="338"/>
      <c r="H360" s="433"/>
      <c r="I360" s="523"/>
      <c r="J360" s="513"/>
      <c r="K360" s="524"/>
      <c r="L360" s="515"/>
      <c r="M360" s="338"/>
    </row>
    <row r="361" spans="2:13">
      <c r="B361" s="337"/>
      <c r="C361" s="96"/>
      <c r="D361" s="337"/>
      <c r="E361" s="338"/>
      <c r="F361" s="338"/>
      <c r="G361" s="338"/>
      <c r="H361" s="433"/>
      <c r="I361" s="523"/>
      <c r="J361" s="513"/>
      <c r="K361" s="524"/>
      <c r="L361" s="515"/>
      <c r="M361" s="338"/>
    </row>
    <row r="362" spans="2:13" ht="14.25">
      <c r="B362" s="189" t="s">
        <v>537</v>
      </c>
      <c r="C362" s="96"/>
      <c r="D362" s="337"/>
      <c r="E362" s="338"/>
      <c r="F362" s="338"/>
      <c r="G362" s="338"/>
      <c r="H362" s="433"/>
      <c r="I362" s="523"/>
      <c r="J362" s="513"/>
      <c r="K362" s="524"/>
      <c r="L362" s="515"/>
      <c r="M362" s="338"/>
    </row>
    <row r="363" spans="2:13" ht="48.75" thickBot="1">
      <c r="B363" s="274"/>
      <c r="C363" s="504" t="s">
        <v>384</v>
      </c>
      <c r="D363" s="276" t="s">
        <v>58</v>
      </c>
      <c r="F363" s="527" t="s">
        <v>501</v>
      </c>
      <c r="G363" s="433"/>
      <c r="H363" s="277" t="s">
        <v>538</v>
      </c>
      <c r="J363" s="302" t="s">
        <v>398</v>
      </c>
      <c r="K363" s="524"/>
      <c r="L363" s="515"/>
      <c r="M363" s="338"/>
    </row>
    <row r="364" spans="2:13">
      <c r="B364" s="278" t="s">
        <v>87</v>
      </c>
      <c r="C364" s="295">
        <v>1</v>
      </c>
      <c r="D364" s="280" t="s">
        <v>386</v>
      </c>
      <c r="E364" s="430"/>
      <c r="F364" s="296">
        <f>J329</f>
        <v>0</v>
      </c>
      <c r="G364" s="430"/>
      <c r="H364" s="529">
        <f t="array" ref="H364:H376">+係数!$F$3:$F$15</f>
        <v>0.28093389237769367</v>
      </c>
      <c r="I364" s="430"/>
      <c r="J364" s="545">
        <f t="shared" ref="J364:J376" si="26">F364*H364</f>
        <v>0</v>
      </c>
      <c r="K364" s="524"/>
      <c r="L364" s="515"/>
      <c r="M364" s="338"/>
    </row>
    <row r="365" spans="2:13">
      <c r="B365" s="283"/>
      <c r="C365" s="96">
        <v>2</v>
      </c>
      <c r="D365" s="285" t="s">
        <v>60</v>
      </c>
      <c r="E365" s="430"/>
      <c r="F365" s="297">
        <f t="shared" ref="F365:F376" si="27">J330</f>
        <v>0</v>
      </c>
      <c r="G365" s="430"/>
      <c r="H365" s="431">
        <v>0.14628061640298873</v>
      </c>
      <c r="I365" s="430"/>
      <c r="J365" s="546">
        <f t="shared" si="26"/>
        <v>0</v>
      </c>
      <c r="K365" s="524"/>
      <c r="L365" s="515"/>
      <c r="M365" s="338"/>
    </row>
    <row r="366" spans="2:13">
      <c r="B366" s="283"/>
      <c r="C366" s="96">
        <v>3</v>
      </c>
      <c r="D366" s="285" t="s">
        <v>61</v>
      </c>
      <c r="E366" s="430"/>
      <c r="F366" s="297">
        <f t="shared" si="27"/>
        <v>0</v>
      </c>
      <c r="G366" s="430"/>
      <c r="H366" s="431">
        <v>0.60290215878543763</v>
      </c>
      <c r="I366" s="430"/>
      <c r="J366" s="547">
        <f t="shared" si="26"/>
        <v>0</v>
      </c>
      <c r="K366" s="524"/>
      <c r="L366" s="515"/>
      <c r="M366" s="338"/>
    </row>
    <row r="367" spans="2:13">
      <c r="B367" s="283"/>
      <c r="C367" s="96">
        <v>4</v>
      </c>
      <c r="D367" s="285" t="s">
        <v>62</v>
      </c>
      <c r="E367" s="430"/>
      <c r="F367" s="297">
        <f t="shared" si="27"/>
        <v>0</v>
      </c>
      <c r="G367" s="430"/>
      <c r="H367" s="533">
        <v>0</v>
      </c>
      <c r="I367" s="430"/>
      <c r="J367" s="547">
        <f t="shared" si="26"/>
        <v>0</v>
      </c>
      <c r="K367" s="524"/>
      <c r="L367" s="515"/>
      <c r="M367" s="338"/>
    </row>
    <row r="368" spans="2:13">
      <c r="B368" s="283"/>
      <c r="C368" s="96">
        <v>5</v>
      </c>
      <c r="D368" s="285" t="s">
        <v>63</v>
      </c>
      <c r="E368" s="430"/>
      <c r="F368" s="297">
        <f t="shared" si="27"/>
        <v>0</v>
      </c>
      <c r="G368" s="430"/>
      <c r="H368" s="431">
        <v>0.13018123864002759</v>
      </c>
      <c r="I368" s="430"/>
      <c r="J368" s="547">
        <f t="shared" si="26"/>
        <v>0</v>
      </c>
      <c r="K368" s="524"/>
      <c r="L368" s="515"/>
      <c r="M368" s="338"/>
    </row>
    <row r="369" spans="2:13">
      <c r="B369" s="283"/>
      <c r="C369" s="96">
        <v>6</v>
      </c>
      <c r="D369" s="285" t="s">
        <v>64</v>
      </c>
      <c r="E369" s="430"/>
      <c r="F369" s="297">
        <f t="shared" si="27"/>
        <v>0</v>
      </c>
      <c r="G369" s="430"/>
      <c r="H369" s="431">
        <v>0.72253377051220791</v>
      </c>
      <c r="I369" s="430"/>
      <c r="J369" s="547">
        <f t="shared" si="26"/>
        <v>0</v>
      </c>
      <c r="K369" s="524"/>
      <c r="L369" s="515"/>
      <c r="M369" s="338"/>
    </row>
    <row r="370" spans="2:13">
      <c r="B370" s="283"/>
      <c r="C370" s="96">
        <v>7</v>
      </c>
      <c r="D370" s="285" t="s">
        <v>100</v>
      </c>
      <c r="E370" s="430"/>
      <c r="F370" s="297">
        <f t="shared" si="27"/>
        <v>0</v>
      </c>
      <c r="G370" s="430"/>
      <c r="H370" s="431">
        <v>7.5724931481057703E-2</v>
      </c>
      <c r="I370" s="430"/>
      <c r="J370" s="547">
        <f t="shared" si="26"/>
        <v>0</v>
      </c>
      <c r="K370" s="524"/>
      <c r="L370" s="515"/>
      <c r="M370" s="338"/>
    </row>
    <row r="371" spans="2:13">
      <c r="B371" s="283"/>
      <c r="C371" s="96">
        <v>8</v>
      </c>
      <c r="D371" s="285" t="s">
        <v>65</v>
      </c>
      <c r="E371" s="430"/>
      <c r="F371" s="297">
        <f t="shared" si="27"/>
        <v>0</v>
      </c>
      <c r="G371" s="430"/>
      <c r="H371" s="431">
        <v>4.6656473259822667E-2</v>
      </c>
      <c r="I371" s="430"/>
      <c r="J371" s="547">
        <f t="shared" si="26"/>
        <v>0</v>
      </c>
      <c r="K371" s="524"/>
      <c r="L371" s="515"/>
      <c r="M371" s="338"/>
    </row>
    <row r="372" spans="2:13">
      <c r="B372" s="283"/>
      <c r="C372" s="96">
        <v>9</v>
      </c>
      <c r="D372" s="285" t="s">
        <v>66</v>
      </c>
      <c r="E372" s="430"/>
      <c r="F372" s="297">
        <f t="shared" si="27"/>
        <v>0</v>
      </c>
      <c r="G372" s="430"/>
      <c r="H372" s="431">
        <v>0.27129030061743264</v>
      </c>
      <c r="I372" s="430"/>
      <c r="J372" s="547">
        <f t="shared" si="26"/>
        <v>0</v>
      </c>
      <c r="K372" s="524"/>
      <c r="L372" s="515"/>
      <c r="M372" s="338"/>
    </row>
    <row r="373" spans="2:13">
      <c r="B373" s="286"/>
      <c r="C373" s="96">
        <v>10</v>
      </c>
      <c r="D373" s="285" t="s">
        <v>387</v>
      </c>
      <c r="E373" s="430"/>
      <c r="F373" s="297">
        <f t="shared" si="27"/>
        <v>0</v>
      </c>
      <c r="G373" s="430"/>
      <c r="H373" s="431">
        <v>0.40792572159052709</v>
      </c>
      <c r="I373" s="430"/>
      <c r="J373" s="547">
        <f t="shared" si="26"/>
        <v>0</v>
      </c>
      <c r="K373" s="524"/>
      <c r="L373" s="515"/>
      <c r="M373" s="338"/>
    </row>
    <row r="374" spans="2:13">
      <c r="B374" s="286"/>
      <c r="C374" s="96">
        <v>11</v>
      </c>
      <c r="D374" s="285" t="s">
        <v>68</v>
      </c>
      <c r="E374" s="430"/>
      <c r="F374" s="297">
        <f t="shared" si="27"/>
        <v>0</v>
      </c>
      <c r="G374" s="430"/>
      <c r="H374" s="431">
        <v>0</v>
      </c>
      <c r="I374" s="430"/>
      <c r="J374" s="547">
        <f t="shared" si="26"/>
        <v>0</v>
      </c>
      <c r="K374" s="524"/>
      <c r="L374" s="515"/>
      <c r="M374" s="338"/>
    </row>
    <row r="375" spans="2:13">
      <c r="B375" s="286"/>
      <c r="C375" s="96">
        <v>12</v>
      </c>
      <c r="D375" s="285" t="s">
        <v>69</v>
      </c>
      <c r="E375" s="430"/>
      <c r="F375" s="297">
        <f t="shared" si="27"/>
        <v>0</v>
      </c>
      <c r="G375" s="430"/>
      <c r="H375" s="431">
        <v>0.24174787705330603</v>
      </c>
      <c r="I375" s="430"/>
      <c r="J375" s="547">
        <f t="shared" si="26"/>
        <v>0</v>
      </c>
      <c r="K375" s="524"/>
      <c r="L375" s="515"/>
      <c r="M375" s="338"/>
    </row>
    <row r="376" spans="2:13" ht="12.75" thickBot="1">
      <c r="B376" s="287"/>
      <c r="C376" s="96">
        <v>13</v>
      </c>
      <c r="D376" s="285" t="s">
        <v>70</v>
      </c>
      <c r="E376" s="430"/>
      <c r="F376" s="297">
        <f t="shared" si="27"/>
        <v>0</v>
      </c>
      <c r="G376" s="430"/>
      <c r="H376" s="435">
        <v>4.9061148030864004E-4</v>
      </c>
      <c r="I376" s="430"/>
      <c r="J376" s="548">
        <f t="shared" si="26"/>
        <v>0</v>
      </c>
      <c r="K376" s="524"/>
      <c r="L376" s="515"/>
      <c r="M376" s="338"/>
    </row>
    <row r="377" spans="2:13">
      <c r="B377" s="437" t="s">
        <v>71</v>
      </c>
      <c r="C377" s="438"/>
      <c r="D377" s="439"/>
      <c r="E377" s="440"/>
      <c r="F377" s="441">
        <f>SUM(F364:F376)</f>
        <v>0</v>
      </c>
      <c r="G377" s="433"/>
      <c r="H377" s="433"/>
      <c r="I377" s="433"/>
      <c r="J377" s="313">
        <f>SUM(J364:J376)</f>
        <v>0</v>
      </c>
      <c r="K377" s="524"/>
      <c r="L377" s="515"/>
      <c r="M377" s="338"/>
    </row>
    <row r="378" spans="2:13">
      <c r="B378" s="337"/>
      <c r="C378" s="96"/>
      <c r="D378" s="337"/>
      <c r="E378" s="338"/>
      <c r="F378" s="338"/>
      <c r="G378" s="433"/>
      <c r="H378" s="433"/>
      <c r="I378" s="433"/>
      <c r="J378" s="166"/>
      <c r="K378" s="524"/>
      <c r="L378" s="515"/>
      <c r="M378" s="338"/>
    </row>
    <row r="379" spans="2:13" ht="14.25">
      <c r="B379" s="189" t="s">
        <v>401</v>
      </c>
      <c r="C379" s="96"/>
      <c r="D379" s="337"/>
      <c r="E379" s="338"/>
      <c r="F379" s="338"/>
      <c r="G379" s="338"/>
      <c r="H379" s="433"/>
      <c r="I379" s="433"/>
      <c r="J379" s="166"/>
      <c r="K379" s="524"/>
      <c r="L379" s="515"/>
      <c r="M379" s="338"/>
    </row>
    <row r="380" spans="2:13" ht="48">
      <c r="B380" s="274"/>
      <c r="C380" s="504" t="s">
        <v>384</v>
      </c>
      <c r="D380" s="276" t="s">
        <v>58</v>
      </c>
      <c r="F380" s="527" t="s">
        <v>501</v>
      </c>
      <c r="G380" s="433"/>
      <c r="H380" s="277" t="s">
        <v>400</v>
      </c>
      <c r="J380" s="277" t="s">
        <v>473</v>
      </c>
      <c r="K380" s="524"/>
      <c r="L380" s="515"/>
      <c r="M380" s="338"/>
    </row>
    <row r="381" spans="2:13">
      <c r="B381" s="278" t="s">
        <v>87</v>
      </c>
      <c r="C381" s="295">
        <v>1</v>
      </c>
      <c r="D381" s="280" t="s">
        <v>386</v>
      </c>
      <c r="E381" s="430"/>
      <c r="F381" s="296">
        <f>J329</f>
        <v>0</v>
      </c>
      <c r="G381" s="430"/>
      <c r="H381" s="529">
        <f t="array" ref="H381:H393">+係数!$G$3:$G$15</f>
        <v>0.22565618771857276</v>
      </c>
      <c r="I381" s="430"/>
      <c r="J381" s="297">
        <f>F381*H381</f>
        <v>0</v>
      </c>
      <c r="K381" s="524"/>
      <c r="L381" s="515"/>
      <c r="M381" s="338"/>
    </row>
    <row r="382" spans="2:13">
      <c r="B382" s="283"/>
      <c r="C382" s="96">
        <v>2</v>
      </c>
      <c r="D382" s="285" t="s">
        <v>60</v>
      </c>
      <c r="E382" s="430"/>
      <c r="F382" s="297">
        <f t="shared" ref="F382:F393" si="28">J330</f>
        <v>0</v>
      </c>
      <c r="G382" s="430"/>
      <c r="H382" s="431">
        <v>0.84490592409641319</v>
      </c>
      <c r="I382" s="430"/>
      <c r="J382" s="297">
        <f t="shared" ref="J382:J393" si="29">F382*H382</f>
        <v>0</v>
      </c>
      <c r="K382" s="524"/>
      <c r="L382" s="515"/>
      <c r="M382" s="338"/>
    </row>
    <row r="383" spans="2:13">
      <c r="B383" s="283"/>
      <c r="C383" s="96">
        <v>3</v>
      </c>
      <c r="D383" s="285" t="s">
        <v>61</v>
      </c>
      <c r="E383" s="430"/>
      <c r="F383" s="297">
        <f t="shared" si="28"/>
        <v>0</v>
      </c>
      <c r="G383" s="430"/>
      <c r="H383" s="431">
        <v>0.14696849096851974</v>
      </c>
      <c r="I383" s="430"/>
      <c r="J383" s="405">
        <f t="shared" si="29"/>
        <v>0</v>
      </c>
      <c r="K383" s="524"/>
      <c r="L383" s="515"/>
      <c r="M383" s="338"/>
    </row>
    <row r="384" spans="2:13">
      <c r="B384" s="283"/>
      <c r="C384" s="96">
        <v>4</v>
      </c>
      <c r="D384" s="285" t="s">
        <v>62</v>
      </c>
      <c r="E384" s="430"/>
      <c r="F384" s="297">
        <f t="shared" si="28"/>
        <v>0</v>
      </c>
      <c r="G384" s="430"/>
      <c r="H384" s="533">
        <v>0</v>
      </c>
      <c r="I384" s="430"/>
      <c r="J384" s="405">
        <f t="shared" si="29"/>
        <v>0</v>
      </c>
      <c r="K384" s="524"/>
      <c r="L384" s="515"/>
      <c r="M384" s="338"/>
    </row>
    <row r="385" spans="2:13">
      <c r="B385" s="283"/>
      <c r="C385" s="96">
        <v>5</v>
      </c>
      <c r="D385" s="285" t="s">
        <v>63</v>
      </c>
      <c r="E385" s="430"/>
      <c r="F385" s="297">
        <f t="shared" si="28"/>
        <v>0</v>
      </c>
      <c r="G385" s="430"/>
      <c r="H385" s="431">
        <v>3.801323142032926E-5</v>
      </c>
      <c r="I385" s="430"/>
      <c r="J385" s="405">
        <f t="shared" si="29"/>
        <v>0</v>
      </c>
      <c r="K385" s="524"/>
      <c r="L385" s="515"/>
      <c r="M385" s="338"/>
    </row>
    <row r="386" spans="2:13">
      <c r="B386" s="283"/>
      <c r="C386" s="96">
        <v>6</v>
      </c>
      <c r="D386" s="285" t="s">
        <v>64</v>
      </c>
      <c r="E386" s="430"/>
      <c r="F386" s="297">
        <f t="shared" si="28"/>
        <v>0</v>
      </c>
      <c r="G386" s="430"/>
      <c r="H386" s="431">
        <v>8.5561039738937406E-3</v>
      </c>
      <c r="I386" s="430"/>
      <c r="J386" s="405">
        <f t="shared" si="29"/>
        <v>0</v>
      </c>
      <c r="K386" s="524"/>
      <c r="L386" s="515"/>
      <c r="M386" s="338"/>
    </row>
    <row r="387" spans="2:13">
      <c r="B387" s="283"/>
      <c r="C387" s="96">
        <v>7</v>
      </c>
      <c r="D387" s="285" t="s">
        <v>100</v>
      </c>
      <c r="E387" s="430"/>
      <c r="F387" s="297">
        <f t="shared" si="28"/>
        <v>0</v>
      </c>
      <c r="G387" s="430"/>
      <c r="H387" s="431">
        <v>2.1573036592645575E-2</v>
      </c>
      <c r="I387" s="430"/>
      <c r="J387" s="405">
        <f t="shared" si="29"/>
        <v>0</v>
      </c>
      <c r="K387" s="524"/>
      <c r="L387" s="515"/>
      <c r="M387" s="338"/>
    </row>
    <row r="388" spans="2:13">
      <c r="B388" s="283"/>
      <c r="C388" s="96">
        <v>8</v>
      </c>
      <c r="D388" s="285" t="s">
        <v>65</v>
      </c>
      <c r="E388" s="430"/>
      <c r="F388" s="297">
        <f t="shared" si="28"/>
        <v>0</v>
      </c>
      <c r="G388" s="430"/>
      <c r="H388" s="431">
        <v>1.9576286728720065E-5</v>
      </c>
      <c r="I388" s="430"/>
      <c r="J388" s="405">
        <f t="shared" si="29"/>
        <v>0</v>
      </c>
      <c r="K388" s="524"/>
      <c r="L388" s="515"/>
      <c r="M388" s="338"/>
    </row>
    <row r="389" spans="2:13">
      <c r="B389" s="283"/>
      <c r="C389" s="96">
        <v>9</v>
      </c>
      <c r="D389" s="285" t="s">
        <v>66</v>
      </c>
      <c r="E389" s="430"/>
      <c r="F389" s="297">
        <f t="shared" si="28"/>
        <v>0</v>
      </c>
      <c r="G389" s="430"/>
      <c r="H389" s="431">
        <v>5.5058249330786783E-2</v>
      </c>
      <c r="I389" s="430"/>
      <c r="J389" s="405">
        <f t="shared" si="29"/>
        <v>0</v>
      </c>
      <c r="K389" s="524"/>
      <c r="L389" s="515"/>
      <c r="M389" s="338"/>
    </row>
    <row r="390" spans="2:13">
      <c r="B390" s="286"/>
      <c r="C390" s="96">
        <v>10</v>
      </c>
      <c r="D390" s="285" t="s">
        <v>387</v>
      </c>
      <c r="E390" s="430"/>
      <c r="F390" s="297">
        <f t="shared" si="28"/>
        <v>0</v>
      </c>
      <c r="G390" s="430"/>
      <c r="H390" s="431">
        <v>1.982053371409492E-2</v>
      </c>
      <c r="I390" s="430"/>
      <c r="J390" s="405">
        <f t="shared" si="29"/>
        <v>0</v>
      </c>
      <c r="K390" s="524"/>
      <c r="L390" s="515"/>
      <c r="M390" s="338"/>
    </row>
    <row r="391" spans="2:13">
      <c r="B391" s="286"/>
      <c r="C391" s="96">
        <v>11</v>
      </c>
      <c r="D391" s="285" t="s">
        <v>68</v>
      </c>
      <c r="E391" s="430"/>
      <c r="F391" s="297">
        <f t="shared" si="28"/>
        <v>0</v>
      </c>
      <c r="G391" s="430"/>
      <c r="H391" s="431">
        <v>0</v>
      </c>
      <c r="I391" s="430"/>
      <c r="J391" s="405">
        <f t="shared" si="29"/>
        <v>0</v>
      </c>
      <c r="K391" s="524"/>
      <c r="L391" s="515"/>
      <c r="M391" s="338"/>
    </row>
    <row r="392" spans="2:13">
      <c r="B392" s="286"/>
      <c r="C392" s="96">
        <v>12</v>
      </c>
      <c r="D392" s="285" t="s">
        <v>69</v>
      </c>
      <c r="E392" s="430"/>
      <c r="F392" s="297">
        <f t="shared" si="28"/>
        <v>0</v>
      </c>
      <c r="G392" s="430"/>
      <c r="H392" s="431">
        <v>9.6351201319782951E-3</v>
      </c>
      <c r="I392" s="430"/>
      <c r="J392" s="405">
        <f t="shared" si="29"/>
        <v>0</v>
      </c>
      <c r="K392" s="524"/>
      <c r="L392" s="515"/>
      <c r="M392" s="338"/>
    </row>
    <row r="393" spans="2:13">
      <c r="B393" s="287"/>
      <c r="C393" s="96">
        <v>13</v>
      </c>
      <c r="D393" s="285" t="s">
        <v>70</v>
      </c>
      <c r="E393" s="430"/>
      <c r="F393" s="297">
        <f t="shared" si="28"/>
        <v>0</v>
      </c>
      <c r="G393" s="430"/>
      <c r="H393" s="435">
        <v>6.5266193895603935E-3</v>
      </c>
      <c r="I393" s="430"/>
      <c r="J393" s="405">
        <f t="shared" si="29"/>
        <v>0</v>
      </c>
      <c r="K393" s="524"/>
      <c r="L393" s="515"/>
      <c r="M393" s="338"/>
    </row>
    <row r="394" spans="2:13">
      <c r="B394" s="437" t="s">
        <v>71</v>
      </c>
      <c r="C394" s="438"/>
      <c r="D394" s="439"/>
      <c r="E394" s="440"/>
      <c r="F394" s="441">
        <f>SUM(F381:F393)</f>
        <v>0</v>
      </c>
      <c r="G394" s="433"/>
      <c r="H394" s="433"/>
      <c r="I394" s="433"/>
      <c r="J394" s="311">
        <f>SUM(J381:J393)</f>
        <v>0</v>
      </c>
      <c r="K394" s="524"/>
      <c r="L394" s="515"/>
      <c r="M394" s="338"/>
    </row>
    <row r="395" spans="2:13">
      <c r="B395" s="337"/>
      <c r="C395" s="96"/>
      <c r="D395" s="337"/>
      <c r="E395" s="338"/>
      <c r="F395" s="338"/>
      <c r="G395" s="338"/>
      <c r="H395" s="433"/>
      <c r="I395" s="523"/>
      <c r="J395" s="513"/>
      <c r="K395" s="524"/>
      <c r="L395" s="515"/>
      <c r="M395" s="338"/>
    </row>
    <row r="396" spans="2:13" ht="14.25">
      <c r="B396" s="500" t="s">
        <v>539</v>
      </c>
      <c r="E396" s="433"/>
      <c r="F396" s="338"/>
      <c r="G396" s="433"/>
      <c r="H396" s="540"/>
      <c r="I396" s="433"/>
      <c r="J396" s="338"/>
      <c r="K396" s="524"/>
      <c r="L396" s="515"/>
      <c r="M396" s="338"/>
    </row>
    <row r="397" spans="2:13" ht="14.25">
      <c r="B397" s="189" t="s">
        <v>540</v>
      </c>
      <c r="E397" s="433"/>
      <c r="F397" s="338"/>
      <c r="G397" s="433"/>
      <c r="H397" s="540"/>
      <c r="I397" s="433"/>
      <c r="J397" s="338"/>
      <c r="K397" s="524"/>
      <c r="L397" s="515"/>
      <c r="M397" s="338"/>
    </row>
    <row r="398" spans="2:13" ht="48">
      <c r="B398" s="274"/>
      <c r="C398" s="504" t="s">
        <v>384</v>
      </c>
      <c r="D398" s="276" t="s">
        <v>58</v>
      </c>
      <c r="F398" s="277" t="s">
        <v>509</v>
      </c>
      <c r="H398" s="527" t="s">
        <v>510</v>
      </c>
      <c r="J398" s="527" t="s">
        <v>511</v>
      </c>
      <c r="K398" s="524"/>
      <c r="L398" s="515"/>
      <c r="M398" s="338"/>
    </row>
    <row r="399" spans="2:13">
      <c r="B399" s="479" t="s">
        <v>73</v>
      </c>
      <c r="C399" s="295">
        <v>1</v>
      </c>
      <c r="D399" s="280" t="s">
        <v>386</v>
      </c>
      <c r="E399" s="440"/>
      <c r="F399" s="528"/>
      <c r="G399" s="440"/>
      <c r="H399" s="549">
        <f t="array" ref="H399:H411">+係数!$N$17:$N$29</f>
        <v>1.1983012815736091E-2</v>
      </c>
      <c r="I399" s="430"/>
      <c r="J399" s="296">
        <f t="shared" ref="J399:J411" si="30">$F$412*H399</f>
        <v>0</v>
      </c>
      <c r="K399" s="524"/>
      <c r="L399" s="515"/>
      <c r="M399" s="338"/>
    </row>
    <row r="400" spans="2:13">
      <c r="B400" s="291"/>
      <c r="C400" s="96">
        <v>2</v>
      </c>
      <c r="D400" s="285" t="s">
        <v>60</v>
      </c>
      <c r="E400" s="430"/>
      <c r="F400" s="530"/>
      <c r="G400" s="430"/>
      <c r="H400" s="449">
        <v>-2.1582521792150521E-5</v>
      </c>
      <c r="I400" s="430"/>
      <c r="J400" s="297">
        <f t="shared" si="30"/>
        <v>0</v>
      </c>
      <c r="K400" s="524"/>
      <c r="L400" s="515"/>
      <c r="M400" s="338"/>
    </row>
    <row r="401" spans="2:13">
      <c r="B401" s="291"/>
      <c r="C401" s="96">
        <v>3</v>
      </c>
      <c r="D401" s="285" t="s">
        <v>61</v>
      </c>
      <c r="E401" s="430"/>
      <c r="F401" s="530"/>
      <c r="G401" s="430"/>
      <c r="H401" s="449">
        <v>0.19509705849922376</v>
      </c>
      <c r="I401" s="430"/>
      <c r="J401" s="297">
        <f t="shared" si="30"/>
        <v>0</v>
      </c>
      <c r="K401" s="524"/>
      <c r="L401" s="515"/>
      <c r="M401" s="338"/>
    </row>
    <row r="402" spans="2:13">
      <c r="B402" s="291"/>
      <c r="C402" s="96">
        <v>4</v>
      </c>
      <c r="D402" s="285" t="s">
        <v>62</v>
      </c>
      <c r="E402" s="532"/>
      <c r="F402" s="531"/>
      <c r="G402" s="532"/>
      <c r="H402" s="550">
        <v>0</v>
      </c>
      <c r="I402" s="430"/>
      <c r="J402" s="297">
        <f t="shared" si="30"/>
        <v>0</v>
      </c>
      <c r="K402" s="524"/>
      <c r="L402" s="515"/>
      <c r="M402" s="338"/>
    </row>
    <row r="403" spans="2:13">
      <c r="B403" s="291"/>
      <c r="C403" s="96">
        <v>5</v>
      </c>
      <c r="D403" s="285" t="s">
        <v>63</v>
      </c>
      <c r="E403" s="430"/>
      <c r="F403" s="534"/>
      <c r="G403" s="430"/>
      <c r="H403" s="449">
        <v>2.9773403498451118E-2</v>
      </c>
      <c r="I403" s="430"/>
      <c r="J403" s="297">
        <f t="shared" si="30"/>
        <v>0</v>
      </c>
      <c r="K403" s="524"/>
      <c r="L403" s="515"/>
      <c r="M403" s="338"/>
    </row>
    <row r="404" spans="2:13">
      <c r="B404" s="291"/>
      <c r="C404" s="96">
        <v>6</v>
      </c>
      <c r="D404" s="285" t="s">
        <v>64</v>
      </c>
      <c r="E404" s="430"/>
      <c r="F404" s="534"/>
      <c r="G404" s="430"/>
      <c r="H404" s="449">
        <v>0.15415103688477372</v>
      </c>
      <c r="I404" s="430"/>
      <c r="J404" s="297">
        <f t="shared" si="30"/>
        <v>0</v>
      </c>
      <c r="K404" s="524"/>
      <c r="L404" s="515"/>
      <c r="M404" s="338"/>
    </row>
    <row r="405" spans="2:13">
      <c r="B405" s="291"/>
      <c r="C405" s="96">
        <v>7</v>
      </c>
      <c r="D405" s="285" t="s">
        <v>100</v>
      </c>
      <c r="E405" s="430"/>
      <c r="F405" s="534"/>
      <c r="G405" s="430"/>
      <c r="H405" s="449">
        <v>5.5010524396408481E-2</v>
      </c>
      <c r="I405" s="430"/>
      <c r="J405" s="297">
        <f t="shared" si="30"/>
        <v>0</v>
      </c>
      <c r="K405" s="524"/>
      <c r="L405" s="515"/>
      <c r="M405" s="338"/>
    </row>
    <row r="406" spans="2:13">
      <c r="B406" s="291"/>
      <c r="C406" s="96">
        <v>8</v>
      </c>
      <c r="D406" s="285" t="s">
        <v>65</v>
      </c>
      <c r="E406" s="430"/>
      <c r="F406" s="534"/>
      <c r="G406" s="430"/>
      <c r="H406" s="449">
        <v>0.20933521855105436</v>
      </c>
      <c r="I406" s="430"/>
      <c r="J406" s="297">
        <f t="shared" si="30"/>
        <v>0</v>
      </c>
      <c r="K406" s="524"/>
      <c r="L406" s="515"/>
      <c r="M406" s="338"/>
    </row>
    <row r="407" spans="2:13">
      <c r="B407" s="291"/>
      <c r="C407" s="96">
        <v>9</v>
      </c>
      <c r="D407" s="285" t="s">
        <v>66</v>
      </c>
      <c r="E407" s="440"/>
      <c r="F407" s="511"/>
      <c r="G407" s="440"/>
      <c r="H407" s="449">
        <v>4.8740469450610439E-2</v>
      </c>
      <c r="I407" s="430"/>
      <c r="J407" s="297">
        <f t="shared" si="30"/>
        <v>0</v>
      </c>
      <c r="K407" s="524"/>
      <c r="L407" s="515"/>
      <c r="M407" s="338"/>
    </row>
    <row r="408" spans="2:13">
      <c r="B408" s="292"/>
      <c r="C408" s="96">
        <v>10</v>
      </c>
      <c r="D408" s="285" t="s">
        <v>387</v>
      </c>
      <c r="E408" s="535"/>
      <c r="F408" s="530"/>
      <c r="G408" s="535"/>
      <c r="H408" s="449">
        <v>4.4985768317533349E-2</v>
      </c>
      <c r="I408" s="430"/>
      <c r="J408" s="297">
        <f t="shared" si="30"/>
        <v>0</v>
      </c>
      <c r="K408" s="524"/>
      <c r="L408" s="515"/>
      <c r="M408" s="338"/>
    </row>
    <row r="409" spans="2:13">
      <c r="B409" s="292"/>
      <c r="C409" s="96">
        <v>11</v>
      </c>
      <c r="D409" s="285" t="s">
        <v>68</v>
      </c>
      <c r="E409" s="535"/>
      <c r="F409" s="530"/>
      <c r="G409" s="535"/>
      <c r="H409" s="449">
        <v>3.9429647917964637E-3</v>
      </c>
      <c r="I409" s="430"/>
      <c r="J409" s="297">
        <f t="shared" si="30"/>
        <v>0</v>
      </c>
      <c r="K409" s="524"/>
      <c r="L409" s="515"/>
      <c r="M409" s="338"/>
    </row>
    <row r="410" spans="2:13">
      <c r="B410" s="292"/>
      <c r="C410" s="96">
        <v>12</v>
      </c>
      <c r="D410" s="285" t="s">
        <v>69</v>
      </c>
      <c r="E410" s="535"/>
      <c r="F410" s="530"/>
      <c r="G410" s="535"/>
      <c r="H410" s="449">
        <v>0.24693542598935522</v>
      </c>
      <c r="I410" s="430"/>
      <c r="J410" s="297">
        <f t="shared" si="30"/>
        <v>0</v>
      </c>
      <c r="K410" s="524"/>
      <c r="L410" s="515"/>
      <c r="M410" s="338"/>
    </row>
    <row r="411" spans="2:13">
      <c r="B411" s="293"/>
      <c r="C411" s="96">
        <v>13</v>
      </c>
      <c r="D411" s="285" t="s">
        <v>70</v>
      </c>
      <c r="E411" s="535"/>
      <c r="F411" s="536"/>
      <c r="G411" s="535"/>
      <c r="H411" s="449">
        <v>6.6699326849136209E-5</v>
      </c>
      <c r="I411" s="430"/>
      <c r="J411" s="297">
        <f t="shared" si="30"/>
        <v>0</v>
      </c>
      <c r="K411" s="524"/>
      <c r="L411" s="515"/>
      <c r="M411" s="338"/>
    </row>
    <row r="412" spans="2:13">
      <c r="B412" s="437" t="s">
        <v>71</v>
      </c>
      <c r="C412" s="438"/>
      <c r="D412" s="439"/>
      <c r="E412" s="440"/>
      <c r="F412" s="441">
        <f>M323</f>
        <v>0</v>
      </c>
      <c r="G412" s="537"/>
      <c r="H412" s="538">
        <f>SUM(H399:H411)</f>
        <v>0.99999999999999989</v>
      </c>
      <c r="I412" s="539"/>
      <c r="J412" s="441">
        <f>SUM(J399:J411)</f>
        <v>0</v>
      </c>
      <c r="K412" s="524"/>
      <c r="L412" s="515"/>
      <c r="M412" s="338"/>
    </row>
    <row r="413" spans="2:13">
      <c r="B413" s="337"/>
      <c r="C413" s="96"/>
      <c r="D413" s="337"/>
      <c r="E413" s="433"/>
      <c r="F413" s="338"/>
      <c r="G413" s="433"/>
      <c r="H413" s="433"/>
      <c r="I413" s="433"/>
      <c r="J413" s="166"/>
      <c r="K413" s="524"/>
      <c r="L413" s="515"/>
      <c r="M413" s="338"/>
    </row>
    <row r="414" spans="2:13" ht="14.25">
      <c r="B414" s="189" t="s">
        <v>541</v>
      </c>
      <c r="E414" s="433"/>
      <c r="F414" s="338"/>
      <c r="G414" s="433"/>
      <c r="H414" s="540"/>
      <c r="I414" s="433"/>
      <c r="J414" s="338"/>
      <c r="K414" s="524"/>
      <c r="L414" s="515"/>
      <c r="M414" s="338"/>
    </row>
    <row r="415" spans="2:13" ht="72.75" thickBot="1">
      <c r="B415" s="274"/>
      <c r="C415" s="504" t="s">
        <v>384</v>
      </c>
      <c r="D415" s="276" t="s">
        <v>58</v>
      </c>
      <c r="E415" s="433"/>
      <c r="F415" s="527" t="s">
        <v>511</v>
      </c>
      <c r="G415" s="433"/>
      <c r="H415" s="277" t="s">
        <v>513</v>
      </c>
      <c r="J415" s="527" t="s">
        <v>514</v>
      </c>
      <c r="K415" s="524"/>
      <c r="L415" s="515"/>
      <c r="M415" s="338"/>
    </row>
    <row r="416" spans="2:13">
      <c r="B416" s="479" t="s">
        <v>73</v>
      </c>
      <c r="C416" s="295">
        <v>1</v>
      </c>
      <c r="D416" s="280" t="s">
        <v>386</v>
      </c>
      <c r="E416" s="430"/>
      <c r="F416" s="296">
        <f t="shared" ref="F416:F428" si="31">J399</f>
        <v>0</v>
      </c>
      <c r="G416" s="430"/>
      <c r="H416" s="549">
        <f t="array" ref="H416:H428">+係数!$I$17:$I$29</f>
        <v>0.81924646137779245</v>
      </c>
      <c r="I416" s="430"/>
      <c r="J416" s="545">
        <f t="shared" ref="J416:J428" si="32">F416*H416</f>
        <v>0</v>
      </c>
      <c r="K416" s="524"/>
      <c r="L416" s="515"/>
      <c r="M416" s="338"/>
    </row>
    <row r="417" spans="2:13">
      <c r="B417" s="291"/>
      <c r="C417" s="96">
        <v>2</v>
      </c>
      <c r="D417" s="285" t="s">
        <v>60</v>
      </c>
      <c r="E417" s="430"/>
      <c r="F417" s="297">
        <f t="shared" si="31"/>
        <v>0</v>
      </c>
      <c r="G417" s="430"/>
      <c r="H417" s="449">
        <v>2.4757941924093307E-2</v>
      </c>
      <c r="I417" s="430"/>
      <c r="J417" s="546">
        <f t="shared" si="32"/>
        <v>0</v>
      </c>
      <c r="K417" s="524"/>
      <c r="L417" s="515"/>
      <c r="M417" s="338"/>
    </row>
    <row r="418" spans="2:13">
      <c r="B418" s="291"/>
      <c r="C418" s="96">
        <v>3</v>
      </c>
      <c r="D418" s="285" t="s">
        <v>61</v>
      </c>
      <c r="E418" s="430"/>
      <c r="F418" s="297">
        <f t="shared" si="31"/>
        <v>0</v>
      </c>
      <c r="G418" s="430"/>
      <c r="H418" s="449">
        <v>0.80722412826878276</v>
      </c>
      <c r="I418" s="430"/>
      <c r="J418" s="546">
        <f t="shared" si="32"/>
        <v>0</v>
      </c>
      <c r="K418" s="524"/>
      <c r="L418" s="515"/>
      <c r="M418" s="338"/>
    </row>
    <row r="419" spans="2:13">
      <c r="B419" s="291"/>
      <c r="C419" s="96">
        <v>4</v>
      </c>
      <c r="D419" s="285" t="s">
        <v>62</v>
      </c>
      <c r="E419" s="430"/>
      <c r="F419" s="297">
        <f t="shared" si="31"/>
        <v>0</v>
      </c>
      <c r="G419" s="430"/>
      <c r="H419" s="550">
        <v>1</v>
      </c>
      <c r="I419" s="430"/>
      <c r="J419" s="546">
        <f t="shared" si="32"/>
        <v>0</v>
      </c>
      <c r="K419" s="524"/>
      <c r="L419" s="515"/>
      <c r="M419" s="338"/>
    </row>
    <row r="420" spans="2:13">
      <c r="B420" s="291"/>
      <c r="C420" s="96">
        <v>5</v>
      </c>
      <c r="D420" s="285" t="s">
        <v>63</v>
      </c>
      <c r="E420" s="430"/>
      <c r="F420" s="297">
        <f t="shared" si="31"/>
        <v>0</v>
      </c>
      <c r="G420" s="430"/>
      <c r="H420" s="449">
        <v>0.99220170525140006</v>
      </c>
      <c r="I420" s="430"/>
      <c r="J420" s="546">
        <f t="shared" si="32"/>
        <v>0</v>
      </c>
      <c r="K420" s="524"/>
      <c r="L420" s="515"/>
      <c r="M420" s="338"/>
    </row>
    <row r="421" spans="2:13">
      <c r="B421" s="291"/>
      <c r="C421" s="96">
        <v>6</v>
      </c>
      <c r="D421" s="285" t="s">
        <v>64</v>
      </c>
      <c r="E421" s="430"/>
      <c r="F421" s="297">
        <f t="shared" si="31"/>
        <v>0</v>
      </c>
      <c r="G421" s="430"/>
      <c r="H421" s="449">
        <v>0.98395245323678937</v>
      </c>
      <c r="I421" s="430"/>
      <c r="J421" s="546">
        <f t="shared" si="32"/>
        <v>0</v>
      </c>
      <c r="K421" s="524"/>
      <c r="L421" s="515"/>
      <c r="M421" s="338"/>
    </row>
    <row r="422" spans="2:13">
      <c r="B422" s="291"/>
      <c r="C422" s="96">
        <v>7</v>
      </c>
      <c r="D422" s="285" t="s">
        <v>100</v>
      </c>
      <c r="E422" s="430"/>
      <c r="F422" s="297">
        <f t="shared" si="31"/>
        <v>0</v>
      </c>
      <c r="G422" s="430"/>
      <c r="H422" s="449">
        <v>0.97152066722050878</v>
      </c>
      <c r="I422" s="430"/>
      <c r="J422" s="546">
        <f t="shared" si="32"/>
        <v>0</v>
      </c>
      <c r="K422" s="524"/>
      <c r="L422" s="515"/>
      <c r="M422" s="338"/>
    </row>
    <row r="423" spans="2:13">
      <c r="B423" s="291"/>
      <c r="C423" s="96">
        <v>8</v>
      </c>
      <c r="D423" s="285" t="s">
        <v>65</v>
      </c>
      <c r="E423" s="430"/>
      <c r="F423" s="297">
        <f t="shared" si="31"/>
        <v>0</v>
      </c>
      <c r="G423" s="430"/>
      <c r="H423" s="449">
        <v>0.99932506917976804</v>
      </c>
      <c r="I423" s="430"/>
      <c r="J423" s="546">
        <f t="shared" si="32"/>
        <v>0</v>
      </c>
      <c r="K423" s="524"/>
      <c r="L423" s="515"/>
      <c r="M423" s="338"/>
    </row>
    <row r="424" spans="2:13">
      <c r="B424" s="291"/>
      <c r="C424" s="96">
        <v>9</v>
      </c>
      <c r="D424" s="285" t="s">
        <v>66</v>
      </c>
      <c r="E424" s="430"/>
      <c r="F424" s="297">
        <f t="shared" si="31"/>
        <v>0</v>
      </c>
      <c r="G424" s="430"/>
      <c r="H424" s="449">
        <v>0.90150361542284441</v>
      </c>
      <c r="I424" s="430"/>
      <c r="J424" s="546">
        <f t="shared" si="32"/>
        <v>0</v>
      </c>
      <c r="K424" s="524"/>
      <c r="L424" s="515"/>
      <c r="M424" s="338"/>
    </row>
    <row r="425" spans="2:13">
      <c r="B425" s="292"/>
      <c r="C425" s="96">
        <v>10</v>
      </c>
      <c r="D425" s="285" t="s">
        <v>387</v>
      </c>
      <c r="E425" s="430"/>
      <c r="F425" s="297">
        <f t="shared" si="31"/>
        <v>0</v>
      </c>
      <c r="G425" s="430"/>
      <c r="H425" s="449">
        <v>0.98265675763233051</v>
      </c>
      <c r="I425" s="430"/>
      <c r="J425" s="546">
        <f t="shared" si="32"/>
        <v>0</v>
      </c>
      <c r="K425" s="524"/>
      <c r="L425" s="515"/>
      <c r="M425" s="338"/>
    </row>
    <row r="426" spans="2:13">
      <c r="B426" s="292"/>
      <c r="C426" s="96">
        <v>11</v>
      </c>
      <c r="D426" s="285" t="s">
        <v>68</v>
      </c>
      <c r="E426" s="430"/>
      <c r="F426" s="297">
        <f t="shared" si="31"/>
        <v>0</v>
      </c>
      <c r="G426" s="430"/>
      <c r="H426" s="449">
        <v>1</v>
      </c>
      <c r="I426" s="430"/>
      <c r="J426" s="546">
        <f t="shared" si="32"/>
        <v>0</v>
      </c>
      <c r="K426" s="524"/>
      <c r="L426" s="515"/>
      <c r="M426" s="338"/>
    </row>
    <row r="427" spans="2:13">
      <c r="B427" s="292"/>
      <c r="C427" s="96">
        <v>12</v>
      </c>
      <c r="D427" s="285" t="s">
        <v>69</v>
      </c>
      <c r="E427" s="430"/>
      <c r="F427" s="297">
        <f t="shared" si="31"/>
        <v>0</v>
      </c>
      <c r="G427" s="430"/>
      <c r="H427" s="449">
        <v>0.9866369103369258</v>
      </c>
      <c r="I427" s="430"/>
      <c r="J427" s="546">
        <f t="shared" si="32"/>
        <v>0</v>
      </c>
      <c r="K427" s="524"/>
      <c r="L427" s="515"/>
      <c r="M427" s="338"/>
    </row>
    <row r="428" spans="2:13" ht="12.75" thickBot="1">
      <c r="B428" s="293"/>
      <c r="C428" s="96">
        <v>13</v>
      </c>
      <c r="D428" s="285" t="s">
        <v>70</v>
      </c>
      <c r="E428" s="430"/>
      <c r="F428" s="297">
        <f t="shared" si="31"/>
        <v>0</v>
      </c>
      <c r="G428" s="430"/>
      <c r="H428" s="450">
        <v>0.98656980639729275</v>
      </c>
      <c r="I428" s="430"/>
      <c r="J428" s="551">
        <f t="shared" si="32"/>
        <v>0</v>
      </c>
      <c r="K428" s="524"/>
      <c r="L428" s="515"/>
      <c r="M428" s="338"/>
    </row>
    <row r="429" spans="2:13">
      <c r="B429" s="437" t="s">
        <v>71</v>
      </c>
      <c r="C429" s="438"/>
      <c r="D429" s="439"/>
      <c r="E429" s="433"/>
      <c r="F429" s="441">
        <f>SUM(F416:F428)</f>
        <v>0</v>
      </c>
      <c r="G429" s="433"/>
      <c r="H429" s="552"/>
      <c r="I429" s="440"/>
      <c r="J429" s="300">
        <f>SUM(J416:J428)</f>
        <v>0</v>
      </c>
      <c r="K429" s="524"/>
      <c r="L429" s="515"/>
      <c r="M429" s="338"/>
    </row>
    <row r="430" spans="2:13">
      <c r="B430" s="337"/>
      <c r="C430" s="96"/>
      <c r="D430" s="337"/>
      <c r="E430" s="338"/>
      <c r="F430" s="338"/>
      <c r="G430" s="338"/>
      <c r="H430" s="433"/>
      <c r="I430" s="523"/>
      <c r="J430" s="513"/>
      <c r="K430" s="524"/>
      <c r="L430" s="515"/>
      <c r="M430" s="338"/>
    </row>
    <row r="431" spans="2:13">
      <c r="B431" s="337"/>
      <c r="C431" s="96"/>
      <c r="D431" s="337"/>
      <c r="E431" s="338"/>
      <c r="F431" s="338"/>
      <c r="G431" s="338"/>
      <c r="H431" s="433"/>
      <c r="I431" s="523"/>
      <c r="J431" s="513"/>
      <c r="K431" s="524"/>
      <c r="L431" s="515"/>
      <c r="M431" s="338"/>
    </row>
    <row r="432" spans="2:13" ht="14.25">
      <c r="B432" s="69" t="s">
        <v>542</v>
      </c>
      <c r="C432" s="96"/>
      <c r="D432" s="337"/>
      <c r="E432" s="433"/>
      <c r="F432" s="338"/>
      <c r="G432" s="433"/>
      <c r="H432" s="540"/>
      <c r="I432" s="433"/>
      <c r="J432" s="338"/>
      <c r="K432" s="524"/>
      <c r="L432" s="515"/>
      <c r="M432" s="338"/>
    </row>
    <row r="433" spans="2:13" ht="48.75" thickBot="1">
      <c r="B433" s="274"/>
      <c r="C433" s="504" t="s">
        <v>384</v>
      </c>
      <c r="D433" s="276" t="s">
        <v>58</v>
      </c>
      <c r="E433" s="433"/>
      <c r="F433" s="527" t="s">
        <v>511</v>
      </c>
      <c r="G433" s="433"/>
      <c r="H433" s="527" t="s">
        <v>517</v>
      </c>
      <c r="J433" s="527" t="s">
        <v>543</v>
      </c>
      <c r="K433" s="524"/>
      <c r="L433" s="515"/>
      <c r="M433" s="338"/>
    </row>
    <row r="434" spans="2:13">
      <c r="B434" s="479" t="s">
        <v>73</v>
      </c>
      <c r="C434" s="295">
        <v>1</v>
      </c>
      <c r="D434" s="280" t="s">
        <v>386</v>
      </c>
      <c r="E434" s="430"/>
      <c r="F434" s="296">
        <f>J399</f>
        <v>0</v>
      </c>
      <c r="G434" s="430"/>
      <c r="H434" s="549">
        <f t="array" ref="H434:H446">+係数!$F$17:$F$29</f>
        <v>5.3610172646557991E-3</v>
      </c>
      <c r="I434" s="430"/>
      <c r="J434" s="541">
        <f>F434*H434</f>
        <v>0</v>
      </c>
      <c r="K434" s="524"/>
      <c r="L434" s="515"/>
      <c r="M434" s="338"/>
    </row>
    <row r="435" spans="2:13">
      <c r="B435" s="291"/>
      <c r="C435" s="96">
        <v>2</v>
      </c>
      <c r="D435" s="285" t="s">
        <v>60</v>
      </c>
      <c r="E435" s="430"/>
      <c r="F435" s="297">
        <f t="shared" ref="F435:F446" si="33">J400</f>
        <v>0</v>
      </c>
      <c r="G435" s="430"/>
      <c r="H435" s="449">
        <v>1.5917073779494879E-4</v>
      </c>
      <c r="I435" s="430"/>
      <c r="J435" s="542">
        <f>F435*H435</f>
        <v>0</v>
      </c>
      <c r="K435" s="524"/>
      <c r="L435" s="515"/>
      <c r="M435" s="338"/>
    </row>
    <row r="436" spans="2:13">
      <c r="B436" s="291"/>
      <c r="C436" s="96">
        <v>3</v>
      </c>
      <c r="D436" s="285" t="s">
        <v>61</v>
      </c>
      <c r="E436" s="430"/>
      <c r="F436" s="297">
        <f t="shared" si="33"/>
        <v>0</v>
      </c>
      <c r="G436" s="430"/>
      <c r="H436" s="449">
        <v>2.1737708189508455E-2</v>
      </c>
      <c r="I436" s="430"/>
      <c r="J436" s="542">
        <f>F436*H436</f>
        <v>0</v>
      </c>
      <c r="K436" s="524"/>
      <c r="L436" s="515"/>
      <c r="M436" s="338"/>
    </row>
    <row r="437" spans="2:13">
      <c r="B437" s="291"/>
      <c r="C437" s="96">
        <v>4</v>
      </c>
      <c r="D437" s="285" t="s">
        <v>62</v>
      </c>
      <c r="E437" s="430"/>
      <c r="F437" s="297">
        <f t="shared" si="33"/>
        <v>0</v>
      </c>
      <c r="G437" s="430"/>
      <c r="H437" s="550">
        <v>0</v>
      </c>
      <c r="I437" s="430"/>
      <c r="J437" s="542">
        <f>F437*H437</f>
        <v>0</v>
      </c>
      <c r="K437" s="524"/>
      <c r="L437" s="515"/>
      <c r="M437" s="338"/>
    </row>
    <row r="438" spans="2:13">
      <c r="B438" s="291"/>
      <c r="C438" s="96">
        <v>5</v>
      </c>
      <c r="D438" s="285" t="s">
        <v>63</v>
      </c>
      <c r="E438" s="430"/>
      <c r="F438" s="297">
        <f t="shared" si="33"/>
        <v>0</v>
      </c>
      <c r="G438" s="430"/>
      <c r="H438" s="449">
        <v>7.7178039353613063E-3</v>
      </c>
      <c r="I438" s="430"/>
      <c r="J438" s="542">
        <f>F438*H438</f>
        <v>0</v>
      </c>
      <c r="K438" s="524"/>
      <c r="L438" s="515"/>
      <c r="M438" s="338"/>
    </row>
    <row r="439" spans="2:13">
      <c r="B439" s="291"/>
      <c r="C439" s="96">
        <v>6</v>
      </c>
      <c r="D439" s="285" t="s">
        <v>64</v>
      </c>
      <c r="E439" s="430"/>
      <c r="F439" s="297">
        <f t="shared" si="33"/>
        <v>0</v>
      </c>
      <c r="G439" s="430"/>
      <c r="H439" s="449">
        <v>4.6458054850935819E-3</v>
      </c>
      <c r="I439" s="430"/>
      <c r="J439" s="542">
        <f t="shared" ref="J439:J446" si="34">F439*H439</f>
        <v>0</v>
      </c>
      <c r="K439" s="524"/>
      <c r="L439" s="515"/>
      <c r="M439" s="338"/>
    </row>
    <row r="440" spans="2:13">
      <c r="B440" s="291"/>
      <c r="C440" s="96">
        <v>7</v>
      </c>
      <c r="D440" s="285" t="s">
        <v>100</v>
      </c>
      <c r="E440" s="430"/>
      <c r="F440" s="297">
        <f t="shared" si="33"/>
        <v>0</v>
      </c>
      <c r="G440" s="430"/>
      <c r="H440" s="449">
        <v>1.9204952814405889E-4</v>
      </c>
      <c r="I440" s="430"/>
      <c r="J440" s="542">
        <f t="shared" si="34"/>
        <v>0</v>
      </c>
      <c r="K440" s="524"/>
      <c r="L440" s="515"/>
      <c r="M440" s="338"/>
    </row>
    <row r="441" spans="2:13">
      <c r="B441" s="291"/>
      <c r="C441" s="96">
        <v>8</v>
      </c>
      <c r="D441" s="285" t="s">
        <v>65</v>
      </c>
      <c r="E441" s="430"/>
      <c r="F441" s="297">
        <f t="shared" si="33"/>
        <v>0</v>
      </c>
      <c r="G441" s="430"/>
      <c r="H441" s="449">
        <v>6.5146822027161864E-4</v>
      </c>
      <c r="I441" s="430"/>
      <c r="J441" s="542">
        <f t="shared" si="34"/>
        <v>0</v>
      </c>
      <c r="K441" s="524"/>
      <c r="L441" s="515"/>
      <c r="M441" s="338"/>
    </row>
    <row r="442" spans="2:13">
      <c r="B442" s="291"/>
      <c r="C442" s="96">
        <v>9</v>
      </c>
      <c r="D442" s="285" t="s">
        <v>66</v>
      </c>
      <c r="E442" s="430"/>
      <c r="F442" s="297">
        <f t="shared" si="33"/>
        <v>0</v>
      </c>
      <c r="G442" s="430"/>
      <c r="H442" s="449">
        <v>4.3376513575989206E-3</v>
      </c>
      <c r="I442" s="430"/>
      <c r="J442" s="542">
        <f t="shared" si="34"/>
        <v>0</v>
      </c>
      <c r="K442" s="524"/>
      <c r="L442" s="515"/>
      <c r="M442" s="338"/>
    </row>
    <row r="443" spans="2:13">
      <c r="B443" s="292"/>
      <c r="C443" s="96">
        <v>10</v>
      </c>
      <c r="D443" s="285" t="s">
        <v>387</v>
      </c>
      <c r="E443" s="430"/>
      <c r="F443" s="297">
        <f t="shared" si="33"/>
        <v>0</v>
      </c>
      <c r="G443" s="430"/>
      <c r="H443" s="449">
        <v>2.0306646493037745E-3</v>
      </c>
      <c r="I443" s="430"/>
      <c r="J443" s="542">
        <f t="shared" si="34"/>
        <v>0</v>
      </c>
      <c r="K443" s="524"/>
      <c r="L443" s="515"/>
      <c r="M443" s="338"/>
    </row>
    <row r="444" spans="2:13">
      <c r="B444" s="292"/>
      <c r="C444" s="96">
        <v>11</v>
      </c>
      <c r="D444" s="285" t="s">
        <v>68</v>
      </c>
      <c r="E444" s="430"/>
      <c r="F444" s="297">
        <f t="shared" si="33"/>
        <v>0</v>
      </c>
      <c r="G444" s="430"/>
      <c r="H444" s="449">
        <v>0</v>
      </c>
      <c r="I444" s="430"/>
      <c r="J444" s="542">
        <f t="shared" si="34"/>
        <v>0</v>
      </c>
      <c r="K444" s="524"/>
      <c r="L444" s="515"/>
      <c r="M444" s="338"/>
    </row>
    <row r="445" spans="2:13">
      <c r="B445" s="292"/>
      <c r="C445" s="96">
        <v>12</v>
      </c>
      <c r="D445" s="285" t="s">
        <v>69</v>
      </c>
      <c r="E445" s="430"/>
      <c r="F445" s="297">
        <f t="shared" si="33"/>
        <v>0</v>
      </c>
      <c r="G445" s="430"/>
      <c r="H445" s="449">
        <v>5.7427742386447487E-4</v>
      </c>
      <c r="I445" s="430"/>
      <c r="J445" s="542">
        <f t="shared" si="34"/>
        <v>0</v>
      </c>
      <c r="K445" s="524"/>
      <c r="L445" s="515"/>
      <c r="M445" s="338"/>
    </row>
    <row r="446" spans="2:13" ht="12.75" thickBot="1">
      <c r="B446" s="293"/>
      <c r="C446" s="96">
        <v>13</v>
      </c>
      <c r="D446" s="285" t="s">
        <v>70</v>
      </c>
      <c r="E446" s="430"/>
      <c r="F446" s="297">
        <f t="shared" si="33"/>
        <v>0</v>
      </c>
      <c r="G446" s="430"/>
      <c r="H446" s="449">
        <v>5.5773856484300924E-3</v>
      </c>
      <c r="I446" s="430"/>
      <c r="J446" s="553">
        <f t="shared" si="34"/>
        <v>0</v>
      </c>
      <c r="K446" s="524"/>
      <c r="L446" s="515"/>
      <c r="M446" s="338"/>
    </row>
    <row r="447" spans="2:13">
      <c r="B447" s="437" t="s">
        <v>71</v>
      </c>
      <c r="C447" s="438"/>
      <c r="D447" s="439"/>
      <c r="E447" s="433"/>
      <c r="F447" s="441">
        <f>SUM(F434:F446)</f>
        <v>0</v>
      </c>
      <c r="G447" s="433"/>
      <c r="H447" s="552"/>
      <c r="I447" s="440"/>
      <c r="J447" s="300">
        <f>SUM(J434:J446)</f>
        <v>0</v>
      </c>
      <c r="K447" s="524"/>
      <c r="L447" s="515"/>
      <c r="M447" s="338"/>
    </row>
    <row r="448" spans="2:13">
      <c r="B448" s="337"/>
      <c r="C448" s="96"/>
      <c r="D448" s="337"/>
      <c r="E448" s="433"/>
      <c r="F448" s="338"/>
      <c r="G448" s="433"/>
      <c r="H448" s="540"/>
      <c r="I448" s="433"/>
      <c r="J448" s="338"/>
      <c r="K448" s="524"/>
      <c r="L448" s="515"/>
      <c r="M448" s="338"/>
    </row>
    <row r="449" spans="2:13" ht="14.25">
      <c r="B449" s="69" t="s">
        <v>467</v>
      </c>
      <c r="C449" s="96"/>
      <c r="D449" s="337"/>
      <c r="E449" s="433"/>
      <c r="F449" s="338"/>
      <c r="G449" s="433"/>
      <c r="H449" s="540"/>
      <c r="I449" s="433"/>
      <c r="J449" s="338"/>
      <c r="K449" s="524"/>
      <c r="L449" s="515"/>
      <c r="M449" s="338"/>
    </row>
    <row r="450" spans="2:13" ht="48">
      <c r="B450" s="274"/>
      <c r="C450" s="504" t="s">
        <v>384</v>
      </c>
      <c r="D450" s="276" t="s">
        <v>58</v>
      </c>
      <c r="E450" s="433"/>
      <c r="F450" s="527" t="s">
        <v>511</v>
      </c>
      <c r="G450" s="433"/>
      <c r="H450" s="527" t="s">
        <v>445</v>
      </c>
      <c r="J450" s="527" t="s">
        <v>468</v>
      </c>
      <c r="K450" s="524"/>
      <c r="L450" s="515"/>
      <c r="M450" s="338"/>
    </row>
    <row r="451" spans="2:13">
      <c r="B451" s="479" t="s">
        <v>73</v>
      </c>
      <c r="C451" s="295">
        <v>1</v>
      </c>
      <c r="D451" s="280" t="s">
        <v>386</v>
      </c>
      <c r="E451" s="430"/>
      <c r="F451" s="296">
        <f>J399</f>
        <v>0</v>
      </c>
      <c r="G451" s="430"/>
      <c r="H451" s="549">
        <f t="array" ref="H451:H463">+係数!$G$17:$G$29</f>
        <v>0.17539252135755179</v>
      </c>
      <c r="I451" s="430"/>
      <c r="J451" s="296">
        <f t="shared" ref="J451:J463" si="35">F451*H451</f>
        <v>0</v>
      </c>
      <c r="K451" s="524"/>
      <c r="L451" s="515"/>
      <c r="M451" s="338"/>
    </row>
    <row r="452" spans="2:13">
      <c r="B452" s="291"/>
      <c r="C452" s="96">
        <v>2</v>
      </c>
      <c r="D452" s="285" t="s">
        <v>60</v>
      </c>
      <c r="E452" s="430"/>
      <c r="F452" s="297">
        <f t="shared" ref="F452:F463" si="36">J400</f>
        <v>0</v>
      </c>
      <c r="G452" s="430"/>
      <c r="H452" s="449">
        <v>0.97508288733811177</v>
      </c>
      <c r="I452" s="430"/>
      <c r="J452" s="297">
        <f t="shared" si="35"/>
        <v>0</v>
      </c>
      <c r="K452" s="524"/>
      <c r="L452" s="515"/>
      <c r="M452" s="338"/>
    </row>
    <row r="453" spans="2:13">
      <c r="B453" s="291"/>
      <c r="C453" s="96">
        <v>3</v>
      </c>
      <c r="D453" s="285" t="s">
        <v>61</v>
      </c>
      <c r="E453" s="430"/>
      <c r="F453" s="297">
        <f t="shared" si="36"/>
        <v>0</v>
      </c>
      <c r="G453" s="430"/>
      <c r="H453" s="449">
        <v>0.17103816354170878</v>
      </c>
      <c r="I453" s="430"/>
      <c r="J453" s="297">
        <f t="shared" si="35"/>
        <v>0</v>
      </c>
      <c r="K453" s="524"/>
      <c r="L453" s="515"/>
      <c r="M453" s="338"/>
    </row>
    <row r="454" spans="2:13">
      <c r="B454" s="291"/>
      <c r="C454" s="96">
        <v>4</v>
      </c>
      <c r="D454" s="285" t="s">
        <v>62</v>
      </c>
      <c r="E454" s="430"/>
      <c r="F454" s="297">
        <f t="shared" si="36"/>
        <v>0</v>
      </c>
      <c r="G454" s="430"/>
      <c r="H454" s="550">
        <v>0</v>
      </c>
      <c r="I454" s="430"/>
      <c r="J454" s="297">
        <f t="shared" si="35"/>
        <v>0</v>
      </c>
      <c r="K454" s="524"/>
      <c r="L454" s="515"/>
      <c r="M454" s="338"/>
    </row>
    <row r="455" spans="2:13">
      <c r="B455" s="291"/>
      <c r="C455" s="96">
        <v>5</v>
      </c>
      <c r="D455" s="285" t="s">
        <v>63</v>
      </c>
      <c r="E455" s="430"/>
      <c r="F455" s="297">
        <f t="shared" si="36"/>
        <v>0</v>
      </c>
      <c r="G455" s="430"/>
      <c r="H455" s="449">
        <v>8.0490813238723186E-5</v>
      </c>
      <c r="I455" s="430"/>
      <c r="J455" s="297">
        <f t="shared" si="35"/>
        <v>0</v>
      </c>
      <c r="K455" s="524"/>
      <c r="L455" s="515"/>
      <c r="M455" s="338"/>
    </row>
    <row r="456" spans="2:13">
      <c r="B456" s="291"/>
      <c r="C456" s="96">
        <v>6</v>
      </c>
      <c r="D456" s="285" t="s">
        <v>64</v>
      </c>
      <c r="E456" s="430"/>
      <c r="F456" s="297">
        <f t="shared" si="36"/>
        <v>0</v>
      </c>
      <c r="G456" s="430"/>
      <c r="H456" s="449">
        <v>1.1401741278116998E-2</v>
      </c>
      <c r="I456" s="430"/>
      <c r="J456" s="297">
        <f t="shared" si="35"/>
        <v>0</v>
      </c>
      <c r="K456" s="524"/>
      <c r="L456" s="515"/>
      <c r="M456" s="338"/>
    </row>
    <row r="457" spans="2:13">
      <c r="B457" s="291"/>
      <c r="C457" s="96">
        <v>7</v>
      </c>
      <c r="D457" s="285" t="s">
        <v>100</v>
      </c>
      <c r="E457" s="430"/>
      <c r="F457" s="297">
        <f t="shared" si="36"/>
        <v>0</v>
      </c>
      <c r="G457" s="430"/>
      <c r="H457" s="449">
        <v>2.8287283251347137E-2</v>
      </c>
      <c r="I457" s="430"/>
      <c r="J457" s="297">
        <f t="shared" si="35"/>
        <v>0</v>
      </c>
      <c r="K457" s="524"/>
      <c r="L457" s="515"/>
      <c r="M457" s="338"/>
    </row>
    <row r="458" spans="2:13">
      <c r="B458" s="291"/>
      <c r="C458" s="96">
        <v>8</v>
      </c>
      <c r="D458" s="285" t="s">
        <v>65</v>
      </c>
      <c r="E458" s="430"/>
      <c r="F458" s="297">
        <f t="shared" si="36"/>
        <v>0</v>
      </c>
      <c r="G458" s="430"/>
      <c r="H458" s="449">
        <v>2.3462599960362905E-5</v>
      </c>
      <c r="I458" s="430"/>
      <c r="J458" s="297">
        <f t="shared" si="35"/>
        <v>0</v>
      </c>
      <c r="K458" s="524"/>
      <c r="L458" s="515"/>
      <c r="M458" s="338"/>
    </row>
    <row r="459" spans="2:13">
      <c r="B459" s="291"/>
      <c r="C459" s="96">
        <v>9</v>
      </c>
      <c r="D459" s="285" t="s">
        <v>66</v>
      </c>
      <c r="E459" s="430"/>
      <c r="F459" s="297">
        <f t="shared" si="36"/>
        <v>0</v>
      </c>
      <c r="G459" s="430"/>
      <c r="H459" s="449">
        <v>9.4158733219556742E-2</v>
      </c>
      <c r="I459" s="430"/>
      <c r="J459" s="297">
        <f t="shared" si="35"/>
        <v>0</v>
      </c>
      <c r="K459" s="524"/>
      <c r="L459" s="515"/>
      <c r="M459" s="338"/>
    </row>
    <row r="460" spans="2:13">
      <c r="B460" s="292"/>
      <c r="C460" s="96">
        <v>10</v>
      </c>
      <c r="D460" s="285" t="s">
        <v>387</v>
      </c>
      <c r="E460" s="430"/>
      <c r="F460" s="297">
        <f t="shared" si="36"/>
        <v>0</v>
      </c>
      <c r="G460" s="430"/>
      <c r="H460" s="449">
        <v>1.5312577718365708E-2</v>
      </c>
      <c r="I460" s="430"/>
      <c r="J460" s="297">
        <f t="shared" si="35"/>
        <v>0</v>
      </c>
      <c r="K460" s="524"/>
      <c r="L460" s="515"/>
      <c r="M460" s="338"/>
    </row>
    <row r="461" spans="2:13">
      <c r="B461" s="292"/>
      <c r="C461" s="96">
        <v>11</v>
      </c>
      <c r="D461" s="285" t="s">
        <v>68</v>
      </c>
      <c r="E461" s="430"/>
      <c r="F461" s="297">
        <f t="shared" si="36"/>
        <v>0</v>
      </c>
      <c r="G461" s="430"/>
      <c r="H461" s="449">
        <v>0</v>
      </c>
      <c r="I461" s="430"/>
      <c r="J461" s="297">
        <f t="shared" si="35"/>
        <v>0</v>
      </c>
      <c r="K461" s="524"/>
      <c r="L461" s="515"/>
      <c r="M461" s="338"/>
    </row>
    <row r="462" spans="2:13">
      <c r="B462" s="292"/>
      <c r="C462" s="96">
        <v>12</v>
      </c>
      <c r="D462" s="285" t="s">
        <v>69</v>
      </c>
      <c r="E462" s="430"/>
      <c r="F462" s="297">
        <f t="shared" si="36"/>
        <v>0</v>
      </c>
      <c r="G462" s="430"/>
      <c r="H462" s="449">
        <v>1.2788812239209696E-2</v>
      </c>
      <c r="I462" s="430"/>
      <c r="J462" s="297">
        <f t="shared" si="35"/>
        <v>0</v>
      </c>
      <c r="K462" s="524"/>
      <c r="L462" s="515"/>
      <c r="M462" s="338"/>
    </row>
    <row r="463" spans="2:13">
      <c r="B463" s="293"/>
      <c r="C463" s="96">
        <v>13</v>
      </c>
      <c r="D463" s="285" t="s">
        <v>70</v>
      </c>
      <c r="E463" s="430"/>
      <c r="F463" s="297">
        <f t="shared" si="36"/>
        <v>0</v>
      </c>
      <c r="G463" s="430"/>
      <c r="H463" s="450">
        <v>7.8528079542770635E-3</v>
      </c>
      <c r="I463" s="430"/>
      <c r="J463" s="297">
        <f t="shared" si="35"/>
        <v>0</v>
      </c>
      <c r="K463" s="524"/>
      <c r="L463" s="515"/>
      <c r="M463" s="338"/>
    </row>
    <row r="464" spans="2:13">
      <c r="B464" s="437" t="s">
        <v>71</v>
      </c>
      <c r="C464" s="438"/>
      <c r="D464" s="439"/>
      <c r="E464" s="433"/>
      <c r="F464" s="441">
        <f>SUM(F451:F463)</f>
        <v>0</v>
      </c>
      <c r="G464" s="433"/>
      <c r="H464" s="552"/>
      <c r="I464" s="440"/>
      <c r="J464" s="441">
        <f>SUM(J451:J463)</f>
        <v>0</v>
      </c>
      <c r="K464" s="524"/>
      <c r="L464" s="515"/>
      <c r="M464" s="338"/>
    </row>
    <row r="465" spans="2:19">
      <c r="B465" s="337"/>
      <c r="C465" s="96"/>
      <c r="D465" s="337"/>
      <c r="E465" s="433"/>
      <c r="F465" s="338"/>
      <c r="G465" s="433"/>
      <c r="H465" s="433"/>
      <c r="I465" s="433"/>
      <c r="J465" s="166"/>
      <c r="K465" s="524"/>
      <c r="L465" s="515"/>
      <c r="M465" s="338"/>
    </row>
    <row r="466" spans="2:19">
      <c r="B466" s="337"/>
      <c r="C466" s="96"/>
      <c r="D466" s="337"/>
      <c r="E466" s="338"/>
      <c r="F466" s="338"/>
      <c r="G466" s="338"/>
      <c r="H466" s="433"/>
      <c r="I466" s="523"/>
      <c r="J466" s="513"/>
      <c r="K466" s="524"/>
      <c r="L466" s="515"/>
      <c r="M466" s="338"/>
    </row>
    <row r="467" spans="2:19" ht="14.25">
      <c r="B467" s="500" t="s">
        <v>544</v>
      </c>
      <c r="C467" s="96"/>
      <c r="D467" s="337"/>
      <c r="E467" s="433"/>
      <c r="F467" s="433"/>
      <c r="G467" s="338"/>
      <c r="H467" s="433"/>
      <c r="I467" s="540"/>
      <c r="J467" s="433"/>
      <c r="K467" s="338"/>
      <c r="L467" s="433"/>
      <c r="M467" s="433"/>
      <c r="N467" s="433"/>
      <c r="O467" s="338"/>
      <c r="P467" s="433"/>
      <c r="Q467" s="338"/>
      <c r="R467" s="525"/>
      <c r="S467" s="525"/>
    </row>
    <row r="468" spans="2:19" ht="14.25">
      <c r="B468" s="189" t="s">
        <v>545</v>
      </c>
      <c r="E468" s="525"/>
      <c r="F468" s="525"/>
      <c r="H468" s="525"/>
      <c r="I468" s="525"/>
      <c r="J468" s="525"/>
      <c r="K468" s="525"/>
      <c r="L468" s="525"/>
      <c r="M468" s="525"/>
      <c r="N468" s="525"/>
      <c r="O468" s="525"/>
      <c r="P468" s="525"/>
      <c r="Q468" s="525"/>
      <c r="R468" s="525"/>
      <c r="S468" s="525"/>
    </row>
    <row r="469" spans="2:19" ht="24.75" thickBot="1">
      <c r="B469" s="274"/>
      <c r="C469" s="504" t="s">
        <v>384</v>
      </c>
      <c r="D469" s="276" t="s">
        <v>58</v>
      </c>
      <c r="E469" s="433"/>
      <c r="F469" s="302" t="s">
        <v>521</v>
      </c>
      <c r="H469" s="433"/>
      <c r="I469" s="554"/>
    </row>
    <row r="470" spans="2:19">
      <c r="B470" s="278" t="s">
        <v>87</v>
      </c>
      <c r="C470" s="295">
        <v>1</v>
      </c>
      <c r="D470" s="280" t="s">
        <v>386</v>
      </c>
      <c r="E470" s="430"/>
      <c r="F470" s="541">
        <f>J346+J434</f>
        <v>0</v>
      </c>
      <c r="H470" s="433"/>
      <c r="I470" s="555"/>
    </row>
    <row r="471" spans="2:19">
      <c r="B471" s="283"/>
      <c r="C471" s="96">
        <v>2</v>
      </c>
      <c r="D471" s="285" t="s">
        <v>60</v>
      </c>
      <c r="E471" s="430"/>
      <c r="F471" s="542">
        <f t="shared" ref="F471:F482" si="37">J347+J435</f>
        <v>0</v>
      </c>
      <c r="H471" s="433"/>
      <c r="I471" s="555"/>
    </row>
    <row r="472" spans="2:19">
      <c r="B472" s="283"/>
      <c r="C472" s="96">
        <v>3</v>
      </c>
      <c r="D472" s="285" t="s">
        <v>61</v>
      </c>
      <c r="E472" s="430"/>
      <c r="F472" s="542">
        <f t="shared" si="37"/>
        <v>0</v>
      </c>
      <c r="H472" s="433"/>
      <c r="I472" s="555"/>
    </row>
    <row r="473" spans="2:19">
      <c r="B473" s="283"/>
      <c r="C473" s="96">
        <v>4</v>
      </c>
      <c r="D473" s="285" t="s">
        <v>62</v>
      </c>
      <c r="E473" s="430"/>
      <c r="F473" s="542">
        <f t="shared" si="37"/>
        <v>0</v>
      </c>
      <c r="H473" s="433"/>
      <c r="I473" s="555"/>
    </row>
    <row r="474" spans="2:19">
      <c r="B474" s="283"/>
      <c r="C474" s="96">
        <v>5</v>
      </c>
      <c r="D474" s="285" t="s">
        <v>63</v>
      </c>
      <c r="E474" s="430"/>
      <c r="F474" s="542">
        <f t="shared" si="37"/>
        <v>0</v>
      </c>
      <c r="H474" s="433"/>
      <c r="I474" s="555"/>
    </row>
    <row r="475" spans="2:19">
      <c r="B475" s="283"/>
      <c r="C475" s="96">
        <v>6</v>
      </c>
      <c r="D475" s="285" t="s">
        <v>64</v>
      </c>
      <c r="E475" s="430"/>
      <c r="F475" s="542">
        <f t="shared" si="37"/>
        <v>0</v>
      </c>
      <c r="H475" s="433"/>
      <c r="I475" s="555"/>
    </row>
    <row r="476" spans="2:19">
      <c r="B476" s="283"/>
      <c r="C476" s="96">
        <v>7</v>
      </c>
      <c r="D476" s="285" t="s">
        <v>100</v>
      </c>
      <c r="E476" s="430"/>
      <c r="F476" s="542">
        <f t="shared" si="37"/>
        <v>0</v>
      </c>
      <c r="H476" s="433"/>
      <c r="I476" s="555"/>
    </row>
    <row r="477" spans="2:19">
      <c r="B477" s="283"/>
      <c r="C477" s="96">
        <v>8</v>
      </c>
      <c r="D477" s="285" t="s">
        <v>65</v>
      </c>
      <c r="E477" s="430"/>
      <c r="F477" s="542">
        <f t="shared" si="37"/>
        <v>0</v>
      </c>
      <c r="H477" s="433"/>
      <c r="I477" s="555"/>
    </row>
    <row r="478" spans="2:19">
      <c r="B478" s="283"/>
      <c r="C478" s="96">
        <v>9</v>
      </c>
      <c r="D478" s="285" t="s">
        <v>66</v>
      </c>
      <c r="E478" s="430"/>
      <c r="F478" s="542">
        <f t="shared" si="37"/>
        <v>0</v>
      </c>
      <c r="H478" s="433"/>
      <c r="I478" s="555"/>
    </row>
    <row r="479" spans="2:19">
      <c r="B479" s="286"/>
      <c r="C479" s="96">
        <v>10</v>
      </c>
      <c r="D479" s="285" t="s">
        <v>387</v>
      </c>
      <c r="E479" s="430"/>
      <c r="F479" s="542">
        <f t="shared" si="37"/>
        <v>0</v>
      </c>
      <c r="H479" s="433"/>
      <c r="I479" s="555"/>
    </row>
    <row r="480" spans="2:19">
      <c r="B480" s="286"/>
      <c r="C480" s="96">
        <v>11</v>
      </c>
      <c r="D480" s="285" t="s">
        <v>68</v>
      </c>
      <c r="E480" s="430"/>
      <c r="F480" s="542">
        <f t="shared" si="37"/>
        <v>0</v>
      </c>
      <c r="H480" s="433"/>
      <c r="I480" s="555"/>
    </row>
    <row r="481" spans="2:9">
      <c r="B481" s="286"/>
      <c r="C481" s="96">
        <v>12</v>
      </c>
      <c r="D481" s="285" t="s">
        <v>69</v>
      </c>
      <c r="E481" s="430"/>
      <c r="F481" s="542">
        <f t="shared" si="37"/>
        <v>0</v>
      </c>
      <c r="H481" s="433"/>
      <c r="I481" s="555"/>
    </row>
    <row r="482" spans="2:9" ht="12.75" thickBot="1">
      <c r="B482" s="287"/>
      <c r="C482" s="96">
        <v>13</v>
      </c>
      <c r="D482" s="285" t="s">
        <v>70</v>
      </c>
      <c r="E482" s="430"/>
      <c r="F482" s="553">
        <f t="shared" si="37"/>
        <v>0</v>
      </c>
      <c r="H482" s="433"/>
      <c r="I482" s="555"/>
    </row>
    <row r="483" spans="2:9">
      <c r="B483" s="479" t="s">
        <v>73</v>
      </c>
      <c r="C483" s="295">
        <v>1</v>
      </c>
      <c r="D483" s="280" t="s">
        <v>386</v>
      </c>
      <c r="E483" s="430"/>
      <c r="F483" s="545">
        <f>J364+J416</f>
        <v>0</v>
      </c>
      <c r="H483" s="433"/>
      <c r="I483" s="338"/>
    </row>
    <row r="484" spans="2:9">
      <c r="B484" s="291"/>
      <c r="C484" s="96">
        <v>2</v>
      </c>
      <c r="D484" s="285" t="s">
        <v>60</v>
      </c>
      <c r="E484" s="430"/>
      <c r="F484" s="546">
        <f t="shared" ref="F484:F495" si="38">J365+J417</f>
        <v>0</v>
      </c>
      <c r="H484" s="433"/>
      <c r="I484" s="433"/>
    </row>
    <row r="485" spans="2:9">
      <c r="B485" s="291"/>
      <c r="C485" s="96">
        <v>3</v>
      </c>
      <c r="D485" s="285" t="s">
        <v>61</v>
      </c>
      <c r="E485" s="430"/>
      <c r="F485" s="546">
        <f t="shared" si="38"/>
        <v>0</v>
      </c>
      <c r="H485" s="433"/>
      <c r="I485" s="433"/>
    </row>
    <row r="486" spans="2:9">
      <c r="B486" s="291"/>
      <c r="C486" s="96">
        <v>4</v>
      </c>
      <c r="D486" s="285" t="s">
        <v>62</v>
      </c>
      <c r="E486" s="430"/>
      <c r="F486" s="546">
        <f t="shared" si="38"/>
        <v>0</v>
      </c>
      <c r="H486" s="433"/>
      <c r="I486" s="433"/>
    </row>
    <row r="487" spans="2:9">
      <c r="B487" s="291"/>
      <c r="C487" s="96">
        <v>5</v>
      </c>
      <c r="D487" s="285" t="s">
        <v>63</v>
      </c>
      <c r="E487" s="430"/>
      <c r="F487" s="546">
        <f t="shared" si="38"/>
        <v>0</v>
      </c>
      <c r="H487" s="433"/>
      <c r="I487" s="433"/>
    </row>
    <row r="488" spans="2:9">
      <c r="B488" s="291"/>
      <c r="C488" s="96">
        <v>6</v>
      </c>
      <c r="D488" s="285" t="s">
        <v>64</v>
      </c>
      <c r="E488" s="430"/>
      <c r="F488" s="546">
        <f t="shared" si="38"/>
        <v>0</v>
      </c>
      <c r="H488" s="433"/>
      <c r="I488" s="433"/>
    </row>
    <row r="489" spans="2:9">
      <c r="B489" s="291"/>
      <c r="C489" s="96">
        <v>7</v>
      </c>
      <c r="D489" s="285" t="s">
        <v>100</v>
      </c>
      <c r="E489" s="430"/>
      <c r="F489" s="546">
        <f t="shared" si="38"/>
        <v>0</v>
      </c>
      <c r="H489" s="433"/>
      <c r="I489" s="433"/>
    </row>
    <row r="490" spans="2:9">
      <c r="B490" s="291"/>
      <c r="C490" s="96">
        <v>8</v>
      </c>
      <c r="D490" s="285" t="s">
        <v>65</v>
      </c>
      <c r="E490" s="430"/>
      <c r="F490" s="546">
        <f t="shared" si="38"/>
        <v>0</v>
      </c>
      <c r="H490" s="433"/>
      <c r="I490" s="433"/>
    </row>
    <row r="491" spans="2:9">
      <c r="B491" s="291"/>
      <c r="C491" s="96">
        <v>9</v>
      </c>
      <c r="D491" s="285" t="s">
        <v>66</v>
      </c>
      <c r="E491" s="430"/>
      <c r="F491" s="546">
        <f t="shared" si="38"/>
        <v>0</v>
      </c>
      <c r="H491" s="433"/>
      <c r="I491" s="433"/>
    </row>
    <row r="492" spans="2:9">
      <c r="B492" s="292"/>
      <c r="C492" s="96">
        <v>10</v>
      </c>
      <c r="D492" s="285" t="s">
        <v>387</v>
      </c>
      <c r="E492" s="430"/>
      <c r="F492" s="546">
        <f t="shared" si="38"/>
        <v>0</v>
      </c>
      <c r="H492" s="433"/>
      <c r="I492" s="433"/>
    </row>
    <row r="493" spans="2:9">
      <c r="B493" s="292"/>
      <c r="C493" s="96">
        <v>11</v>
      </c>
      <c r="D493" s="285" t="s">
        <v>68</v>
      </c>
      <c r="E493" s="430"/>
      <c r="F493" s="546">
        <f t="shared" si="38"/>
        <v>0</v>
      </c>
      <c r="H493" s="433"/>
      <c r="I493" s="433"/>
    </row>
    <row r="494" spans="2:9">
      <c r="B494" s="292"/>
      <c r="C494" s="96">
        <v>12</v>
      </c>
      <c r="D494" s="285" t="s">
        <v>69</v>
      </c>
      <c r="E494" s="430"/>
      <c r="F494" s="546">
        <f t="shared" si="38"/>
        <v>0</v>
      </c>
      <c r="H494" s="433"/>
      <c r="I494" s="433"/>
    </row>
    <row r="495" spans="2:9" ht="12.75" thickBot="1">
      <c r="B495" s="293"/>
      <c r="C495" s="96">
        <v>13</v>
      </c>
      <c r="D495" s="285" t="s">
        <v>70</v>
      </c>
      <c r="E495" s="430"/>
      <c r="F495" s="551">
        <f t="shared" si="38"/>
        <v>0</v>
      </c>
      <c r="H495" s="433"/>
      <c r="I495" s="433"/>
    </row>
    <row r="496" spans="2:9">
      <c r="B496" s="279" t="s">
        <v>388</v>
      </c>
      <c r="C496" s="295"/>
      <c r="D496" s="280"/>
      <c r="E496" s="440"/>
      <c r="F496" s="297">
        <f>SUM(F470:F482)</f>
        <v>0</v>
      </c>
      <c r="H496" s="433"/>
      <c r="I496" s="433"/>
    </row>
    <row r="497" spans="2:30">
      <c r="B497" s="284" t="s">
        <v>389</v>
      </c>
      <c r="C497" s="96"/>
      <c r="D497" s="285"/>
      <c r="E497" s="433"/>
      <c r="F497" s="297">
        <f>SUM(F483:F495)</f>
        <v>0</v>
      </c>
      <c r="H497" s="433"/>
      <c r="I497" s="433"/>
    </row>
    <row r="498" spans="2:30">
      <c r="B498" s="298" t="s">
        <v>71</v>
      </c>
      <c r="C498" s="299"/>
      <c r="D498" s="288"/>
      <c r="E498" s="433"/>
      <c r="F498" s="300">
        <f>SUM(F470:F495)</f>
        <v>0</v>
      </c>
      <c r="H498" s="433"/>
      <c r="I498" s="433"/>
    </row>
    <row r="499" spans="2:30">
      <c r="B499" s="337"/>
      <c r="C499" s="96"/>
      <c r="D499" s="337"/>
      <c r="E499" s="433"/>
      <c r="F499" s="338"/>
      <c r="H499" s="433"/>
      <c r="I499" s="433"/>
    </row>
    <row r="500" spans="2:30" ht="14.25">
      <c r="B500" s="189" t="s">
        <v>451</v>
      </c>
      <c r="C500" s="119"/>
      <c r="D500" s="137"/>
      <c r="E500" s="137"/>
      <c r="F500" s="137"/>
      <c r="G500" s="137"/>
      <c r="H500" s="137"/>
      <c r="I500" s="137"/>
      <c r="J500" s="137"/>
      <c r="K500" s="137"/>
      <c r="L500" s="137"/>
      <c r="M500" s="137"/>
      <c r="N500" s="137"/>
      <c r="O500" s="137"/>
      <c r="P500" s="137"/>
      <c r="Q500" s="137"/>
      <c r="R500" s="455"/>
      <c r="S500" s="137"/>
      <c r="T500" s="119"/>
      <c r="U500" s="119"/>
      <c r="V500" s="119"/>
      <c r="W500" s="119"/>
      <c r="X500" s="119"/>
      <c r="Y500" s="119"/>
      <c r="Z500" s="119"/>
      <c r="AA500" s="119"/>
      <c r="AB500" s="119"/>
      <c r="AC500" s="119"/>
      <c r="AD500" s="119"/>
    </row>
    <row r="501" spans="2:30">
      <c r="B501" s="456"/>
      <c r="C501" s="457"/>
      <c r="D501" s="458"/>
      <c r="E501" s="459" t="s">
        <v>87</v>
      </c>
      <c r="F501" s="460"/>
      <c r="G501" s="460"/>
      <c r="H501" s="460"/>
      <c r="I501" s="460"/>
      <c r="J501" s="460"/>
      <c r="K501" s="460"/>
      <c r="L501" s="460"/>
      <c r="M501" s="460"/>
      <c r="N501" s="460"/>
      <c r="O501" s="460"/>
      <c r="P501" s="460"/>
      <c r="Q501" s="460"/>
      <c r="R501" s="461" t="s">
        <v>73</v>
      </c>
      <c r="S501" s="462"/>
      <c r="T501" s="462"/>
      <c r="U501" s="462"/>
      <c r="V501" s="462"/>
      <c r="W501" s="462"/>
      <c r="X501" s="462"/>
      <c r="Y501" s="462"/>
      <c r="Z501" s="462"/>
      <c r="AA501" s="462"/>
      <c r="AB501" s="462"/>
      <c r="AC501" s="462"/>
      <c r="AD501" s="463"/>
    </row>
    <row r="502" spans="2:30">
      <c r="B502" s="464"/>
      <c r="C502" s="465"/>
      <c r="D502" s="466"/>
      <c r="E502" s="467">
        <v>1</v>
      </c>
      <c r="F502" s="467">
        <v>2</v>
      </c>
      <c r="G502" s="467">
        <v>3</v>
      </c>
      <c r="H502" s="467">
        <v>4</v>
      </c>
      <c r="I502" s="467">
        <v>5</v>
      </c>
      <c r="J502" s="467">
        <v>6</v>
      </c>
      <c r="K502" s="467">
        <v>7</v>
      </c>
      <c r="L502" s="467">
        <v>8</v>
      </c>
      <c r="M502" s="467">
        <v>9</v>
      </c>
      <c r="N502" s="467">
        <v>10</v>
      </c>
      <c r="O502" s="467">
        <v>11</v>
      </c>
      <c r="P502" s="467">
        <v>12</v>
      </c>
      <c r="Q502" s="468">
        <v>13</v>
      </c>
      <c r="R502" s="467">
        <v>1</v>
      </c>
      <c r="S502" s="467">
        <v>2</v>
      </c>
      <c r="T502" s="467">
        <v>3</v>
      </c>
      <c r="U502" s="467">
        <v>4</v>
      </c>
      <c r="V502" s="467">
        <v>5</v>
      </c>
      <c r="W502" s="467">
        <v>6</v>
      </c>
      <c r="X502" s="467">
        <v>7</v>
      </c>
      <c r="Y502" s="467">
        <v>8</v>
      </c>
      <c r="Z502" s="467">
        <v>9</v>
      </c>
      <c r="AA502" s="467">
        <v>10</v>
      </c>
      <c r="AB502" s="467">
        <v>11</v>
      </c>
      <c r="AC502" s="467">
        <v>12</v>
      </c>
      <c r="AD502" s="467">
        <v>13</v>
      </c>
    </row>
    <row r="503" spans="2:30" ht="52.15" customHeight="1">
      <c r="B503" s="469"/>
      <c r="C503" s="470" t="s">
        <v>384</v>
      </c>
      <c r="D503" s="471" t="s">
        <v>58</v>
      </c>
      <c r="E503" s="472" t="s">
        <v>99</v>
      </c>
      <c r="F503" s="472" t="s">
        <v>60</v>
      </c>
      <c r="G503" s="472" t="s">
        <v>61</v>
      </c>
      <c r="H503" s="472" t="s">
        <v>62</v>
      </c>
      <c r="I503" s="472" t="s">
        <v>63</v>
      </c>
      <c r="J503" s="472" t="s">
        <v>64</v>
      </c>
      <c r="K503" s="472" t="s">
        <v>100</v>
      </c>
      <c r="L503" s="472" t="s">
        <v>65</v>
      </c>
      <c r="M503" s="472" t="s">
        <v>66</v>
      </c>
      <c r="N503" s="472" t="s">
        <v>387</v>
      </c>
      <c r="O503" s="472" t="s">
        <v>68</v>
      </c>
      <c r="P503" s="472" t="s">
        <v>69</v>
      </c>
      <c r="Q503" s="473" t="s">
        <v>70</v>
      </c>
      <c r="R503" s="472" t="s">
        <v>99</v>
      </c>
      <c r="S503" s="472" t="s">
        <v>60</v>
      </c>
      <c r="T503" s="472" t="s">
        <v>61</v>
      </c>
      <c r="U503" s="472" t="s">
        <v>62</v>
      </c>
      <c r="V503" s="472" t="s">
        <v>63</v>
      </c>
      <c r="W503" s="472" t="s">
        <v>64</v>
      </c>
      <c r="X503" s="472" t="s">
        <v>100</v>
      </c>
      <c r="Y503" s="472" t="s">
        <v>65</v>
      </c>
      <c r="Z503" s="472" t="s">
        <v>66</v>
      </c>
      <c r="AA503" s="472" t="s">
        <v>387</v>
      </c>
      <c r="AB503" s="472" t="s">
        <v>68</v>
      </c>
      <c r="AC503" s="472" t="s">
        <v>69</v>
      </c>
      <c r="AD503" s="472" t="s">
        <v>70</v>
      </c>
    </row>
    <row r="504" spans="2:30">
      <c r="B504" s="278" t="s">
        <v>87</v>
      </c>
      <c r="C504" s="474">
        <v>1</v>
      </c>
      <c r="D504" s="475" t="s">
        <v>99</v>
      </c>
      <c r="E504" s="399">
        <f t="array" ref="E504:AD529">+'1次効果'!$E$343:$AD$368</f>
        <v>1.0447969539715065</v>
      </c>
      <c r="F504" s="398">
        <v>1.3063314608602159E-3</v>
      </c>
      <c r="G504" s="398">
        <v>7.8323662071220733E-3</v>
      </c>
      <c r="H504" s="398">
        <v>1.366750906421523E-3</v>
      </c>
      <c r="I504" s="398">
        <v>5.6635329839767031E-4</v>
      </c>
      <c r="J504" s="398">
        <v>3.7262164124025779E-4</v>
      </c>
      <c r="K504" s="398">
        <v>3.1118354605333621E-4</v>
      </c>
      <c r="L504" s="398">
        <v>6.969405005700089E-5</v>
      </c>
      <c r="M504" s="398">
        <v>3.8919459984265356E-4</v>
      </c>
      <c r="N504" s="398">
        <v>4.3205329668916256E-4</v>
      </c>
      <c r="O504" s="398">
        <v>4.1670060687813091E-4</v>
      </c>
      <c r="P504" s="398">
        <v>3.6585855584005443E-3</v>
      </c>
      <c r="Q504" s="398">
        <v>5.8077143234914867E-4</v>
      </c>
      <c r="R504" s="399">
        <v>5.655426050784789E-4</v>
      </c>
      <c r="S504" s="398">
        <v>1.3735256827870031E-4</v>
      </c>
      <c r="T504" s="398">
        <v>4.3446342726242401E-4</v>
      </c>
      <c r="U504" s="398">
        <v>1.7712167806963774E-4</v>
      </c>
      <c r="V504" s="398">
        <v>8.2208802603526076E-5</v>
      </c>
      <c r="W504" s="398">
        <v>4.5697341149882798E-5</v>
      </c>
      <c r="X504" s="398">
        <v>4.0869763622657299E-5</v>
      </c>
      <c r="Y504" s="398">
        <v>1.8679171542049559E-5</v>
      </c>
      <c r="Z504" s="398">
        <v>7.6138623495639797E-5</v>
      </c>
      <c r="AA504" s="398">
        <v>6.2976636756195556E-5</v>
      </c>
      <c r="AB504" s="398">
        <v>5.8110563866343921E-5</v>
      </c>
      <c r="AC504" s="398">
        <v>1.3709445773324254E-4</v>
      </c>
      <c r="AD504" s="476">
        <v>8.7624584441748984E-5</v>
      </c>
    </row>
    <row r="505" spans="2:30">
      <c r="B505" s="283"/>
      <c r="C505" s="145">
        <v>2</v>
      </c>
      <c r="D505" s="477" t="s">
        <v>60</v>
      </c>
      <c r="E505" s="404">
        <v>7.7522595258499278E-5</v>
      </c>
      <c r="F505" s="372">
        <v>1.0002125739216459</v>
      </c>
      <c r="G505" s="372">
        <v>7.8478035591368091E-4</v>
      </c>
      <c r="H505" s="372">
        <v>1.3223068059229002E-4</v>
      </c>
      <c r="I505" s="372">
        <v>3.3939951504372667E-3</v>
      </c>
      <c r="J505" s="372">
        <v>1.0602365621968386E-4</v>
      </c>
      <c r="K505" s="372">
        <v>3.9984370302801452E-5</v>
      </c>
      <c r="L505" s="372">
        <v>8.185408915049171E-6</v>
      </c>
      <c r="M505" s="372">
        <v>7.4526487952108472E-5</v>
      </c>
      <c r="N505" s="372">
        <v>7.1330005280086437E-5</v>
      </c>
      <c r="O505" s="372">
        <v>1.4437606799402682E-4</v>
      </c>
      <c r="P505" s="372">
        <v>1.1145567113297493E-4</v>
      </c>
      <c r="Q505" s="372">
        <v>1.2062961991167035E-4</v>
      </c>
      <c r="R505" s="404">
        <v>1.0189351366150778E-5</v>
      </c>
      <c r="S505" s="372">
        <v>2.1865128513326156E-5</v>
      </c>
      <c r="T505" s="372">
        <v>2.6967226818644563E-5</v>
      </c>
      <c r="U505" s="372">
        <v>5.0177751562983611E-5</v>
      </c>
      <c r="V505" s="372">
        <v>1.1454734541575526E-5</v>
      </c>
      <c r="W505" s="372">
        <v>4.2570358406350075E-6</v>
      </c>
      <c r="X505" s="372">
        <v>3.1757067854941394E-6</v>
      </c>
      <c r="Y505" s="372">
        <v>3.2287579081535981E-6</v>
      </c>
      <c r="Z505" s="372">
        <v>6.7063798955438793E-6</v>
      </c>
      <c r="AA505" s="372">
        <v>4.7727958002490093E-6</v>
      </c>
      <c r="AB505" s="372">
        <v>5.9017689231609752E-6</v>
      </c>
      <c r="AC505" s="372">
        <v>7.259341421871449E-6</v>
      </c>
      <c r="AD505" s="478">
        <v>7.9313859809794364E-6</v>
      </c>
    </row>
    <row r="506" spans="2:30">
      <c r="B506" s="283"/>
      <c r="C506" s="145">
        <v>3</v>
      </c>
      <c r="D506" s="477" t="s">
        <v>61</v>
      </c>
      <c r="E506" s="404">
        <v>5.7010839112466946E-2</v>
      </c>
      <c r="F506" s="372">
        <v>0.12387877713526105</v>
      </c>
      <c r="G506" s="372">
        <v>1.1430725312947674</v>
      </c>
      <c r="H506" s="372">
        <v>6.6604521593712926E-2</v>
      </c>
      <c r="I506" s="372">
        <v>4.4144028275016699E-2</v>
      </c>
      <c r="J506" s="372">
        <v>1.7156776388381225E-2</v>
      </c>
      <c r="K506" s="372">
        <v>1.2441402343355295E-2</v>
      </c>
      <c r="L506" s="372">
        <v>2.8652873418970729E-3</v>
      </c>
      <c r="M506" s="372">
        <v>3.7275703463220997E-2</v>
      </c>
      <c r="N506" s="372">
        <v>1.7295628780541875E-2</v>
      </c>
      <c r="O506" s="372">
        <v>2.5267505501353184E-2</v>
      </c>
      <c r="P506" s="372">
        <v>4.3175846789455748E-2</v>
      </c>
      <c r="Q506" s="372">
        <v>4.5772249058034141E-2</v>
      </c>
      <c r="R506" s="404">
        <v>8.8727580096518519E-3</v>
      </c>
      <c r="S506" s="372">
        <v>1.0259489681207441E-2</v>
      </c>
      <c r="T506" s="372">
        <v>2.0448921242697121E-2</v>
      </c>
      <c r="U506" s="372">
        <v>1.3148819843673729E-2</v>
      </c>
      <c r="V506" s="372">
        <v>5.8028342110871736E-3</v>
      </c>
      <c r="W506" s="372">
        <v>2.9091703976981227E-3</v>
      </c>
      <c r="X506" s="372">
        <v>2.3258325692844086E-3</v>
      </c>
      <c r="Y506" s="372">
        <v>1.2020083326800038E-3</v>
      </c>
      <c r="Z506" s="372">
        <v>5.4498584614987239E-3</v>
      </c>
      <c r="AA506" s="372">
        <v>3.5812601840754929E-3</v>
      </c>
      <c r="AB506" s="372">
        <v>3.9159802504567624E-3</v>
      </c>
      <c r="AC506" s="372">
        <v>6.2698518352847102E-3</v>
      </c>
      <c r="AD506" s="478">
        <v>6.3554959028395254E-3</v>
      </c>
    </row>
    <row r="507" spans="2:30">
      <c r="B507" s="283"/>
      <c r="C507" s="145">
        <v>4</v>
      </c>
      <c r="D507" s="477" t="s">
        <v>62</v>
      </c>
      <c r="E507" s="404">
        <v>2.4185596211394877E-3</v>
      </c>
      <c r="F507" s="372">
        <v>8.6959294857705503E-3</v>
      </c>
      <c r="G507" s="372">
        <v>2.8992308300263702E-3</v>
      </c>
      <c r="H507" s="372">
        <v>1.0013341212121922</v>
      </c>
      <c r="I507" s="372">
        <v>1.7208274990889127E-2</v>
      </c>
      <c r="J507" s="372">
        <v>3.4903721165841098E-3</v>
      </c>
      <c r="K507" s="372">
        <v>2.9737339978756147E-3</v>
      </c>
      <c r="L507" s="372">
        <v>1.8944628189121446E-2</v>
      </c>
      <c r="M507" s="372">
        <v>4.0578291291487401E-3</v>
      </c>
      <c r="N507" s="372">
        <v>4.0454175067700417E-3</v>
      </c>
      <c r="O507" s="372">
        <v>9.8230694390200601E-3</v>
      </c>
      <c r="P507" s="372">
        <v>2.9817385096931599E-3</v>
      </c>
      <c r="Q507" s="372">
        <v>3.6586981170551518E-3</v>
      </c>
      <c r="R507" s="404">
        <v>3.1937387143965834E-5</v>
      </c>
      <c r="S507" s="372">
        <v>4.1035784082093146E-5</v>
      </c>
      <c r="T507" s="372">
        <v>6.3448315390828152E-5</v>
      </c>
      <c r="U507" s="372">
        <v>4.216815987908677E-5</v>
      </c>
      <c r="V507" s="372">
        <v>3.9603831409934659E-5</v>
      </c>
      <c r="W507" s="372">
        <v>1.7570240047788094E-5</v>
      </c>
      <c r="X507" s="372">
        <v>1.247972046974537E-5</v>
      </c>
      <c r="Y507" s="372">
        <v>7.3739419416223763E-6</v>
      </c>
      <c r="Z507" s="372">
        <v>2.7037262118044296E-5</v>
      </c>
      <c r="AA507" s="372">
        <v>1.9416230266831866E-5</v>
      </c>
      <c r="AB507" s="372">
        <v>1.8573819897514946E-5</v>
      </c>
      <c r="AC507" s="372">
        <v>2.4925123179790816E-5</v>
      </c>
      <c r="AD507" s="478">
        <v>2.8491045043468706E-5</v>
      </c>
    </row>
    <row r="508" spans="2:30">
      <c r="B508" s="283"/>
      <c r="C508" s="145">
        <v>5</v>
      </c>
      <c r="D508" s="477" t="s">
        <v>63</v>
      </c>
      <c r="E508" s="404">
        <v>1.3342838753476657E-2</v>
      </c>
      <c r="F508" s="372">
        <v>4.0652771441128548E-2</v>
      </c>
      <c r="G508" s="372">
        <v>2.6559171836241763E-2</v>
      </c>
      <c r="H508" s="372">
        <v>1.1564478112018323E-2</v>
      </c>
      <c r="I508" s="372">
        <v>1.1202558781300707</v>
      </c>
      <c r="J508" s="372">
        <v>3.1544221298456909E-2</v>
      </c>
      <c r="K508" s="372">
        <v>1.0517709229588357E-2</v>
      </c>
      <c r="L508" s="372">
        <v>1.7581358938050379E-3</v>
      </c>
      <c r="M508" s="372">
        <v>1.6885440582467097E-2</v>
      </c>
      <c r="N508" s="372">
        <v>1.9826038254165606E-2</v>
      </c>
      <c r="O508" s="372">
        <v>4.2469951561340362E-2</v>
      </c>
      <c r="P508" s="372">
        <v>2.7773653663961125E-2</v>
      </c>
      <c r="Q508" s="372">
        <v>3.0122255851448222E-2</v>
      </c>
      <c r="R508" s="404">
        <v>5.2721991437843483E-4</v>
      </c>
      <c r="S508" s="372">
        <v>9.3128698220152544E-4</v>
      </c>
      <c r="T508" s="372">
        <v>9.3377623479570587E-4</v>
      </c>
      <c r="U508" s="372">
        <v>5.7678297279319861E-4</v>
      </c>
      <c r="V508" s="372">
        <v>1.5437619506175363E-3</v>
      </c>
      <c r="W508" s="372">
        <v>4.1089687053582513E-4</v>
      </c>
      <c r="X508" s="372">
        <v>2.2621667599778054E-4</v>
      </c>
      <c r="Y508" s="372">
        <v>1.4258978879144526E-4</v>
      </c>
      <c r="Z508" s="372">
        <v>4.5687073948421367E-4</v>
      </c>
      <c r="AA508" s="372">
        <v>3.4803091086893999E-4</v>
      </c>
      <c r="AB508" s="372">
        <v>5.0810199527910377E-4</v>
      </c>
      <c r="AC508" s="372">
        <v>4.8787839421729191E-4</v>
      </c>
      <c r="AD508" s="478">
        <v>5.3462159021656853E-4</v>
      </c>
    </row>
    <row r="509" spans="2:30">
      <c r="B509" s="283"/>
      <c r="C509" s="145">
        <v>6</v>
      </c>
      <c r="D509" s="477" t="s">
        <v>64</v>
      </c>
      <c r="E509" s="404">
        <v>1.4499931683119955E-2</v>
      </c>
      <c r="F509" s="372">
        <v>1.8274897960166087E-2</v>
      </c>
      <c r="G509" s="372">
        <v>1.8078692441540326E-2</v>
      </c>
      <c r="H509" s="372">
        <v>1.9714466840838368E-2</v>
      </c>
      <c r="I509" s="372">
        <v>6.7583191681158472E-3</v>
      </c>
      <c r="J509" s="372">
        <v>1.0049828136735921</v>
      </c>
      <c r="K509" s="372">
        <v>3.147992019299601E-3</v>
      </c>
      <c r="L509" s="372">
        <v>8.744629836156232E-4</v>
      </c>
      <c r="M509" s="372">
        <v>4.1375491318365806E-3</v>
      </c>
      <c r="N509" s="372">
        <v>5.5643089209471653E-3</v>
      </c>
      <c r="O509" s="372">
        <v>5.2641408099777512E-3</v>
      </c>
      <c r="P509" s="372">
        <v>1.3244415159686922E-2</v>
      </c>
      <c r="Q509" s="372">
        <v>7.4132704372486544E-3</v>
      </c>
      <c r="R509" s="404">
        <v>5.9327962823949542E-4</v>
      </c>
      <c r="S509" s="372">
        <v>5.147727529834894E-4</v>
      </c>
      <c r="T509" s="372">
        <v>8.2732574091836091E-4</v>
      </c>
      <c r="U509" s="372">
        <v>7.2437806202865296E-4</v>
      </c>
      <c r="V509" s="372">
        <v>3.0503719039834615E-4</v>
      </c>
      <c r="W509" s="372">
        <v>2.3914580277540614E-4</v>
      </c>
      <c r="X509" s="372">
        <v>1.5450468490655733E-4</v>
      </c>
      <c r="Y509" s="372">
        <v>7.6035286137455594E-5</v>
      </c>
      <c r="Z509" s="372">
        <v>2.4744284162091815E-4</v>
      </c>
      <c r="AA509" s="372">
        <v>2.569624002800068E-4</v>
      </c>
      <c r="AB509" s="372">
        <v>2.1792880394777396E-4</v>
      </c>
      <c r="AC509" s="372">
        <v>4.191444794826768E-4</v>
      </c>
      <c r="AD509" s="478">
        <v>3.0928921075981604E-4</v>
      </c>
    </row>
    <row r="510" spans="2:30">
      <c r="B510" s="283"/>
      <c r="C510" s="145">
        <v>7</v>
      </c>
      <c r="D510" s="477" t="s">
        <v>100</v>
      </c>
      <c r="E510" s="404">
        <v>7.6039256723998069E-3</v>
      </c>
      <c r="F510" s="372">
        <v>5.5076787494278662E-2</v>
      </c>
      <c r="G510" s="372">
        <v>7.5856243840673682E-3</v>
      </c>
      <c r="H510" s="372">
        <v>1.5444437691476085E-2</v>
      </c>
      <c r="I510" s="372">
        <v>2.1116620955825362E-2</v>
      </c>
      <c r="J510" s="372">
        <v>1.3811503869412833E-2</v>
      </c>
      <c r="K510" s="372">
        <v>1.0424879083272005</v>
      </c>
      <c r="L510" s="372">
        <v>6.6642117381441698E-2</v>
      </c>
      <c r="M510" s="372">
        <v>1.62595923843777E-2</v>
      </c>
      <c r="N510" s="372">
        <v>7.9749319720551787E-3</v>
      </c>
      <c r="O510" s="372">
        <v>3.9227382829094874E-2</v>
      </c>
      <c r="P510" s="372">
        <v>8.8453574105417324E-3</v>
      </c>
      <c r="Q510" s="372">
        <v>1.752953833423071E-2</v>
      </c>
      <c r="R510" s="404">
        <v>8.5942933684590944E-5</v>
      </c>
      <c r="S510" s="372">
        <v>1.0930235045524123E-4</v>
      </c>
      <c r="T510" s="372">
        <v>1.6580900328565427E-4</v>
      </c>
      <c r="U510" s="372">
        <v>1.1675936623846401E-4</v>
      </c>
      <c r="V510" s="372">
        <v>8.2966271173655855E-5</v>
      </c>
      <c r="W510" s="372">
        <v>4.904415781203466E-5</v>
      </c>
      <c r="X510" s="372">
        <v>4.7456030181983345E-5</v>
      </c>
      <c r="Y510" s="372">
        <v>3.6405816106466688E-5</v>
      </c>
      <c r="Z510" s="372">
        <v>8.0369143950861433E-5</v>
      </c>
      <c r="AA510" s="372">
        <v>5.2182854573037046E-5</v>
      </c>
      <c r="AB510" s="372">
        <v>5.2154385751821181E-5</v>
      </c>
      <c r="AC510" s="372">
        <v>6.5615394801052501E-5</v>
      </c>
      <c r="AD510" s="478">
        <v>7.760073151311598E-5</v>
      </c>
    </row>
    <row r="511" spans="2:30">
      <c r="B511" s="283"/>
      <c r="C511" s="145">
        <v>8</v>
      </c>
      <c r="D511" s="477" t="s">
        <v>65</v>
      </c>
      <c r="E511" s="404">
        <v>2.4928661979432875E-3</v>
      </c>
      <c r="F511" s="372">
        <v>6.7783362726909629E-3</v>
      </c>
      <c r="G511" s="372">
        <v>2.2881074952348511E-3</v>
      </c>
      <c r="H511" s="372">
        <v>4.2569578410438244E-3</v>
      </c>
      <c r="I511" s="372">
        <v>5.2149740735985351E-3</v>
      </c>
      <c r="J511" s="372">
        <v>1.3127760814277054E-2</v>
      </c>
      <c r="K511" s="372">
        <v>1.1403916443533611E-2</v>
      </c>
      <c r="L511" s="372">
        <v>1.0039617486817924</v>
      </c>
      <c r="M511" s="372">
        <v>1.3051534191470964E-2</v>
      </c>
      <c r="N511" s="372">
        <v>8.369936446969593E-3</v>
      </c>
      <c r="O511" s="372">
        <v>2.3272870401290242E-3</v>
      </c>
      <c r="P511" s="372">
        <v>8.3233188341668447E-3</v>
      </c>
      <c r="Q511" s="372">
        <v>2.5167961849592333E-2</v>
      </c>
      <c r="R511" s="404">
        <v>7.3159586447856242E-5</v>
      </c>
      <c r="S511" s="372">
        <v>1.1716841464157958E-4</v>
      </c>
      <c r="T511" s="372">
        <v>1.0164100544322756E-4</v>
      </c>
      <c r="U511" s="372">
        <v>1.0000926148300799E-4</v>
      </c>
      <c r="V511" s="372">
        <v>8.3411840387193149E-5</v>
      </c>
      <c r="W511" s="372">
        <v>1.7532494249284511E-4</v>
      </c>
      <c r="X511" s="372">
        <v>1.208471887502417E-4</v>
      </c>
      <c r="Y511" s="372">
        <v>1.0732780867806606E-4</v>
      </c>
      <c r="Z511" s="372">
        <v>1.5354516156373623E-4</v>
      </c>
      <c r="AA511" s="372">
        <v>1.6854390624289643E-4</v>
      </c>
      <c r="AB511" s="372">
        <v>4.8237651058626762E-5</v>
      </c>
      <c r="AC511" s="372">
        <v>1.0560078613208641E-4</v>
      </c>
      <c r="AD511" s="478">
        <v>2.1144263448000041E-4</v>
      </c>
    </row>
    <row r="512" spans="2:30">
      <c r="B512" s="283"/>
      <c r="C512" s="145">
        <v>9</v>
      </c>
      <c r="D512" s="477" t="s">
        <v>66</v>
      </c>
      <c r="E512" s="404">
        <v>2.141416528735024E-2</v>
      </c>
      <c r="F512" s="372">
        <v>3.2482797829549728E-2</v>
      </c>
      <c r="G512" s="372">
        <v>1.8924197649026173E-2</v>
      </c>
      <c r="H512" s="372">
        <v>2.4153772542595542E-2</v>
      </c>
      <c r="I512" s="372">
        <v>3.134965803801619E-2</v>
      </c>
      <c r="J512" s="372">
        <v>1.0318907586814521E-2</v>
      </c>
      <c r="K512" s="372">
        <v>1.8639680700430983E-2</v>
      </c>
      <c r="L512" s="372">
        <v>2.0062515839915792E-3</v>
      </c>
      <c r="M512" s="372">
        <v>1.0531852393577783</v>
      </c>
      <c r="N512" s="372">
        <v>1.5163081781133885E-2</v>
      </c>
      <c r="O512" s="372">
        <v>1.8069931573395589E-2</v>
      </c>
      <c r="P512" s="372">
        <v>1.2785990658487638E-2</v>
      </c>
      <c r="Q512" s="372">
        <v>5.8218114072043539E-2</v>
      </c>
      <c r="R512" s="404">
        <v>4.1356504191077516E-4</v>
      </c>
      <c r="S512" s="372">
        <v>4.4373765550823925E-4</v>
      </c>
      <c r="T512" s="372">
        <v>6.3527007887571028E-4</v>
      </c>
      <c r="U512" s="372">
        <v>4.5803543790897761E-4</v>
      </c>
      <c r="V512" s="372">
        <v>4.4312296647313736E-4</v>
      </c>
      <c r="W512" s="372">
        <v>2.1351400245410836E-4</v>
      </c>
      <c r="X512" s="372">
        <v>2.4225939784866185E-4</v>
      </c>
      <c r="Y512" s="372">
        <v>6.4998130624287865E-5</v>
      </c>
      <c r="Z512" s="372">
        <v>1.4617341115159407E-3</v>
      </c>
      <c r="AA512" s="372">
        <v>2.0443353397974208E-4</v>
      </c>
      <c r="AB512" s="372">
        <v>2.5137680819576621E-4</v>
      </c>
      <c r="AC512" s="372">
        <v>2.4951046165341693E-4</v>
      </c>
      <c r="AD512" s="478">
        <v>4.4023823542295421E-4</v>
      </c>
    </row>
    <row r="513" spans="2:30">
      <c r="B513" s="286"/>
      <c r="C513" s="145">
        <v>10</v>
      </c>
      <c r="D513" s="477" t="s">
        <v>387</v>
      </c>
      <c r="E513" s="404">
        <v>3.9990050455758668E-3</v>
      </c>
      <c r="F513" s="372">
        <v>8.168587592045572E-3</v>
      </c>
      <c r="G513" s="372">
        <v>4.4352534247716303E-3</v>
      </c>
      <c r="H513" s="372">
        <v>7.7023016499237901E-3</v>
      </c>
      <c r="I513" s="372">
        <v>6.8592053462418721E-3</v>
      </c>
      <c r="J513" s="372">
        <v>1.7280534358496302E-2</v>
      </c>
      <c r="K513" s="372">
        <v>2.3920878964243206E-2</v>
      </c>
      <c r="L513" s="372">
        <v>2.1851678105692714E-3</v>
      </c>
      <c r="M513" s="372">
        <v>7.6438155096984397E-3</v>
      </c>
      <c r="N513" s="372">
        <v>1.112707473403117</v>
      </c>
      <c r="O513" s="372">
        <v>1.6089674857421028E-2</v>
      </c>
      <c r="P513" s="372">
        <v>1.2815090681219532E-2</v>
      </c>
      <c r="Q513" s="372">
        <v>3.7944308657438905E-2</v>
      </c>
      <c r="R513" s="404">
        <v>9.2244910417321833E-5</v>
      </c>
      <c r="S513" s="372">
        <v>1.3888544782689416E-4</v>
      </c>
      <c r="T513" s="372">
        <v>1.4812557341243809E-4</v>
      </c>
      <c r="U513" s="372">
        <v>1.4253903252258438E-4</v>
      </c>
      <c r="V513" s="372">
        <v>9.8699616298866919E-5</v>
      </c>
      <c r="W513" s="372">
        <v>1.566181935459682E-4</v>
      </c>
      <c r="X513" s="372">
        <v>1.7140269016070983E-4</v>
      </c>
      <c r="Y513" s="372">
        <v>4.0351989136569405E-5</v>
      </c>
      <c r="Z513" s="372">
        <v>1.0334092765512901E-4</v>
      </c>
      <c r="AA513" s="372">
        <v>5.8345681819282403E-4</v>
      </c>
      <c r="AB513" s="372">
        <v>1.1739774700173877E-4</v>
      </c>
      <c r="AC513" s="372">
        <v>1.3437135413187369E-4</v>
      </c>
      <c r="AD513" s="478">
        <v>2.6659727767061695E-4</v>
      </c>
    </row>
    <row r="514" spans="2:30">
      <c r="B514" s="286"/>
      <c r="C514" s="145">
        <v>11</v>
      </c>
      <c r="D514" s="477" t="s">
        <v>68</v>
      </c>
      <c r="E514" s="404">
        <v>2.9784620396774344E-3</v>
      </c>
      <c r="F514" s="372">
        <v>1.6641675431741953E-3</v>
      </c>
      <c r="G514" s="372">
        <v>8.7707462937829756E-4</v>
      </c>
      <c r="H514" s="372">
        <v>3.4626103644977203E-3</v>
      </c>
      <c r="I514" s="372">
        <v>1.1487133719087312E-3</v>
      </c>
      <c r="J514" s="372">
        <v>1.5988662911632578E-3</v>
      </c>
      <c r="K514" s="372">
        <v>1.1483403428564156E-3</v>
      </c>
      <c r="L514" s="372">
        <v>3.3267207521699507E-4</v>
      </c>
      <c r="M514" s="372">
        <v>1.7424345733676337E-3</v>
      </c>
      <c r="N514" s="372">
        <v>1.8387524601838402E-3</v>
      </c>
      <c r="O514" s="372">
        <v>1.0004030355405669</v>
      </c>
      <c r="P514" s="372">
        <v>1.339474061747655E-3</v>
      </c>
      <c r="Q514" s="372">
        <v>0.23142004225306995</v>
      </c>
      <c r="R514" s="404">
        <v>3.3402342479161265E-5</v>
      </c>
      <c r="S514" s="372">
        <v>2.5740502156843225E-5</v>
      </c>
      <c r="T514" s="372">
        <v>2.867038409400976E-5</v>
      </c>
      <c r="U514" s="372">
        <v>3.6744703078689038E-5</v>
      </c>
      <c r="V514" s="372">
        <v>1.736729451467632E-5</v>
      </c>
      <c r="W514" s="372">
        <v>1.6405405272571517E-5</v>
      </c>
      <c r="X514" s="372">
        <v>1.1890357482311702E-5</v>
      </c>
      <c r="Y514" s="372">
        <v>1.0200373464754692E-5</v>
      </c>
      <c r="Z514" s="372">
        <v>2.408247099666502E-5</v>
      </c>
      <c r="AA514" s="372">
        <v>1.89387353259517E-5</v>
      </c>
      <c r="AB514" s="372">
        <v>9.0803397623880403E-6</v>
      </c>
      <c r="AC514" s="372">
        <v>1.8118203429781909E-5</v>
      </c>
      <c r="AD514" s="478">
        <v>1.2119784049304912E-5</v>
      </c>
    </row>
    <row r="515" spans="2:30">
      <c r="B515" s="286"/>
      <c r="C515" s="145">
        <v>12</v>
      </c>
      <c r="D515" s="477" t="s">
        <v>69</v>
      </c>
      <c r="E515" s="404">
        <v>2.7563273556203291E-2</v>
      </c>
      <c r="F515" s="372">
        <v>0.13472337195153322</v>
      </c>
      <c r="G515" s="372">
        <v>4.1093718140253588E-2</v>
      </c>
      <c r="H515" s="372">
        <v>7.5813148240263278E-2</v>
      </c>
      <c r="I515" s="372">
        <v>7.5085800226618316E-2</v>
      </c>
      <c r="J515" s="372">
        <v>5.359282757082795E-2</v>
      </c>
      <c r="K515" s="372">
        <v>6.6788712256131505E-2</v>
      </c>
      <c r="L515" s="372">
        <v>1.0299237938570427E-2</v>
      </c>
      <c r="M515" s="372">
        <v>3.8302657407257357E-2</v>
      </c>
      <c r="N515" s="372">
        <v>9.1729287214553812E-2</v>
      </c>
      <c r="O515" s="372">
        <v>6.4925221252485815E-2</v>
      </c>
      <c r="P515" s="372">
        <v>1.0622377069468303</v>
      </c>
      <c r="Q515" s="372">
        <v>7.5630674355466984E-2</v>
      </c>
      <c r="R515" s="404">
        <v>4.4527776796235397E-4</v>
      </c>
      <c r="S515" s="372">
        <v>5.6186037233759269E-4</v>
      </c>
      <c r="T515" s="372">
        <v>9.4890631784188661E-4</v>
      </c>
      <c r="U515" s="372">
        <v>6.3693374634118461E-4</v>
      </c>
      <c r="V515" s="372">
        <v>4.059296569861639E-4</v>
      </c>
      <c r="W515" s="372">
        <v>2.2010947439774728E-4</v>
      </c>
      <c r="X515" s="372">
        <v>1.9066376358897391E-4</v>
      </c>
      <c r="Y515" s="372">
        <v>8.7074916860679867E-5</v>
      </c>
      <c r="Z515" s="372">
        <v>3.4105709923093567E-4</v>
      </c>
      <c r="AA515" s="372">
        <v>3.5062324876280852E-4</v>
      </c>
      <c r="AB515" s="372">
        <v>2.464013121292474E-4</v>
      </c>
      <c r="AC515" s="372">
        <v>3.4983353814175172E-4</v>
      </c>
      <c r="AD515" s="478">
        <v>4.1055956053043317E-4</v>
      </c>
    </row>
    <row r="516" spans="2:30">
      <c r="B516" s="287"/>
      <c r="C516" s="145">
        <v>13</v>
      </c>
      <c r="D516" s="477" t="s">
        <v>70</v>
      </c>
      <c r="E516" s="404">
        <v>1.289072155420529E-2</v>
      </c>
      <c r="F516" s="372">
        <v>7.2024823995835568E-3</v>
      </c>
      <c r="G516" s="372">
        <v>3.7959606934583872E-3</v>
      </c>
      <c r="H516" s="372">
        <v>1.4986105400987215E-2</v>
      </c>
      <c r="I516" s="372">
        <v>4.9716075026665068E-3</v>
      </c>
      <c r="J516" s="372">
        <v>6.9198599435642254E-3</v>
      </c>
      <c r="K516" s="372">
        <v>4.9699930407123265E-3</v>
      </c>
      <c r="L516" s="372">
        <v>1.4397977994530194E-3</v>
      </c>
      <c r="M516" s="372">
        <v>7.541220473011364E-3</v>
      </c>
      <c r="N516" s="372">
        <v>7.9580822772234612E-3</v>
      </c>
      <c r="O516" s="372">
        <v>1.7443294091669761E-3</v>
      </c>
      <c r="P516" s="372">
        <v>5.797215787561082E-3</v>
      </c>
      <c r="Q516" s="372">
        <v>1.001581113677656</v>
      </c>
      <c r="R516" s="404">
        <v>1.4456464122124675E-4</v>
      </c>
      <c r="S516" s="372">
        <v>1.1140435619089573E-4</v>
      </c>
      <c r="T516" s="372">
        <v>1.2408482407518667E-4</v>
      </c>
      <c r="U516" s="372">
        <v>1.5903030814877465E-4</v>
      </c>
      <c r="V516" s="372">
        <v>7.5165288244806729E-5</v>
      </c>
      <c r="W516" s="372">
        <v>7.1002251677350112E-5</v>
      </c>
      <c r="X516" s="372">
        <v>5.1461219059565796E-5</v>
      </c>
      <c r="Y516" s="372">
        <v>4.4147003497582699E-5</v>
      </c>
      <c r="Z516" s="372">
        <v>1.0422843192886691E-4</v>
      </c>
      <c r="AA516" s="372">
        <v>8.1966451283721676E-5</v>
      </c>
      <c r="AB516" s="372">
        <v>3.9299521006216866E-5</v>
      </c>
      <c r="AC516" s="372">
        <v>7.8415206359675455E-5</v>
      </c>
      <c r="AD516" s="478">
        <v>5.245417245391793E-5</v>
      </c>
    </row>
    <row r="517" spans="2:30">
      <c r="B517" s="479" t="s">
        <v>73</v>
      </c>
      <c r="C517" s="474">
        <v>1</v>
      </c>
      <c r="D517" s="475" t="s">
        <v>99</v>
      </c>
      <c r="E517" s="399">
        <v>2.6764621987822246E-2</v>
      </c>
      <c r="F517" s="398">
        <v>8.2643748114409176E-3</v>
      </c>
      <c r="G517" s="398">
        <v>1.9762070043190545E-2</v>
      </c>
      <c r="H517" s="398">
        <v>9.9040511172795737E-3</v>
      </c>
      <c r="I517" s="398">
        <v>3.9803669612189733E-3</v>
      </c>
      <c r="J517" s="398">
        <v>2.2872076185415091E-3</v>
      </c>
      <c r="K517" s="398">
        <v>2.4807294906960338E-3</v>
      </c>
      <c r="L517" s="398">
        <v>4.8460292374902269E-4</v>
      </c>
      <c r="M517" s="398">
        <v>2.8009514495831037E-3</v>
      </c>
      <c r="N517" s="398">
        <v>3.8670726076415851E-3</v>
      </c>
      <c r="O517" s="398">
        <v>3.0321650503124914E-3</v>
      </c>
      <c r="P517" s="398">
        <v>7.3961593298822632E-3</v>
      </c>
      <c r="Q517" s="398">
        <v>4.7937516605577992E-3</v>
      </c>
      <c r="R517" s="399">
        <v>1.120956468300129</v>
      </c>
      <c r="S517" s="398">
        <v>9.3468584617926124E-3</v>
      </c>
      <c r="T517" s="398">
        <v>4.1516021428492547E-2</v>
      </c>
      <c r="U517" s="398">
        <v>1.2472310845128327E-2</v>
      </c>
      <c r="V517" s="398">
        <v>5.8045781201564338E-3</v>
      </c>
      <c r="W517" s="398">
        <v>3.4979611968297768E-3</v>
      </c>
      <c r="X517" s="398">
        <v>3.3158390236763488E-3</v>
      </c>
      <c r="Y517" s="398">
        <v>1.4155320792165408E-3</v>
      </c>
      <c r="Z517" s="398">
        <v>5.3542340895996292E-3</v>
      </c>
      <c r="AA517" s="398">
        <v>5.0823030908917991E-3</v>
      </c>
      <c r="AB517" s="398">
        <v>4.2843320553608132E-3</v>
      </c>
      <c r="AC517" s="398">
        <v>1.2007860842577329E-2</v>
      </c>
      <c r="AD517" s="476">
        <v>6.0428135985336959E-3</v>
      </c>
    </row>
    <row r="518" spans="2:30">
      <c r="B518" s="291"/>
      <c r="C518" s="145">
        <v>2</v>
      </c>
      <c r="D518" s="477" t="s">
        <v>60</v>
      </c>
      <c r="E518" s="404">
        <v>1.7737549016714701E-3</v>
      </c>
      <c r="F518" s="372">
        <v>4.1523515130806876E-3</v>
      </c>
      <c r="G518" s="372">
        <v>1.3872143763500905E-2</v>
      </c>
      <c r="H518" s="372">
        <v>3.5228684872915597E-3</v>
      </c>
      <c r="I518" s="372">
        <v>5.6105559616762377E-2</v>
      </c>
      <c r="J518" s="372">
        <v>1.8949744346165867E-3</v>
      </c>
      <c r="K518" s="372">
        <v>7.9561748460855899E-4</v>
      </c>
      <c r="L518" s="372">
        <v>1.7681733746311644E-4</v>
      </c>
      <c r="M518" s="372">
        <v>1.3942337098789949E-3</v>
      </c>
      <c r="N518" s="372">
        <v>1.3931371136442583E-3</v>
      </c>
      <c r="O518" s="372">
        <v>2.5588684542059616E-3</v>
      </c>
      <c r="P518" s="372">
        <v>2.1483540337027462E-3</v>
      </c>
      <c r="Q518" s="372">
        <v>2.2711261212107472E-3</v>
      </c>
      <c r="R518" s="404">
        <v>8.2273909365965096E-4</v>
      </c>
      <c r="S518" s="372">
        <v>1.0010316556619265</v>
      </c>
      <c r="T518" s="372">
        <v>2.8404192810825742E-3</v>
      </c>
      <c r="U518" s="372">
        <v>1.0680946912720085E-3</v>
      </c>
      <c r="V518" s="372">
        <v>6.9352986994699623E-3</v>
      </c>
      <c r="W518" s="372">
        <v>4.1226257956002485E-4</v>
      </c>
      <c r="X518" s="372">
        <v>2.8135749373491036E-4</v>
      </c>
      <c r="Y518" s="372">
        <v>1.5044616192695385E-4</v>
      </c>
      <c r="Z518" s="372">
        <v>5.2626108413574826E-4</v>
      </c>
      <c r="AA518" s="372">
        <v>4.2096481739377052E-4</v>
      </c>
      <c r="AB518" s="372">
        <v>5.4970644147932105E-4</v>
      </c>
      <c r="AC518" s="372">
        <v>6.3560188343587455E-4</v>
      </c>
      <c r="AD518" s="478">
        <v>6.2204143788838109E-4</v>
      </c>
    </row>
    <row r="519" spans="2:30">
      <c r="B519" s="291"/>
      <c r="C519" s="145">
        <v>3</v>
      </c>
      <c r="D519" s="477" t="s">
        <v>61</v>
      </c>
      <c r="E519" s="404">
        <v>0.31714661414622924</v>
      </c>
      <c r="F519" s="372">
        <v>0.27177114429554056</v>
      </c>
      <c r="G519" s="372">
        <v>0.55484486120802612</v>
      </c>
      <c r="H519" s="372">
        <v>0.34454170153131003</v>
      </c>
      <c r="I519" s="372">
        <v>0.12900830241012953</v>
      </c>
      <c r="J519" s="372">
        <v>6.9851441838387276E-2</v>
      </c>
      <c r="K519" s="372">
        <v>7.4780894633302161E-2</v>
      </c>
      <c r="L519" s="372">
        <v>1.5292987607709472E-2</v>
      </c>
      <c r="M519" s="372">
        <v>9.3970380217633973E-2</v>
      </c>
      <c r="N519" s="372">
        <v>0.12191453516355473</v>
      </c>
      <c r="O519" s="372">
        <v>9.8984126756895677E-2</v>
      </c>
      <c r="P519" s="372">
        <v>0.18707285120282605</v>
      </c>
      <c r="Q519" s="372">
        <v>0.1579831539450415</v>
      </c>
      <c r="R519" s="404">
        <v>0.37479539457523253</v>
      </c>
      <c r="S519" s="372">
        <v>0.31621034905769091</v>
      </c>
      <c r="T519" s="372">
        <v>1.6303421196321781</v>
      </c>
      <c r="U519" s="372">
        <v>0.4177128251023231</v>
      </c>
      <c r="V519" s="372">
        <v>0.19075544611730477</v>
      </c>
      <c r="W519" s="372">
        <v>0.10536884269389001</v>
      </c>
      <c r="X519" s="372">
        <v>9.4337732600449115E-2</v>
      </c>
      <c r="Y519" s="372">
        <v>4.0814258705294787E-2</v>
      </c>
      <c r="Z519" s="372">
        <v>0.18234068003071266</v>
      </c>
      <c r="AA519" s="372">
        <v>0.14369758976481198</v>
      </c>
      <c r="AB519" s="372">
        <v>0.13959812226714138</v>
      </c>
      <c r="AC519" s="372">
        <v>0.2201396424339212</v>
      </c>
      <c r="AD519" s="478">
        <v>0.20186033710684165</v>
      </c>
    </row>
    <row r="520" spans="2:30">
      <c r="B520" s="291"/>
      <c r="C520" s="145">
        <v>4</v>
      </c>
      <c r="D520" s="477" t="s">
        <v>62</v>
      </c>
      <c r="E520" s="404">
        <v>3.7513940759512925E-3</v>
      </c>
      <c r="F520" s="372">
        <v>4.5366512366435147E-3</v>
      </c>
      <c r="G520" s="372">
        <v>6.5204262529016338E-3</v>
      </c>
      <c r="H520" s="372">
        <v>4.4330798234784065E-3</v>
      </c>
      <c r="I520" s="372">
        <v>4.2917413596386877E-3</v>
      </c>
      <c r="J520" s="372">
        <v>2.2481347672083495E-3</v>
      </c>
      <c r="K520" s="372">
        <v>2.3944015682982522E-3</v>
      </c>
      <c r="L520" s="372">
        <v>4.8778230291229602E-4</v>
      </c>
      <c r="M520" s="372">
        <v>2.3385287716027395E-3</v>
      </c>
      <c r="N520" s="372">
        <v>3.1424842580331917E-3</v>
      </c>
      <c r="O520" s="372">
        <v>1.999359835222429E-3</v>
      </c>
      <c r="P520" s="372">
        <v>3.0185195794454069E-3</v>
      </c>
      <c r="Q520" s="372">
        <v>3.8102330970206807E-3</v>
      </c>
      <c r="R520" s="404">
        <v>1.324221757265138E-2</v>
      </c>
      <c r="S520" s="372">
        <v>2.291975993419593E-2</v>
      </c>
      <c r="T520" s="372">
        <v>1.3172923875453964E-2</v>
      </c>
      <c r="U520" s="372">
        <v>1.0086789381940702</v>
      </c>
      <c r="V520" s="372">
        <v>5.1885736903989725E-2</v>
      </c>
      <c r="W520" s="372">
        <v>1.3816700073196714E-2</v>
      </c>
      <c r="X520" s="372">
        <v>1.1367832884824937E-2</v>
      </c>
      <c r="Y520" s="372">
        <v>4.7879849340923805E-2</v>
      </c>
      <c r="Z520" s="372">
        <v>1.9892540342239421E-2</v>
      </c>
      <c r="AA520" s="372">
        <v>1.4663889928824798E-2</v>
      </c>
      <c r="AB520" s="372">
        <v>2.6206273916549647E-2</v>
      </c>
      <c r="AC520" s="372">
        <v>1.2094187056868174E-2</v>
      </c>
      <c r="AD520" s="478">
        <v>1.3237169415193812E-2</v>
      </c>
    </row>
    <row r="521" spans="2:30">
      <c r="B521" s="291"/>
      <c r="C521" s="145">
        <v>5</v>
      </c>
      <c r="D521" s="477" t="s">
        <v>63</v>
      </c>
      <c r="E521" s="404">
        <v>1.3283038361060514E-2</v>
      </c>
      <c r="F521" s="372">
        <v>1.8616769885602773E-2</v>
      </c>
      <c r="G521" s="372">
        <v>2.4623860034323115E-2</v>
      </c>
      <c r="H521" s="372">
        <v>1.4886699898387097E-2</v>
      </c>
      <c r="I521" s="372">
        <v>2.9544381777340735E-2</v>
      </c>
      <c r="J521" s="372">
        <v>1.0125283514189638E-2</v>
      </c>
      <c r="K521" s="372">
        <v>6.6049538905751928E-3</v>
      </c>
      <c r="L521" s="372">
        <v>1.2027169283689641E-3</v>
      </c>
      <c r="M521" s="372">
        <v>7.0619060997532089E-3</v>
      </c>
      <c r="N521" s="372">
        <v>1.0017610440258409E-2</v>
      </c>
      <c r="O521" s="372">
        <v>8.2143557007150706E-3</v>
      </c>
      <c r="P521" s="372">
        <v>1.1603423046820939E-2</v>
      </c>
      <c r="Q521" s="372">
        <v>1.1527873583200078E-2</v>
      </c>
      <c r="R521" s="404">
        <v>2.9392189919558418E-2</v>
      </c>
      <c r="S521" s="372">
        <v>6.6112348613298455E-2</v>
      </c>
      <c r="T521" s="372">
        <v>4.4237380108732842E-2</v>
      </c>
      <c r="U521" s="372">
        <v>2.7036039597266685E-2</v>
      </c>
      <c r="V521" s="372">
        <v>1.1406803591824592</v>
      </c>
      <c r="W521" s="372">
        <v>3.6664333395988125E-2</v>
      </c>
      <c r="X521" s="372">
        <v>1.9219470747698385E-2</v>
      </c>
      <c r="Y521" s="372">
        <v>1.1456839828356337E-2</v>
      </c>
      <c r="Z521" s="372">
        <v>3.2254778235999496E-2</v>
      </c>
      <c r="AA521" s="372">
        <v>2.7917211989777459E-2</v>
      </c>
      <c r="AB521" s="372">
        <v>4.9157924091262739E-2</v>
      </c>
      <c r="AC521" s="372">
        <v>4.0402212738099762E-2</v>
      </c>
      <c r="AD521" s="478">
        <v>4.1641263698911427E-2</v>
      </c>
    </row>
    <row r="522" spans="2:30">
      <c r="B522" s="291"/>
      <c r="C522" s="145">
        <v>6</v>
      </c>
      <c r="D522" s="477" t="s">
        <v>64</v>
      </c>
      <c r="E522" s="404">
        <v>6.2621878404800782E-2</v>
      </c>
      <c r="F522" s="372">
        <v>7.2600797273615486E-2</v>
      </c>
      <c r="G522" s="372">
        <v>8.9864051120367744E-2</v>
      </c>
      <c r="H522" s="372">
        <v>7.9585359158676802E-2</v>
      </c>
      <c r="I522" s="372">
        <v>3.2869208230578838E-2</v>
      </c>
      <c r="J522" s="372">
        <v>2.1229882302187E-2</v>
      </c>
      <c r="K522" s="372">
        <v>1.7554534750413291E-2</v>
      </c>
      <c r="L522" s="372">
        <v>3.9790934541756966E-3</v>
      </c>
      <c r="M522" s="372">
        <v>1.9474786470117519E-2</v>
      </c>
      <c r="N522" s="372">
        <v>2.8505515564572766E-2</v>
      </c>
      <c r="O522" s="372">
        <v>2.3525365824565346E-2</v>
      </c>
      <c r="P522" s="372">
        <v>5.0889479145103923E-2</v>
      </c>
      <c r="Q522" s="372">
        <v>3.4803720899130614E-2</v>
      </c>
      <c r="R522" s="404">
        <v>9.4015584654745896E-2</v>
      </c>
      <c r="S522" s="372">
        <v>7.3529342398457001E-2</v>
      </c>
      <c r="T522" s="372">
        <v>0.10589944240307232</v>
      </c>
      <c r="U522" s="372">
        <v>0.10865802588136342</v>
      </c>
      <c r="V522" s="372">
        <v>4.321531852188816E-2</v>
      </c>
      <c r="W522" s="372">
        <v>1.0400143450227248</v>
      </c>
      <c r="X522" s="372">
        <v>2.4226342609120096E-2</v>
      </c>
      <c r="Y522" s="372">
        <v>1.1762773320755099E-2</v>
      </c>
      <c r="Z522" s="372">
        <v>3.2712780397556061E-2</v>
      </c>
      <c r="AA522" s="372">
        <v>4.105435271545118E-2</v>
      </c>
      <c r="AB522" s="372">
        <v>3.2270260417284806E-2</v>
      </c>
      <c r="AC522" s="372">
        <v>6.6897447024976256E-2</v>
      </c>
      <c r="AD522" s="478">
        <v>4.3191434124290475E-2</v>
      </c>
    </row>
    <row r="523" spans="2:30">
      <c r="B523" s="291"/>
      <c r="C523" s="145">
        <v>7</v>
      </c>
      <c r="D523" s="477" t="s">
        <v>100</v>
      </c>
      <c r="E523" s="404">
        <v>5.7422240814265085E-3</v>
      </c>
      <c r="F523" s="372">
        <v>1.1109325775083204E-2</v>
      </c>
      <c r="G523" s="372">
        <v>9.5753488456483214E-3</v>
      </c>
      <c r="H523" s="372">
        <v>7.5722202604001565E-3</v>
      </c>
      <c r="I523" s="372">
        <v>8.2173031309496387E-3</v>
      </c>
      <c r="J523" s="372">
        <v>4.2155128412270102E-3</v>
      </c>
      <c r="K523" s="372">
        <v>6.9655586386037274E-3</v>
      </c>
      <c r="L523" s="372">
        <v>6.606182986275899E-3</v>
      </c>
      <c r="M523" s="372">
        <v>4.6961527762901965E-3</v>
      </c>
      <c r="N523" s="372">
        <v>4.767238700063587E-3</v>
      </c>
      <c r="O523" s="372">
        <v>6.110299022224203E-3</v>
      </c>
      <c r="P523" s="372">
        <v>4.9621629431741594E-3</v>
      </c>
      <c r="Q523" s="372">
        <v>6.9056658776805516E-3</v>
      </c>
      <c r="R523" s="404">
        <v>1.5340057794275979E-2</v>
      </c>
      <c r="S523" s="372">
        <v>5.3902961408965139E-2</v>
      </c>
      <c r="T523" s="372">
        <v>1.663014042986324E-2</v>
      </c>
      <c r="U523" s="372">
        <v>2.4064145504683689E-2</v>
      </c>
      <c r="V523" s="372">
        <v>2.5151383035105352E-2</v>
      </c>
      <c r="W523" s="372">
        <v>2.6636148637309804E-2</v>
      </c>
      <c r="X523" s="372">
        <v>1.072028602936121</v>
      </c>
      <c r="Y523" s="372">
        <v>8.2782175779650038E-2</v>
      </c>
      <c r="Z523" s="372">
        <v>2.6551470574105882E-2</v>
      </c>
      <c r="AA523" s="372">
        <v>1.483776467355653E-2</v>
      </c>
      <c r="AB523" s="372">
        <v>4.8689901533877637E-2</v>
      </c>
      <c r="AC523" s="372">
        <v>1.6459255062044088E-2</v>
      </c>
      <c r="AD523" s="478">
        <v>2.5495707333861722E-2</v>
      </c>
    </row>
    <row r="524" spans="2:30">
      <c r="B524" s="291"/>
      <c r="C524" s="145">
        <v>8</v>
      </c>
      <c r="D524" s="477" t="s">
        <v>65</v>
      </c>
      <c r="E524" s="404">
        <v>6.6281079397784272E-3</v>
      </c>
      <c r="F524" s="372">
        <v>1.1488227857625653E-2</v>
      </c>
      <c r="G524" s="372">
        <v>9.8218393363388185E-3</v>
      </c>
      <c r="H524" s="372">
        <v>9.390764397583011E-3</v>
      </c>
      <c r="I524" s="372">
        <v>8.5820093128699919E-3</v>
      </c>
      <c r="J524" s="372">
        <v>1.269806017354126E-2</v>
      </c>
      <c r="K524" s="372">
        <v>1.22173662244038E-2</v>
      </c>
      <c r="L524" s="372">
        <v>3.6022530985884084E-3</v>
      </c>
      <c r="M524" s="372">
        <v>1.2537578314244641E-2</v>
      </c>
      <c r="N524" s="372">
        <v>1.1477939975039073E-2</v>
      </c>
      <c r="O524" s="372">
        <v>4.7696807301284344E-3</v>
      </c>
      <c r="P524" s="372">
        <v>1.0323073533836798E-2</v>
      </c>
      <c r="Q524" s="372">
        <v>2.3366063452650656E-2</v>
      </c>
      <c r="R524" s="404">
        <v>1.0892560157234466E-2</v>
      </c>
      <c r="S524" s="372">
        <v>2.1902094353090651E-2</v>
      </c>
      <c r="T524" s="372">
        <v>1.2251518080199024E-2</v>
      </c>
      <c r="U524" s="372">
        <v>1.565202618089916E-2</v>
      </c>
      <c r="V524" s="372">
        <v>1.5050124941888069E-2</v>
      </c>
      <c r="W524" s="372">
        <v>4.2466325700552122E-2</v>
      </c>
      <c r="X524" s="372">
        <v>2.8738001982874645E-2</v>
      </c>
      <c r="Y524" s="372">
        <v>1.0268463358867741</v>
      </c>
      <c r="Z524" s="372">
        <v>3.166518059419305E-2</v>
      </c>
      <c r="AA524" s="372">
        <v>3.946640013689056E-2</v>
      </c>
      <c r="AB524" s="372">
        <v>8.6589193346213334E-3</v>
      </c>
      <c r="AC524" s="372">
        <v>2.2008923868717181E-2</v>
      </c>
      <c r="AD524" s="478">
        <v>4.9483230610575905E-2</v>
      </c>
    </row>
    <row r="525" spans="2:30">
      <c r="B525" s="291"/>
      <c r="C525" s="145">
        <v>9</v>
      </c>
      <c r="D525" s="477" t="s">
        <v>66</v>
      </c>
      <c r="E525" s="404">
        <v>1.8575623511891078E-2</v>
      </c>
      <c r="F525" s="372">
        <v>2.711747668280455E-2</v>
      </c>
      <c r="G525" s="372">
        <v>2.8322413969163279E-2</v>
      </c>
      <c r="H525" s="372">
        <v>2.0294405272814911E-2</v>
      </c>
      <c r="I525" s="372">
        <v>2.4582902287589459E-2</v>
      </c>
      <c r="J525" s="372">
        <v>1.115948900838337E-2</v>
      </c>
      <c r="K525" s="372">
        <v>1.6534972497188931E-2</v>
      </c>
      <c r="L525" s="372">
        <v>2.0284887639427517E-3</v>
      </c>
      <c r="M525" s="372">
        <v>3.7971642330298087E-2</v>
      </c>
      <c r="N525" s="372">
        <v>1.5851077766352511E-2</v>
      </c>
      <c r="O525" s="372">
        <v>1.5168373328924959E-2</v>
      </c>
      <c r="P525" s="372">
        <v>1.426122920208212E-2</v>
      </c>
      <c r="Q525" s="372">
        <v>3.095664547478192E-2</v>
      </c>
      <c r="R525" s="404">
        <v>4.4069387127412818E-2</v>
      </c>
      <c r="S525" s="372">
        <v>5.3346367658145599E-2</v>
      </c>
      <c r="T525" s="372">
        <v>4.6833804881445097E-2</v>
      </c>
      <c r="U525" s="372">
        <v>4.6512799193991691E-2</v>
      </c>
      <c r="V525" s="372">
        <v>4.8356584619590637E-2</v>
      </c>
      <c r="W525" s="372">
        <v>3.4127644163952871E-2</v>
      </c>
      <c r="X525" s="372">
        <v>3.7858903627071019E-2</v>
      </c>
      <c r="Y525" s="372">
        <v>7.9703626946375922E-3</v>
      </c>
      <c r="Z525" s="372">
        <v>1.1108239766297263</v>
      </c>
      <c r="AA525" s="372">
        <v>3.1813236237466208E-2</v>
      </c>
      <c r="AB525" s="372">
        <v>3.615646474450368E-2</v>
      </c>
      <c r="AC525" s="372">
        <v>2.8253519963008421E-2</v>
      </c>
      <c r="AD525" s="478">
        <v>8.638804543233182E-2</v>
      </c>
    </row>
    <row r="526" spans="2:30">
      <c r="B526" s="292"/>
      <c r="C526" s="145">
        <v>10</v>
      </c>
      <c r="D526" s="477" t="s">
        <v>387</v>
      </c>
      <c r="E526" s="404">
        <v>1.2580630428878688E-2</v>
      </c>
      <c r="F526" s="372">
        <v>2.0278912823038692E-2</v>
      </c>
      <c r="G526" s="372">
        <v>2.2957875144597101E-2</v>
      </c>
      <c r="H526" s="372">
        <v>1.7871359097641142E-2</v>
      </c>
      <c r="I526" s="372">
        <v>2.345197225032318E-2</v>
      </c>
      <c r="J526" s="372">
        <v>2.8469813981278777E-2</v>
      </c>
      <c r="K526" s="372">
        <v>4.7228370308525267E-2</v>
      </c>
      <c r="L526" s="372">
        <v>4.8077199044456141E-3</v>
      </c>
      <c r="M526" s="372">
        <v>1.1832832373768936E-2</v>
      </c>
      <c r="N526" s="372">
        <v>7.3043108292820999E-2</v>
      </c>
      <c r="O526" s="372">
        <v>2.3632361538195642E-2</v>
      </c>
      <c r="P526" s="372">
        <v>1.9475522066812474E-2</v>
      </c>
      <c r="Q526" s="372">
        <v>3.0197563128836934E-2</v>
      </c>
      <c r="R526" s="404">
        <v>1.9123897431950816E-2</v>
      </c>
      <c r="S526" s="372">
        <v>3.4244486107273646E-2</v>
      </c>
      <c r="T526" s="372">
        <v>2.6947086623626559E-2</v>
      </c>
      <c r="U526" s="372">
        <v>3.030653691006735E-2</v>
      </c>
      <c r="V526" s="372">
        <v>3.6211008772792701E-2</v>
      </c>
      <c r="W526" s="372">
        <v>5.8662787214538874E-2</v>
      </c>
      <c r="X526" s="372">
        <v>8.3934507488782714E-2</v>
      </c>
      <c r="Y526" s="372">
        <v>1.512476161046711E-2</v>
      </c>
      <c r="Z526" s="372">
        <v>2.9498652567639026E-2</v>
      </c>
      <c r="AA526" s="372">
        <v>1.1924804156261628</v>
      </c>
      <c r="AB526" s="372">
        <v>4.394596287735595E-2</v>
      </c>
      <c r="AC526" s="372">
        <v>5.5378417663617827E-2</v>
      </c>
      <c r="AD526" s="478">
        <v>7.0983394101825609E-2</v>
      </c>
    </row>
    <row r="527" spans="2:30">
      <c r="B527" s="292"/>
      <c r="C527" s="145">
        <v>11</v>
      </c>
      <c r="D527" s="477" t="s">
        <v>68</v>
      </c>
      <c r="E527" s="404">
        <v>5.5205588003876308E-4</v>
      </c>
      <c r="F527" s="372">
        <v>6.1530191135461272E-4</v>
      </c>
      <c r="G527" s="372">
        <v>9.0627020678623791E-4</v>
      </c>
      <c r="H527" s="372">
        <v>6.2273313180256072E-4</v>
      </c>
      <c r="I527" s="372">
        <v>4.79566881164446E-4</v>
      </c>
      <c r="J527" s="372">
        <v>2.6226046778316886E-4</v>
      </c>
      <c r="K527" s="372">
        <v>3.204222309658665E-4</v>
      </c>
      <c r="L527" s="372">
        <v>5.5985641237322437E-5</v>
      </c>
      <c r="M527" s="372">
        <v>2.8167946552018947E-4</v>
      </c>
      <c r="N527" s="372">
        <v>4.4481761792576001E-4</v>
      </c>
      <c r="O527" s="372">
        <v>2.7597497261433874E-4</v>
      </c>
      <c r="P527" s="372">
        <v>3.9718684215914207E-4</v>
      </c>
      <c r="Q527" s="372">
        <v>4.5328746474442163E-4</v>
      </c>
      <c r="R527" s="404">
        <v>4.1075535178421389E-3</v>
      </c>
      <c r="S527" s="372">
        <v>2.7385722003558932E-3</v>
      </c>
      <c r="T527" s="372">
        <v>1.7890963534427581E-3</v>
      </c>
      <c r="U527" s="372">
        <v>4.2909967447835136E-3</v>
      </c>
      <c r="V527" s="372">
        <v>1.8050240717906972E-3</v>
      </c>
      <c r="W527" s="372">
        <v>2.2350452532785394E-3</v>
      </c>
      <c r="X527" s="372">
        <v>1.5616298153582528E-3</v>
      </c>
      <c r="Y527" s="372">
        <v>1.5359982951611869E-3</v>
      </c>
      <c r="Z527" s="372">
        <v>2.921469776158763E-3</v>
      </c>
      <c r="AA527" s="372">
        <v>2.4643891676172599E-3</v>
      </c>
      <c r="AB527" s="372">
        <v>1.0008395969740453</v>
      </c>
      <c r="AC527" s="372">
        <v>2.0405840042377371E-3</v>
      </c>
      <c r="AD527" s="478">
        <v>0.22769611955453389</v>
      </c>
    </row>
    <row r="528" spans="2:30">
      <c r="B528" s="292"/>
      <c r="C528" s="145">
        <v>12</v>
      </c>
      <c r="D528" s="477" t="s">
        <v>69</v>
      </c>
      <c r="E528" s="404">
        <v>5.1703326066090134E-2</v>
      </c>
      <c r="F528" s="372">
        <v>0.11437856305173778</v>
      </c>
      <c r="G528" s="372">
        <v>0.12572793078084604</v>
      </c>
      <c r="H528" s="372">
        <v>9.2689807646674491E-2</v>
      </c>
      <c r="I528" s="372">
        <v>6.9910645858464709E-2</v>
      </c>
      <c r="J528" s="372">
        <v>5.5646568160694E-2</v>
      </c>
      <c r="K528" s="372">
        <v>7.4075342174217004E-2</v>
      </c>
      <c r="L528" s="372">
        <v>1.0713808945335142E-2</v>
      </c>
      <c r="M528" s="372">
        <v>3.6645524884767536E-2</v>
      </c>
      <c r="N528" s="372">
        <v>9.8367269830529694E-2</v>
      </c>
      <c r="O528" s="372">
        <v>5.2969063969428215E-2</v>
      </c>
      <c r="P528" s="372">
        <v>5.6179917509707328E-2</v>
      </c>
      <c r="Q528" s="372">
        <v>8.5922910112077117E-2</v>
      </c>
      <c r="R528" s="404">
        <v>9.4981109749535109E-2</v>
      </c>
      <c r="S528" s="372">
        <v>0.23130586990317739</v>
      </c>
      <c r="T528" s="372">
        <v>0.14462291475240213</v>
      </c>
      <c r="U528" s="372">
        <v>0.1784034511723408</v>
      </c>
      <c r="V528" s="372">
        <v>0.17216185654419522</v>
      </c>
      <c r="W528" s="372">
        <v>0.13429782113262817</v>
      </c>
      <c r="X528" s="372">
        <v>0.16685407923936219</v>
      </c>
      <c r="Y528" s="372">
        <v>6.0791133467698356E-2</v>
      </c>
      <c r="Z528" s="372">
        <v>0.12616498609486995</v>
      </c>
      <c r="AA528" s="372">
        <v>0.26032489906280809</v>
      </c>
      <c r="AB528" s="372">
        <v>0.1276341122566394</v>
      </c>
      <c r="AC528" s="372">
        <v>1.1484776472996567</v>
      </c>
      <c r="AD528" s="478">
        <v>0.16983750289384122</v>
      </c>
    </row>
    <row r="529" spans="2:30">
      <c r="B529" s="293"/>
      <c r="C529" s="480">
        <v>13</v>
      </c>
      <c r="D529" s="481" t="s">
        <v>70</v>
      </c>
      <c r="E529" s="408">
        <v>2.4344729585405308E-3</v>
      </c>
      <c r="F529" s="407">
        <v>2.7133772480168647E-3</v>
      </c>
      <c r="G529" s="407">
        <v>3.9964981649993738E-3</v>
      </c>
      <c r="H529" s="407">
        <v>2.7461476719605649E-3</v>
      </c>
      <c r="I529" s="407">
        <v>2.1148087471226417E-3</v>
      </c>
      <c r="J529" s="407">
        <v>1.1565242577752893E-3</v>
      </c>
      <c r="K529" s="407">
        <v>1.4130077856373121E-3</v>
      </c>
      <c r="L529" s="407">
        <v>2.4688719853729841E-4</v>
      </c>
      <c r="M529" s="407">
        <v>1.2421587498296389E-3</v>
      </c>
      <c r="N529" s="407">
        <v>1.9615703798800945E-3</v>
      </c>
      <c r="O529" s="407">
        <v>1.2170029019823072E-3</v>
      </c>
      <c r="P529" s="407">
        <v>1.7515267234480734E-3</v>
      </c>
      <c r="Q529" s="407">
        <v>1.998920970261569E-3</v>
      </c>
      <c r="R529" s="408">
        <v>1.8113615535156651E-2</v>
      </c>
      <c r="S529" s="407">
        <v>1.2076639716814781E-2</v>
      </c>
      <c r="T529" s="407">
        <v>7.8896119943039841E-3</v>
      </c>
      <c r="U529" s="407">
        <v>1.8922569105916252E-2</v>
      </c>
      <c r="V529" s="407">
        <v>7.9598505353853412E-3</v>
      </c>
      <c r="W529" s="407">
        <v>9.8561711358620442E-3</v>
      </c>
      <c r="X529" s="407">
        <v>6.886523075296953E-3</v>
      </c>
      <c r="Y529" s="407">
        <v>6.7734924110792998E-3</v>
      </c>
      <c r="Z529" s="407">
        <v>1.2883187058441574E-2</v>
      </c>
      <c r="AA529" s="407">
        <v>1.0867538966278499E-2</v>
      </c>
      <c r="AB529" s="407">
        <v>3.7024804975217306E-3</v>
      </c>
      <c r="AC529" s="407">
        <v>8.9986299531821159E-3</v>
      </c>
      <c r="AD529" s="482">
        <v>1.0041013344178173</v>
      </c>
    </row>
    <row r="530" spans="2:30">
      <c r="B530" s="96"/>
      <c r="C530" s="145"/>
      <c r="D530" s="145"/>
      <c r="E530" s="372"/>
      <c r="F530" s="372"/>
      <c r="G530" s="372"/>
      <c r="H530" s="372"/>
      <c r="I530" s="372"/>
      <c r="J530" s="372"/>
      <c r="K530" s="372"/>
      <c r="L530" s="372"/>
      <c r="M530" s="372"/>
      <c r="N530" s="372"/>
      <c r="O530" s="372"/>
      <c r="P530" s="372"/>
      <c r="Q530" s="372"/>
      <c r="R530" s="372"/>
      <c r="S530" s="372"/>
      <c r="T530" s="372"/>
      <c r="U530" s="372"/>
      <c r="V530" s="372"/>
      <c r="W530" s="372"/>
      <c r="X530" s="372"/>
      <c r="Y530" s="372"/>
      <c r="Z530" s="372"/>
      <c r="AA530" s="372"/>
      <c r="AB530" s="372"/>
      <c r="AC530" s="372"/>
      <c r="AD530" s="372"/>
    </row>
    <row r="531" spans="2:30" ht="14.25">
      <c r="B531" s="500" t="s">
        <v>526</v>
      </c>
    </row>
    <row r="532" spans="2:30" ht="14.25">
      <c r="B532" s="189" t="s">
        <v>522</v>
      </c>
      <c r="E532" s="525"/>
      <c r="F532" s="525"/>
      <c r="G532" s="525"/>
    </row>
    <row r="533" spans="2:30" ht="49.9" customHeight="1" thickBot="1">
      <c r="B533" s="274"/>
      <c r="C533" s="504" t="s">
        <v>384</v>
      </c>
      <c r="D533" s="276" t="s">
        <v>58</v>
      </c>
      <c r="E533" s="433"/>
      <c r="F533" s="302" t="s">
        <v>523</v>
      </c>
      <c r="H533" s="277" t="s">
        <v>404</v>
      </c>
      <c r="I533" s="119"/>
      <c r="J533" s="277" t="s">
        <v>454</v>
      </c>
      <c r="K533" s="119"/>
      <c r="L533" s="483" t="s">
        <v>455</v>
      </c>
      <c r="M533" s="119"/>
      <c r="N533" s="277" t="s">
        <v>456</v>
      </c>
      <c r="O533" s="119"/>
      <c r="P533" s="277" t="s">
        <v>405</v>
      </c>
      <c r="Q533" s="119"/>
      <c r="R533" s="277" t="s">
        <v>406</v>
      </c>
    </row>
    <row r="534" spans="2:30">
      <c r="B534" s="278" t="s">
        <v>87</v>
      </c>
      <c r="C534" s="295">
        <v>1</v>
      </c>
      <c r="D534" s="280" t="s">
        <v>386</v>
      </c>
      <c r="E534" s="430"/>
      <c r="F534" s="432">
        <f t="array" ref="F534:F559">MMULT(E504:AD529,F470:F495)</f>
        <v>0</v>
      </c>
      <c r="H534" s="317">
        <f t="array" ref="H534:H559">+'1次効果'!H$91:H$116</f>
        <v>0.56475715043386543</v>
      </c>
      <c r="I534" s="281"/>
      <c r="J534" s="296">
        <f t="shared" ref="J534:J559" si="39">F534*H534</f>
        <v>0</v>
      </c>
      <c r="L534" s="317">
        <f t="array" ref="L534:L559">+'1次効果'!L$91:L$116</f>
        <v>0.13868369684675583</v>
      </c>
      <c r="M534" s="281"/>
      <c r="N534" s="400">
        <f t="shared" ref="N534:N559" si="40">F534*L534</f>
        <v>0</v>
      </c>
      <c r="P534" s="317">
        <f t="array" ref="P534:P559">+'1次効果'!P$91:P$116</f>
        <v>4.3201000000000003E-2</v>
      </c>
      <c r="Q534" s="281"/>
      <c r="R534" s="320">
        <f t="shared" ref="R534:R559" si="41">F534*P534*100</f>
        <v>0</v>
      </c>
    </row>
    <row r="535" spans="2:30">
      <c r="B535" s="283"/>
      <c r="C535" s="96">
        <v>2</v>
      </c>
      <c r="D535" s="285" t="s">
        <v>60</v>
      </c>
      <c r="E535" s="430"/>
      <c r="F535" s="332">
        <v>0</v>
      </c>
      <c r="H535" s="321">
        <v>0.36745279196045094</v>
      </c>
      <c r="I535" s="281"/>
      <c r="J535" s="297">
        <f t="shared" si="39"/>
        <v>0</v>
      </c>
      <c r="L535" s="321">
        <v>0.19734176189318439</v>
      </c>
      <c r="M535" s="281"/>
      <c r="N535" s="405">
        <f t="shared" si="40"/>
        <v>0</v>
      </c>
      <c r="P535" s="321">
        <v>7.3668999999999998E-2</v>
      </c>
      <c r="Q535" s="281"/>
      <c r="R535" s="323">
        <f t="shared" si="41"/>
        <v>0</v>
      </c>
    </row>
    <row r="536" spans="2:30">
      <c r="B536" s="283"/>
      <c r="C536" s="96">
        <v>3</v>
      </c>
      <c r="D536" s="285" t="s">
        <v>61</v>
      </c>
      <c r="E536" s="430"/>
      <c r="F536" s="332">
        <v>0</v>
      </c>
      <c r="H536" s="321">
        <v>0.25890362661093613</v>
      </c>
      <c r="I536" s="281"/>
      <c r="J536" s="297">
        <f t="shared" si="39"/>
        <v>0</v>
      </c>
      <c r="L536" s="321">
        <v>0.13358693812120079</v>
      </c>
      <c r="M536" s="281"/>
      <c r="N536" s="405">
        <f t="shared" si="40"/>
        <v>0</v>
      </c>
      <c r="P536" s="321">
        <v>2.0478E-2</v>
      </c>
      <c r="Q536" s="281"/>
      <c r="R536" s="323">
        <f t="shared" si="41"/>
        <v>0</v>
      </c>
    </row>
    <row r="537" spans="2:30">
      <c r="B537" s="283"/>
      <c r="C537" s="96">
        <v>4</v>
      </c>
      <c r="D537" s="285" t="s">
        <v>62</v>
      </c>
      <c r="E537" s="430"/>
      <c r="F537" s="332">
        <v>0</v>
      </c>
      <c r="H537" s="321">
        <v>0.49728374364167438</v>
      </c>
      <c r="I537" s="281"/>
      <c r="J537" s="297">
        <f t="shared" si="39"/>
        <v>0</v>
      </c>
      <c r="L537" s="321">
        <v>0.37890127540216306</v>
      </c>
      <c r="M537" s="281"/>
      <c r="N537" s="405">
        <f t="shared" si="40"/>
        <v>0</v>
      </c>
      <c r="P537" s="321">
        <v>0.10488</v>
      </c>
      <c r="Q537" s="281"/>
      <c r="R537" s="323">
        <f t="shared" si="41"/>
        <v>0</v>
      </c>
    </row>
    <row r="538" spans="2:30">
      <c r="B538" s="283"/>
      <c r="C538" s="96">
        <v>5</v>
      </c>
      <c r="D538" s="285" t="s">
        <v>63</v>
      </c>
      <c r="E538" s="430"/>
      <c r="F538" s="332">
        <v>0</v>
      </c>
      <c r="H538" s="321">
        <v>0.27339018544996962</v>
      </c>
      <c r="I538" s="281"/>
      <c r="J538" s="297">
        <f t="shared" si="39"/>
        <v>0</v>
      </c>
      <c r="L538" s="321">
        <v>0.15841287113507013</v>
      </c>
      <c r="M538" s="281"/>
      <c r="N538" s="405">
        <f t="shared" si="40"/>
        <v>0</v>
      </c>
      <c r="P538" s="321">
        <v>1.3809999999999999E-2</v>
      </c>
      <c r="Q538" s="281"/>
      <c r="R538" s="323">
        <f t="shared" si="41"/>
        <v>0</v>
      </c>
    </row>
    <row r="539" spans="2:30">
      <c r="B539" s="283"/>
      <c r="C539" s="96">
        <v>6</v>
      </c>
      <c r="D539" s="285" t="s">
        <v>64</v>
      </c>
      <c r="E539" s="430"/>
      <c r="F539" s="332">
        <v>0</v>
      </c>
      <c r="H539" s="321">
        <v>0.75458958813974952</v>
      </c>
      <c r="I539" s="281"/>
      <c r="J539" s="297">
        <f t="shared" si="39"/>
        <v>0</v>
      </c>
      <c r="L539" s="321">
        <v>0.45603746159178171</v>
      </c>
      <c r="M539" s="281"/>
      <c r="N539" s="405">
        <f t="shared" si="40"/>
        <v>0</v>
      </c>
      <c r="P539" s="321">
        <v>0.16450600000000001</v>
      </c>
      <c r="Q539" s="281"/>
      <c r="R539" s="323">
        <f t="shared" si="41"/>
        <v>0</v>
      </c>
    </row>
    <row r="540" spans="2:30">
      <c r="B540" s="283"/>
      <c r="C540" s="96">
        <v>7</v>
      </c>
      <c r="D540" s="285" t="s">
        <v>100</v>
      </c>
      <c r="E540" s="430"/>
      <c r="F540" s="332">
        <v>0</v>
      </c>
      <c r="H540" s="321">
        <v>0.710201138766275</v>
      </c>
      <c r="I540" s="281"/>
      <c r="J540" s="297">
        <f t="shared" si="39"/>
        <v>0</v>
      </c>
      <c r="L540" s="321">
        <v>0.31237712823175945</v>
      </c>
      <c r="M540" s="281"/>
      <c r="N540" s="405">
        <f t="shared" si="40"/>
        <v>0</v>
      </c>
      <c r="P540" s="321">
        <v>4.0304E-2</v>
      </c>
      <c r="Q540" s="281"/>
      <c r="R540" s="323">
        <f t="shared" si="41"/>
        <v>0</v>
      </c>
    </row>
    <row r="541" spans="2:30">
      <c r="B541" s="283"/>
      <c r="C541" s="96">
        <v>8</v>
      </c>
      <c r="D541" s="285" t="s">
        <v>65</v>
      </c>
      <c r="E541" s="430"/>
      <c r="F541" s="332">
        <v>0</v>
      </c>
      <c r="H541" s="321">
        <v>0.89424536443004587</v>
      </c>
      <c r="I541" s="281"/>
      <c r="J541" s="297">
        <f t="shared" si="39"/>
        <v>0</v>
      </c>
      <c r="L541" s="321">
        <v>3.9324338518635996E-2</v>
      </c>
      <c r="M541" s="281"/>
      <c r="N541" s="405">
        <f t="shared" si="40"/>
        <v>0</v>
      </c>
      <c r="P541" s="321">
        <v>4.6090000000000002E-3</v>
      </c>
      <c r="Q541" s="281"/>
      <c r="R541" s="323">
        <f t="shared" si="41"/>
        <v>0</v>
      </c>
    </row>
    <row r="542" spans="2:30">
      <c r="B542" s="283"/>
      <c r="C542" s="96">
        <v>9</v>
      </c>
      <c r="D542" s="285" t="s">
        <v>66</v>
      </c>
      <c r="E542" s="430"/>
      <c r="F542" s="332">
        <v>0</v>
      </c>
      <c r="H542" s="321">
        <v>0.72123903101779596</v>
      </c>
      <c r="I542" s="281"/>
      <c r="J542" s="297">
        <f t="shared" si="39"/>
        <v>0</v>
      </c>
      <c r="L542" s="321">
        <v>0.44791090350097024</v>
      </c>
      <c r="M542" s="281"/>
      <c r="N542" s="405">
        <f t="shared" si="40"/>
        <v>0</v>
      </c>
      <c r="P542" s="321">
        <v>8.7373999999999993E-2</v>
      </c>
      <c r="Q542" s="281"/>
      <c r="R542" s="323">
        <f t="shared" si="41"/>
        <v>0</v>
      </c>
    </row>
    <row r="543" spans="2:30">
      <c r="B543" s="286"/>
      <c r="C543" s="96">
        <v>10</v>
      </c>
      <c r="D543" s="285" t="s">
        <v>387</v>
      </c>
      <c r="E543" s="430"/>
      <c r="F543" s="332">
        <v>0</v>
      </c>
      <c r="H543" s="321">
        <v>0.59629862368930164</v>
      </c>
      <c r="I543" s="281"/>
      <c r="J543" s="297">
        <f t="shared" si="39"/>
        <v>0</v>
      </c>
      <c r="L543" s="321">
        <v>0.16960534259909574</v>
      </c>
      <c r="M543" s="281"/>
      <c r="N543" s="405">
        <f t="shared" si="40"/>
        <v>0</v>
      </c>
      <c r="P543" s="321">
        <v>4.7018999999999998E-2</v>
      </c>
      <c r="Q543" s="281"/>
      <c r="R543" s="323">
        <f t="shared" si="41"/>
        <v>0</v>
      </c>
    </row>
    <row r="544" spans="2:30">
      <c r="B544" s="286"/>
      <c r="C544" s="96">
        <v>11</v>
      </c>
      <c r="D544" s="285" t="s">
        <v>68</v>
      </c>
      <c r="E544" s="430"/>
      <c r="F544" s="332">
        <v>0</v>
      </c>
      <c r="H544" s="321">
        <v>0.71200581883763647</v>
      </c>
      <c r="I544" s="281"/>
      <c r="J544" s="297">
        <f t="shared" si="39"/>
        <v>0</v>
      </c>
      <c r="L544" s="321">
        <v>0.38588081165979388</v>
      </c>
      <c r="M544" s="281"/>
      <c r="N544" s="405">
        <f t="shared" si="40"/>
        <v>0</v>
      </c>
      <c r="P544" s="321">
        <v>5.3838999999999998E-2</v>
      </c>
      <c r="Q544" s="281"/>
      <c r="R544" s="323">
        <f t="shared" si="41"/>
        <v>0</v>
      </c>
    </row>
    <row r="545" spans="2:18">
      <c r="B545" s="286"/>
      <c r="C545" s="96">
        <v>12</v>
      </c>
      <c r="D545" s="285" t="s">
        <v>69</v>
      </c>
      <c r="E545" s="430"/>
      <c r="F545" s="332">
        <v>0</v>
      </c>
      <c r="H545" s="321">
        <v>0.65667345175566649</v>
      </c>
      <c r="I545" s="281"/>
      <c r="J545" s="297">
        <f t="shared" si="39"/>
        <v>0</v>
      </c>
      <c r="L545" s="321">
        <v>0.44886557099560587</v>
      </c>
      <c r="M545" s="281"/>
      <c r="N545" s="405">
        <f t="shared" si="40"/>
        <v>0</v>
      </c>
      <c r="P545" s="321">
        <v>0.113376</v>
      </c>
      <c r="Q545" s="281"/>
      <c r="R545" s="323">
        <f t="shared" si="41"/>
        <v>0</v>
      </c>
    </row>
    <row r="546" spans="2:18" ht="12.75" thickBot="1">
      <c r="B546" s="287"/>
      <c r="C546" s="96">
        <v>13</v>
      </c>
      <c r="D546" s="285" t="s">
        <v>70</v>
      </c>
      <c r="E546" s="430"/>
      <c r="F546" s="334">
        <v>0</v>
      </c>
      <c r="H546" s="484">
        <v>0.39233412635474552</v>
      </c>
      <c r="I546" s="281"/>
      <c r="J546" s="297">
        <f t="shared" si="39"/>
        <v>0</v>
      </c>
      <c r="L546" s="484">
        <v>3.0652920962199359E-2</v>
      </c>
      <c r="M546" s="281"/>
      <c r="N546" s="405">
        <f t="shared" si="40"/>
        <v>0</v>
      </c>
      <c r="P546" s="484">
        <v>5.3080000000000002E-3</v>
      </c>
      <c r="Q546" s="281"/>
      <c r="R546" s="323">
        <f t="shared" si="41"/>
        <v>0</v>
      </c>
    </row>
    <row r="547" spans="2:18">
      <c r="B547" s="479" t="s">
        <v>73</v>
      </c>
      <c r="C547" s="295">
        <v>1</v>
      </c>
      <c r="D547" s="280" t="s">
        <v>386</v>
      </c>
      <c r="E547" s="430"/>
      <c r="F547" s="332">
        <v>0</v>
      </c>
      <c r="H547" s="325">
        <v>0.48384777244648292</v>
      </c>
      <c r="I547" s="281"/>
      <c r="J547" s="296">
        <f t="shared" si="39"/>
        <v>0</v>
      </c>
      <c r="L547" s="325">
        <v>0.11194938425662018</v>
      </c>
      <c r="M547" s="281"/>
      <c r="N547" s="400">
        <f t="shared" si="40"/>
        <v>0</v>
      </c>
      <c r="P547" s="325">
        <v>4.9415000000000001E-2</v>
      </c>
      <c r="Q547" s="281"/>
      <c r="R547" s="320">
        <f t="shared" si="41"/>
        <v>0</v>
      </c>
    </row>
    <row r="548" spans="2:18">
      <c r="B548" s="291"/>
      <c r="C548" s="96">
        <v>2</v>
      </c>
      <c r="D548" s="285" t="s">
        <v>60</v>
      </c>
      <c r="E548" s="430"/>
      <c r="F548" s="332">
        <v>0</v>
      </c>
      <c r="H548" s="326">
        <v>0.4488544635727581</v>
      </c>
      <c r="I548" s="281"/>
      <c r="J548" s="297">
        <f t="shared" si="39"/>
        <v>0</v>
      </c>
      <c r="L548" s="326">
        <v>0.18875235574293034</v>
      </c>
      <c r="M548" s="281"/>
      <c r="N548" s="405">
        <f t="shared" si="40"/>
        <v>0</v>
      </c>
      <c r="P548" s="326">
        <v>6.9598999999999994E-2</v>
      </c>
      <c r="Q548" s="281"/>
      <c r="R548" s="323">
        <f t="shared" si="41"/>
        <v>0</v>
      </c>
    </row>
    <row r="549" spans="2:18">
      <c r="B549" s="291"/>
      <c r="C549" s="96">
        <v>3</v>
      </c>
      <c r="D549" s="285" t="s">
        <v>61</v>
      </c>
      <c r="E549" s="430"/>
      <c r="F549" s="332">
        <v>0</v>
      </c>
      <c r="H549" s="326">
        <v>0.28570490697717821</v>
      </c>
      <c r="I549" s="281"/>
      <c r="J549" s="297">
        <f t="shared" si="39"/>
        <v>0</v>
      </c>
      <c r="L549" s="326">
        <v>0.14979925449262535</v>
      </c>
      <c r="M549" s="281"/>
      <c r="N549" s="405">
        <f t="shared" si="40"/>
        <v>0</v>
      </c>
      <c r="P549" s="326">
        <v>5.1965999999999998E-2</v>
      </c>
      <c r="Q549" s="281"/>
      <c r="R549" s="323">
        <f t="shared" si="41"/>
        <v>0</v>
      </c>
    </row>
    <row r="550" spans="2:18">
      <c r="B550" s="291"/>
      <c r="C550" s="96">
        <v>4</v>
      </c>
      <c r="D550" s="285" t="s">
        <v>62</v>
      </c>
      <c r="E550" s="430"/>
      <c r="F550" s="332">
        <v>0</v>
      </c>
      <c r="H550" s="326">
        <v>0.45093348694724272</v>
      </c>
      <c r="I550" s="281"/>
      <c r="J550" s="297">
        <f t="shared" si="39"/>
        <v>0</v>
      </c>
      <c r="L550" s="326">
        <v>0.35019296531848865</v>
      </c>
      <c r="M550" s="281"/>
      <c r="N550" s="405">
        <f t="shared" si="40"/>
        <v>0</v>
      </c>
      <c r="P550" s="326">
        <v>0.16181999999999999</v>
      </c>
      <c r="Q550" s="281"/>
      <c r="R550" s="323">
        <f t="shared" si="41"/>
        <v>0</v>
      </c>
    </row>
    <row r="551" spans="2:18">
      <c r="B551" s="291"/>
      <c r="C551" s="96">
        <v>5</v>
      </c>
      <c r="D551" s="285" t="s">
        <v>63</v>
      </c>
      <c r="E551" s="430"/>
      <c r="F551" s="332">
        <v>0</v>
      </c>
      <c r="H551" s="326">
        <v>0.3300824899999445</v>
      </c>
      <c r="I551" s="281"/>
      <c r="J551" s="297">
        <f t="shared" si="39"/>
        <v>0</v>
      </c>
      <c r="L551" s="326">
        <v>0.14592738313742348</v>
      </c>
      <c r="M551" s="281"/>
      <c r="N551" s="405">
        <f t="shared" si="40"/>
        <v>0</v>
      </c>
      <c r="P551" s="326">
        <v>3.875E-2</v>
      </c>
      <c r="Q551" s="281"/>
      <c r="R551" s="323">
        <f t="shared" si="41"/>
        <v>0</v>
      </c>
    </row>
    <row r="552" spans="2:18">
      <c r="B552" s="291"/>
      <c r="C552" s="96">
        <v>6</v>
      </c>
      <c r="D552" s="285" t="s">
        <v>64</v>
      </c>
      <c r="E552" s="430"/>
      <c r="F552" s="332">
        <v>0</v>
      </c>
      <c r="H552" s="326">
        <v>0.68397298691473174</v>
      </c>
      <c r="I552" s="281"/>
      <c r="J552" s="297">
        <f t="shared" si="39"/>
        <v>0</v>
      </c>
      <c r="L552" s="326">
        <v>0.39474771690408444</v>
      </c>
      <c r="M552" s="281"/>
      <c r="N552" s="405">
        <f t="shared" si="40"/>
        <v>0</v>
      </c>
      <c r="P552" s="326">
        <v>0.154308</v>
      </c>
      <c r="Q552" s="281"/>
      <c r="R552" s="323">
        <f t="shared" si="41"/>
        <v>0</v>
      </c>
    </row>
    <row r="553" spans="2:18">
      <c r="B553" s="291"/>
      <c r="C553" s="96">
        <v>7</v>
      </c>
      <c r="D553" s="285" t="s">
        <v>100</v>
      </c>
      <c r="E553" s="430"/>
      <c r="F553" s="332">
        <v>0</v>
      </c>
      <c r="H553" s="326">
        <v>0.65727360909975463</v>
      </c>
      <c r="I553" s="281"/>
      <c r="J553" s="297">
        <f t="shared" si="39"/>
        <v>0</v>
      </c>
      <c r="L553" s="326">
        <v>0.30639705830566066</v>
      </c>
      <c r="M553" s="281"/>
      <c r="N553" s="405">
        <f t="shared" si="40"/>
        <v>0</v>
      </c>
      <c r="P553" s="326">
        <v>9.0554999999999997E-2</v>
      </c>
      <c r="Q553" s="281"/>
      <c r="R553" s="323">
        <f t="shared" si="41"/>
        <v>0</v>
      </c>
    </row>
    <row r="554" spans="2:18">
      <c r="B554" s="291"/>
      <c r="C554" s="96">
        <v>8</v>
      </c>
      <c r="D554" s="285" t="s">
        <v>65</v>
      </c>
      <c r="E554" s="430"/>
      <c r="F554" s="332">
        <v>0</v>
      </c>
      <c r="H554" s="326">
        <v>0.80482208906729924</v>
      </c>
      <c r="I554" s="281"/>
      <c r="J554" s="297">
        <f t="shared" si="39"/>
        <v>0</v>
      </c>
      <c r="L554" s="326">
        <v>5.5680196330048289E-2</v>
      </c>
      <c r="M554" s="281"/>
      <c r="N554" s="405">
        <f t="shared" si="40"/>
        <v>0</v>
      </c>
      <c r="P554" s="326">
        <v>1.2448000000000001E-2</v>
      </c>
      <c r="Q554" s="281"/>
      <c r="R554" s="323">
        <f t="shared" si="41"/>
        <v>0</v>
      </c>
    </row>
    <row r="555" spans="2:18">
      <c r="B555" s="291"/>
      <c r="C555" s="96">
        <v>9</v>
      </c>
      <c r="D555" s="285" t="s">
        <v>66</v>
      </c>
      <c r="E555" s="430"/>
      <c r="F555" s="332">
        <v>0</v>
      </c>
      <c r="H555" s="326">
        <v>0.61555693564385738</v>
      </c>
      <c r="I555" s="281"/>
      <c r="J555" s="297">
        <f t="shared" si="39"/>
        <v>0</v>
      </c>
      <c r="L555" s="326">
        <v>0.3574717679694544</v>
      </c>
      <c r="M555" s="281"/>
      <c r="N555" s="405">
        <f t="shared" si="40"/>
        <v>0</v>
      </c>
      <c r="P555" s="326">
        <v>0.137713</v>
      </c>
      <c r="Q555" s="281"/>
      <c r="R555" s="323">
        <f t="shared" si="41"/>
        <v>0</v>
      </c>
    </row>
    <row r="556" spans="2:18">
      <c r="B556" s="292"/>
      <c r="C556" s="96">
        <v>10</v>
      </c>
      <c r="D556" s="285" t="s">
        <v>387</v>
      </c>
      <c r="E556" s="430"/>
      <c r="F556" s="332">
        <v>0</v>
      </c>
      <c r="H556" s="326">
        <v>0.52507670835309561</v>
      </c>
      <c r="I556" s="281"/>
      <c r="J556" s="297">
        <f t="shared" si="39"/>
        <v>0</v>
      </c>
      <c r="L556" s="326">
        <v>0.23110713390356399</v>
      </c>
      <c r="M556" s="281"/>
      <c r="N556" s="405">
        <f t="shared" si="40"/>
        <v>0</v>
      </c>
      <c r="P556" s="326">
        <v>6.2087000000000003E-2</v>
      </c>
      <c r="Q556" s="281"/>
      <c r="R556" s="323">
        <f t="shared" si="41"/>
        <v>0</v>
      </c>
    </row>
    <row r="557" spans="2:18">
      <c r="B557" s="292"/>
      <c r="C557" s="96">
        <v>11</v>
      </c>
      <c r="D557" s="285" t="s">
        <v>68</v>
      </c>
      <c r="E557" s="430"/>
      <c r="F557" s="332">
        <v>0</v>
      </c>
      <c r="H557" s="326">
        <v>0.6831162462912227</v>
      </c>
      <c r="I557" s="281"/>
      <c r="J557" s="297">
        <f t="shared" si="39"/>
        <v>0</v>
      </c>
      <c r="L557" s="326">
        <v>0.3677909362623043</v>
      </c>
      <c r="M557" s="281"/>
      <c r="N557" s="405">
        <f t="shared" si="40"/>
        <v>0</v>
      </c>
      <c r="P557" s="326">
        <v>8.1502000000000005E-2</v>
      </c>
      <c r="Q557" s="281"/>
      <c r="R557" s="323">
        <f t="shared" si="41"/>
        <v>0</v>
      </c>
    </row>
    <row r="558" spans="2:18">
      <c r="B558" s="292"/>
      <c r="C558" s="96">
        <v>12</v>
      </c>
      <c r="D558" s="285" t="s">
        <v>69</v>
      </c>
      <c r="E558" s="430"/>
      <c r="F558" s="332">
        <v>0</v>
      </c>
      <c r="H558" s="326">
        <v>0.61401739104328723</v>
      </c>
      <c r="I558" s="281"/>
      <c r="J558" s="297">
        <f t="shared" si="39"/>
        <v>0</v>
      </c>
      <c r="L558" s="326">
        <v>0.41336091494653893</v>
      </c>
      <c r="M558" s="281"/>
      <c r="N558" s="405">
        <f t="shared" si="40"/>
        <v>0</v>
      </c>
      <c r="P558" s="326">
        <v>0.140239</v>
      </c>
      <c r="Q558" s="281"/>
      <c r="R558" s="323">
        <f t="shared" si="41"/>
        <v>0</v>
      </c>
    </row>
    <row r="559" spans="2:18" ht="12.75" thickBot="1">
      <c r="B559" s="292"/>
      <c r="C559" s="96">
        <v>13</v>
      </c>
      <c r="D559" s="285" t="s">
        <v>70</v>
      </c>
      <c r="E559" s="430"/>
      <c r="F559" s="334">
        <v>0</v>
      </c>
      <c r="H559" s="485">
        <v>0.39905649246292524</v>
      </c>
      <c r="I559" s="281"/>
      <c r="J559" s="297">
        <f t="shared" si="39"/>
        <v>0</v>
      </c>
      <c r="L559" s="485">
        <v>3.5770490469312639E-2</v>
      </c>
      <c r="M559" s="281"/>
      <c r="N559" s="405">
        <f t="shared" si="40"/>
        <v>0</v>
      </c>
      <c r="P559" s="485">
        <v>1.2728E-2</v>
      </c>
      <c r="Q559" s="281"/>
      <c r="R559" s="323">
        <f t="shared" si="41"/>
        <v>0</v>
      </c>
    </row>
    <row r="560" spans="2:18">
      <c r="B560" s="279" t="s">
        <v>388</v>
      </c>
      <c r="C560" s="295"/>
      <c r="D560" s="280"/>
      <c r="E560" s="440"/>
      <c r="F560" s="297">
        <f>SUM(F534:F546)</f>
        <v>0</v>
      </c>
      <c r="H560" s="486"/>
      <c r="I560" s="137"/>
      <c r="J560" s="296">
        <f>SUM(J534:J546)</f>
        <v>0</v>
      </c>
      <c r="K560" s="137"/>
      <c r="L560" s="486"/>
      <c r="M560" s="137"/>
      <c r="N560" s="296">
        <f>SUM(N534:N546)</f>
        <v>0</v>
      </c>
      <c r="O560" s="137"/>
      <c r="P560" s="137"/>
      <c r="Q560" s="145"/>
      <c r="R560" s="320">
        <f>SUM(R534:R546)</f>
        <v>0</v>
      </c>
    </row>
    <row r="561" spans="2:18">
      <c r="B561" s="284" t="s">
        <v>389</v>
      </c>
      <c r="C561" s="96"/>
      <c r="D561" s="285"/>
      <c r="E561" s="433"/>
      <c r="F561" s="297">
        <f>SUM(F547:F559)</f>
        <v>0</v>
      </c>
      <c r="H561" s="486"/>
      <c r="I561" s="137"/>
      <c r="J561" s="297">
        <f>SUM(J547:J559)</f>
        <v>0</v>
      </c>
      <c r="K561" s="137"/>
      <c r="L561" s="486"/>
      <c r="M561" s="137"/>
      <c r="N561" s="297">
        <f>SUM(N547:N559)</f>
        <v>0</v>
      </c>
      <c r="O561" s="137"/>
      <c r="P561" s="137"/>
      <c r="Q561" s="145"/>
      <c r="R561" s="323">
        <f>SUM(R547:R559)</f>
        <v>0</v>
      </c>
    </row>
    <row r="562" spans="2:18">
      <c r="B562" s="298" t="s">
        <v>71</v>
      </c>
      <c r="C562" s="299"/>
      <c r="D562" s="288"/>
      <c r="E562" s="433"/>
      <c r="F562" s="300">
        <f>SUM(F534:F559)</f>
        <v>0</v>
      </c>
      <c r="H562" s="486"/>
      <c r="I562" s="137"/>
      <c r="J562" s="300">
        <f>SUM(J534:J559)</f>
        <v>0</v>
      </c>
      <c r="K562" s="137"/>
      <c r="L562" s="486"/>
      <c r="M562" s="137"/>
      <c r="N562" s="300">
        <f>SUM(N534:N559)</f>
        <v>0</v>
      </c>
      <c r="O562" s="137"/>
      <c r="P562" s="137"/>
      <c r="Q562" s="145"/>
      <c r="R562" s="336">
        <f>SUM(R534:R559)</f>
        <v>0</v>
      </c>
    </row>
    <row r="563" spans="2:18">
      <c r="B563" s="337"/>
      <c r="C563" s="96"/>
      <c r="D563" s="337"/>
      <c r="E563" s="433"/>
      <c r="F563" s="338"/>
    </row>
    <row r="566" spans="2:18" ht="17.25">
      <c r="B566" s="301" t="s">
        <v>546</v>
      </c>
    </row>
  </sheetData>
  <phoneticPr fontId="3"/>
  <pageMargins left="0.78740157480314965" right="0.78740157480314965" top="0.98425196850393704" bottom="0.98425196850393704" header="0.51181102362204722" footer="0.51181102362204722"/>
  <pageSetup paperSize="9" scale="60" fitToHeight="2" pageOrder="overThenDown" orientation="landscape" r:id="rId1"/>
  <headerFooter alignWithMargins="0"/>
  <rowBreaks count="15" manualBreakCount="15">
    <brk id="40" min="1" max="29" man="1"/>
    <brk id="76" min="1" max="29" man="1"/>
    <brk id="112" min="1" max="29" man="1"/>
    <brk id="148" min="1" max="29" man="1"/>
    <brk id="184" min="1" max="29" man="1"/>
    <brk id="218" min="1" max="29" man="1"/>
    <brk id="249" min="1" max="29" man="1"/>
    <brk id="284" min="1" max="29" man="1"/>
    <brk id="325" min="1" max="29" man="1"/>
    <brk id="361" min="1" max="29" man="1"/>
    <brk id="395" min="1" max="29" man="1"/>
    <brk id="431" min="1" max="29" man="1"/>
    <brk id="466" min="1" max="29" man="1"/>
    <brk id="499" min="1" max="29" man="1"/>
    <brk id="530" min="1" max="29" man="1"/>
  </rowBreaks>
  <colBreaks count="1" manualBreakCount="1">
    <brk id="19" min="1" max="52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X31"/>
  <sheetViews>
    <sheetView showGridLines="0" view="pageBreakPreview" zoomScaleNormal="75" zoomScaleSheetLayoutView="100" workbookViewId="0">
      <selection activeCell="T30" sqref="T30"/>
    </sheetView>
  </sheetViews>
  <sheetFormatPr defaultRowHeight="12"/>
  <cols>
    <col min="1" max="2" width="2.75" style="568" customWidth="1"/>
    <col min="3" max="3" width="9.125" style="568" customWidth="1"/>
    <col min="4" max="4" width="3.375" style="567" customWidth="1"/>
    <col min="5" max="5" width="16.75" style="568" bestFit="1" customWidth="1"/>
    <col min="6" max="10" width="14.125" style="568" customWidth="1"/>
    <col min="11" max="16" width="15" style="568" customWidth="1"/>
    <col min="17" max="17" width="3.25" style="568" customWidth="1"/>
    <col min="18" max="256" width="9" style="568"/>
    <col min="257" max="258" width="2.75" style="568" customWidth="1"/>
    <col min="259" max="259" width="9.125" style="568" customWidth="1"/>
    <col min="260" max="260" width="3.375" style="568" customWidth="1"/>
    <col min="261" max="261" width="16.75" style="568" bestFit="1" customWidth="1"/>
    <col min="262" max="266" width="14.125" style="568" customWidth="1"/>
    <col min="267" max="272" width="15" style="568" customWidth="1"/>
    <col min="273" max="273" width="3.25" style="568" customWidth="1"/>
    <col min="274" max="512" width="9" style="568"/>
    <col min="513" max="514" width="2.75" style="568" customWidth="1"/>
    <col min="515" max="515" width="9.125" style="568" customWidth="1"/>
    <col min="516" max="516" width="3.375" style="568" customWidth="1"/>
    <col min="517" max="517" width="16.75" style="568" bestFit="1" customWidth="1"/>
    <col min="518" max="522" width="14.125" style="568" customWidth="1"/>
    <col min="523" max="528" width="15" style="568" customWidth="1"/>
    <col min="529" max="529" width="3.25" style="568" customWidth="1"/>
    <col min="530" max="768" width="9" style="568"/>
    <col min="769" max="770" width="2.75" style="568" customWidth="1"/>
    <col min="771" max="771" width="9.125" style="568" customWidth="1"/>
    <col min="772" max="772" width="3.375" style="568" customWidth="1"/>
    <col min="773" max="773" width="16.75" style="568" bestFit="1" customWidth="1"/>
    <col min="774" max="778" width="14.125" style="568" customWidth="1"/>
    <col min="779" max="784" width="15" style="568" customWidth="1"/>
    <col min="785" max="785" width="3.25" style="568" customWidth="1"/>
    <col min="786" max="1024" width="9" style="568"/>
    <col min="1025" max="1026" width="2.75" style="568" customWidth="1"/>
    <col min="1027" max="1027" width="9.125" style="568" customWidth="1"/>
    <col min="1028" max="1028" width="3.375" style="568" customWidth="1"/>
    <col min="1029" max="1029" width="16.75" style="568" bestFit="1" customWidth="1"/>
    <col min="1030" max="1034" width="14.125" style="568" customWidth="1"/>
    <col min="1035" max="1040" width="15" style="568" customWidth="1"/>
    <col min="1041" max="1041" width="3.25" style="568" customWidth="1"/>
    <col min="1042" max="1280" width="9" style="568"/>
    <col min="1281" max="1282" width="2.75" style="568" customWidth="1"/>
    <col min="1283" max="1283" width="9.125" style="568" customWidth="1"/>
    <col min="1284" max="1284" width="3.375" style="568" customWidth="1"/>
    <col min="1285" max="1285" width="16.75" style="568" bestFit="1" customWidth="1"/>
    <col min="1286" max="1290" width="14.125" style="568" customWidth="1"/>
    <col min="1291" max="1296" width="15" style="568" customWidth="1"/>
    <col min="1297" max="1297" width="3.25" style="568" customWidth="1"/>
    <col min="1298" max="1536" width="9" style="568"/>
    <col min="1537" max="1538" width="2.75" style="568" customWidth="1"/>
    <col min="1539" max="1539" width="9.125" style="568" customWidth="1"/>
    <col min="1540" max="1540" width="3.375" style="568" customWidth="1"/>
    <col min="1541" max="1541" width="16.75" style="568" bestFit="1" customWidth="1"/>
    <col min="1542" max="1546" width="14.125" style="568" customWidth="1"/>
    <col min="1547" max="1552" width="15" style="568" customWidth="1"/>
    <col min="1553" max="1553" width="3.25" style="568" customWidth="1"/>
    <col min="1554" max="1792" width="9" style="568"/>
    <col min="1793" max="1794" width="2.75" style="568" customWidth="1"/>
    <col min="1795" max="1795" width="9.125" style="568" customWidth="1"/>
    <col min="1796" max="1796" width="3.375" style="568" customWidth="1"/>
    <col min="1797" max="1797" width="16.75" style="568" bestFit="1" customWidth="1"/>
    <col min="1798" max="1802" width="14.125" style="568" customWidth="1"/>
    <col min="1803" max="1808" width="15" style="568" customWidth="1"/>
    <col min="1809" max="1809" width="3.25" style="568" customWidth="1"/>
    <col min="1810" max="2048" width="9" style="568"/>
    <col min="2049" max="2050" width="2.75" style="568" customWidth="1"/>
    <col min="2051" max="2051" width="9.125" style="568" customWidth="1"/>
    <col min="2052" max="2052" width="3.375" style="568" customWidth="1"/>
    <col min="2053" max="2053" width="16.75" style="568" bestFit="1" customWidth="1"/>
    <col min="2054" max="2058" width="14.125" style="568" customWidth="1"/>
    <col min="2059" max="2064" width="15" style="568" customWidth="1"/>
    <col min="2065" max="2065" width="3.25" style="568" customWidth="1"/>
    <col min="2066" max="2304" width="9" style="568"/>
    <col min="2305" max="2306" width="2.75" style="568" customWidth="1"/>
    <col min="2307" max="2307" width="9.125" style="568" customWidth="1"/>
    <col min="2308" max="2308" width="3.375" style="568" customWidth="1"/>
    <col min="2309" max="2309" width="16.75" style="568" bestFit="1" customWidth="1"/>
    <col min="2310" max="2314" width="14.125" style="568" customWidth="1"/>
    <col min="2315" max="2320" width="15" style="568" customWidth="1"/>
    <col min="2321" max="2321" width="3.25" style="568" customWidth="1"/>
    <col min="2322" max="2560" width="9" style="568"/>
    <col min="2561" max="2562" width="2.75" style="568" customWidth="1"/>
    <col min="2563" max="2563" width="9.125" style="568" customWidth="1"/>
    <col min="2564" max="2564" width="3.375" style="568" customWidth="1"/>
    <col min="2565" max="2565" width="16.75" style="568" bestFit="1" customWidth="1"/>
    <col min="2566" max="2570" width="14.125" style="568" customWidth="1"/>
    <col min="2571" max="2576" width="15" style="568" customWidth="1"/>
    <col min="2577" max="2577" width="3.25" style="568" customWidth="1"/>
    <col min="2578" max="2816" width="9" style="568"/>
    <col min="2817" max="2818" width="2.75" style="568" customWidth="1"/>
    <col min="2819" max="2819" width="9.125" style="568" customWidth="1"/>
    <col min="2820" max="2820" width="3.375" style="568" customWidth="1"/>
    <col min="2821" max="2821" width="16.75" style="568" bestFit="1" customWidth="1"/>
    <col min="2822" max="2826" width="14.125" style="568" customWidth="1"/>
    <col min="2827" max="2832" width="15" style="568" customWidth="1"/>
    <col min="2833" max="2833" width="3.25" style="568" customWidth="1"/>
    <col min="2834" max="3072" width="9" style="568"/>
    <col min="3073" max="3074" width="2.75" style="568" customWidth="1"/>
    <col min="3075" max="3075" width="9.125" style="568" customWidth="1"/>
    <col min="3076" max="3076" width="3.375" style="568" customWidth="1"/>
    <col min="3077" max="3077" width="16.75" style="568" bestFit="1" customWidth="1"/>
    <col min="3078" max="3082" width="14.125" style="568" customWidth="1"/>
    <col min="3083" max="3088" width="15" style="568" customWidth="1"/>
    <col min="3089" max="3089" width="3.25" style="568" customWidth="1"/>
    <col min="3090" max="3328" width="9" style="568"/>
    <col min="3329" max="3330" width="2.75" style="568" customWidth="1"/>
    <col min="3331" max="3331" width="9.125" style="568" customWidth="1"/>
    <col min="3332" max="3332" width="3.375" style="568" customWidth="1"/>
    <col min="3333" max="3333" width="16.75" style="568" bestFit="1" customWidth="1"/>
    <col min="3334" max="3338" width="14.125" style="568" customWidth="1"/>
    <col min="3339" max="3344" width="15" style="568" customWidth="1"/>
    <col min="3345" max="3345" width="3.25" style="568" customWidth="1"/>
    <col min="3346" max="3584" width="9" style="568"/>
    <col min="3585" max="3586" width="2.75" style="568" customWidth="1"/>
    <col min="3587" max="3587" width="9.125" style="568" customWidth="1"/>
    <col min="3588" max="3588" width="3.375" style="568" customWidth="1"/>
    <col min="3589" max="3589" width="16.75" style="568" bestFit="1" customWidth="1"/>
    <col min="3590" max="3594" width="14.125" style="568" customWidth="1"/>
    <col min="3595" max="3600" width="15" style="568" customWidth="1"/>
    <col min="3601" max="3601" width="3.25" style="568" customWidth="1"/>
    <col min="3602" max="3840" width="9" style="568"/>
    <col min="3841" max="3842" width="2.75" style="568" customWidth="1"/>
    <col min="3843" max="3843" width="9.125" style="568" customWidth="1"/>
    <col min="3844" max="3844" width="3.375" style="568" customWidth="1"/>
    <col min="3845" max="3845" width="16.75" style="568" bestFit="1" customWidth="1"/>
    <col min="3846" max="3850" width="14.125" style="568" customWidth="1"/>
    <col min="3851" max="3856" width="15" style="568" customWidth="1"/>
    <col min="3857" max="3857" width="3.25" style="568" customWidth="1"/>
    <col min="3858" max="4096" width="9" style="568"/>
    <col min="4097" max="4098" width="2.75" style="568" customWidth="1"/>
    <col min="4099" max="4099" width="9.125" style="568" customWidth="1"/>
    <col min="4100" max="4100" width="3.375" style="568" customWidth="1"/>
    <col min="4101" max="4101" width="16.75" style="568" bestFit="1" customWidth="1"/>
    <col min="4102" max="4106" width="14.125" style="568" customWidth="1"/>
    <col min="4107" max="4112" width="15" style="568" customWidth="1"/>
    <col min="4113" max="4113" width="3.25" style="568" customWidth="1"/>
    <col min="4114" max="4352" width="9" style="568"/>
    <col min="4353" max="4354" width="2.75" style="568" customWidth="1"/>
    <col min="4355" max="4355" width="9.125" style="568" customWidth="1"/>
    <col min="4356" max="4356" width="3.375" style="568" customWidth="1"/>
    <col min="4357" max="4357" width="16.75" style="568" bestFit="1" customWidth="1"/>
    <col min="4358" max="4362" width="14.125" style="568" customWidth="1"/>
    <col min="4363" max="4368" width="15" style="568" customWidth="1"/>
    <col min="4369" max="4369" width="3.25" style="568" customWidth="1"/>
    <col min="4370" max="4608" width="9" style="568"/>
    <col min="4609" max="4610" width="2.75" style="568" customWidth="1"/>
    <col min="4611" max="4611" width="9.125" style="568" customWidth="1"/>
    <col min="4612" max="4612" width="3.375" style="568" customWidth="1"/>
    <col min="4613" max="4613" width="16.75" style="568" bestFit="1" customWidth="1"/>
    <col min="4614" max="4618" width="14.125" style="568" customWidth="1"/>
    <col min="4619" max="4624" width="15" style="568" customWidth="1"/>
    <col min="4625" max="4625" width="3.25" style="568" customWidth="1"/>
    <col min="4626" max="4864" width="9" style="568"/>
    <col min="4865" max="4866" width="2.75" style="568" customWidth="1"/>
    <col min="4867" max="4867" width="9.125" style="568" customWidth="1"/>
    <col min="4868" max="4868" width="3.375" style="568" customWidth="1"/>
    <col min="4869" max="4869" width="16.75" style="568" bestFit="1" customWidth="1"/>
    <col min="4870" max="4874" width="14.125" style="568" customWidth="1"/>
    <col min="4875" max="4880" width="15" style="568" customWidth="1"/>
    <col min="4881" max="4881" width="3.25" style="568" customWidth="1"/>
    <col min="4882" max="5120" width="9" style="568"/>
    <col min="5121" max="5122" width="2.75" style="568" customWidth="1"/>
    <col min="5123" max="5123" width="9.125" style="568" customWidth="1"/>
    <col min="5124" max="5124" width="3.375" style="568" customWidth="1"/>
    <col min="5125" max="5125" width="16.75" style="568" bestFit="1" customWidth="1"/>
    <col min="5126" max="5130" width="14.125" style="568" customWidth="1"/>
    <col min="5131" max="5136" width="15" style="568" customWidth="1"/>
    <col min="5137" max="5137" width="3.25" style="568" customWidth="1"/>
    <col min="5138" max="5376" width="9" style="568"/>
    <col min="5377" max="5378" width="2.75" style="568" customWidth="1"/>
    <col min="5379" max="5379" width="9.125" style="568" customWidth="1"/>
    <col min="5380" max="5380" width="3.375" style="568" customWidth="1"/>
    <col min="5381" max="5381" width="16.75" style="568" bestFit="1" customWidth="1"/>
    <col min="5382" max="5386" width="14.125" style="568" customWidth="1"/>
    <col min="5387" max="5392" width="15" style="568" customWidth="1"/>
    <col min="5393" max="5393" width="3.25" style="568" customWidth="1"/>
    <col min="5394" max="5632" width="9" style="568"/>
    <col min="5633" max="5634" width="2.75" style="568" customWidth="1"/>
    <col min="5635" max="5635" width="9.125" style="568" customWidth="1"/>
    <col min="5636" max="5636" width="3.375" style="568" customWidth="1"/>
    <col min="5637" max="5637" width="16.75" style="568" bestFit="1" customWidth="1"/>
    <col min="5638" max="5642" width="14.125" style="568" customWidth="1"/>
    <col min="5643" max="5648" width="15" style="568" customWidth="1"/>
    <col min="5649" max="5649" width="3.25" style="568" customWidth="1"/>
    <col min="5650" max="5888" width="9" style="568"/>
    <col min="5889" max="5890" width="2.75" style="568" customWidth="1"/>
    <col min="5891" max="5891" width="9.125" style="568" customWidth="1"/>
    <col min="5892" max="5892" width="3.375" style="568" customWidth="1"/>
    <col min="5893" max="5893" width="16.75" style="568" bestFit="1" customWidth="1"/>
    <col min="5894" max="5898" width="14.125" style="568" customWidth="1"/>
    <col min="5899" max="5904" width="15" style="568" customWidth="1"/>
    <col min="5905" max="5905" width="3.25" style="568" customWidth="1"/>
    <col min="5906" max="6144" width="9" style="568"/>
    <col min="6145" max="6146" width="2.75" style="568" customWidth="1"/>
    <col min="6147" max="6147" width="9.125" style="568" customWidth="1"/>
    <col min="6148" max="6148" width="3.375" style="568" customWidth="1"/>
    <col min="6149" max="6149" width="16.75" style="568" bestFit="1" customWidth="1"/>
    <col min="6150" max="6154" width="14.125" style="568" customWidth="1"/>
    <col min="6155" max="6160" width="15" style="568" customWidth="1"/>
    <col min="6161" max="6161" width="3.25" style="568" customWidth="1"/>
    <col min="6162" max="6400" width="9" style="568"/>
    <col min="6401" max="6402" width="2.75" style="568" customWidth="1"/>
    <col min="6403" max="6403" width="9.125" style="568" customWidth="1"/>
    <col min="6404" max="6404" width="3.375" style="568" customWidth="1"/>
    <col min="6405" max="6405" width="16.75" style="568" bestFit="1" customWidth="1"/>
    <col min="6406" max="6410" width="14.125" style="568" customWidth="1"/>
    <col min="6411" max="6416" width="15" style="568" customWidth="1"/>
    <col min="6417" max="6417" width="3.25" style="568" customWidth="1"/>
    <col min="6418" max="6656" width="9" style="568"/>
    <col min="6657" max="6658" width="2.75" style="568" customWidth="1"/>
    <col min="6659" max="6659" width="9.125" style="568" customWidth="1"/>
    <col min="6660" max="6660" width="3.375" style="568" customWidth="1"/>
    <col min="6661" max="6661" width="16.75" style="568" bestFit="1" customWidth="1"/>
    <col min="6662" max="6666" width="14.125" style="568" customWidth="1"/>
    <col min="6667" max="6672" width="15" style="568" customWidth="1"/>
    <col min="6673" max="6673" width="3.25" style="568" customWidth="1"/>
    <col min="6674" max="6912" width="9" style="568"/>
    <col min="6913" max="6914" width="2.75" style="568" customWidth="1"/>
    <col min="6915" max="6915" width="9.125" style="568" customWidth="1"/>
    <col min="6916" max="6916" width="3.375" style="568" customWidth="1"/>
    <col min="6917" max="6917" width="16.75" style="568" bestFit="1" customWidth="1"/>
    <col min="6918" max="6922" width="14.125" style="568" customWidth="1"/>
    <col min="6923" max="6928" width="15" style="568" customWidth="1"/>
    <col min="6929" max="6929" width="3.25" style="568" customWidth="1"/>
    <col min="6930" max="7168" width="9" style="568"/>
    <col min="7169" max="7170" width="2.75" style="568" customWidth="1"/>
    <col min="7171" max="7171" width="9.125" style="568" customWidth="1"/>
    <col min="7172" max="7172" width="3.375" style="568" customWidth="1"/>
    <col min="7173" max="7173" width="16.75" style="568" bestFit="1" customWidth="1"/>
    <col min="7174" max="7178" width="14.125" style="568" customWidth="1"/>
    <col min="7179" max="7184" width="15" style="568" customWidth="1"/>
    <col min="7185" max="7185" width="3.25" style="568" customWidth="1"/>
    <col min="7186" max="7424" width="9" style="568"/>
    <col min="7425" max="7426" width="2.75" style="568" customWidth="1"/>
    <col min="7427" max="7427" width="9.125" style="568" customWidth="1"/>
    <col min="7428" max="7428" width="3.375" style="568" customWidth="1"/>
    <col min="7429" max="7429" width="16.75" style="568" bestFit="1" customWidth="1"/>
    <col min="7430" max="7434" width="14.125" style="568" customWidth="1"/>
    <col min="7435" max="7440" width="15" style="568" customWidth="1"/>
    <col min="7441" max="7441" width="3.25" style="568" customWidth="1"/>
    <col min="7442" max="7680" width="9" style="568"/>
    <col min="7681" max="7682" width="2.75" style="568" customWidth="1"/>
    <col min="7683" max="7683" width="9.125" style="568" customWidth="1"/>
    <col min="7684" max="7684" width="3.375" style="568" customWidth="1"/>
    <col min="7685" max="7685" width="16.75" style="568" bestFit="1" customWidth="1"/>
    <col min="7686" max="7690" width="14.125" style="568" customWidth="1"/>
    <col min="7691" max="7696" width="15" style="568" customWidth="1"/>
    <col min="7697" max="7697" width="3.25" style="568" customWidth="1"/>
    <col min="7698" max="7936" width="9" style="568"/>
    <col min="7937" max="7938" width="2.75" style="568" customWidth="1"/>
    <col min="7939" max="7939" width="9.125" style="568" customWidth="1"/>
    <col min="7940" max="7940" width="3.375" style="568" customWidth="1"/>
    <col min="7941" max="7941" width="16.75" style="568" bestFit="1" customWidth="1"/>
    <col min="7942" max="7946" width="14.125" style="568" customWidth="1"/>
    <col min="7947" max="7952" width="15" style="568" customWidth="1"/>
    <col min="7953" max="7953" width="3.25" style="568" customWidth="1"/>
    <col min="7954" max="8192" width="9" style="568"/>
    <col min="8193" max="8194" width="2.75" style="568" customWidth="1"/>
    <col min="8195" max="8195" width="9.125" style="568" customWidth="1"/>
    <col min="8196" max="8196" width="3.375" style="568" customWidth="1"/>
    <col min="8197" max="8197" width="16.75" style="568" bestFit="1" customWidth="1"/>
    <col min="8198" max="8202" width="14.125" style="568" customWidth="1"/>
    <col min="8203" max="8208" width="15" style="568" customWidth="1"/>
    <col min="8209" max="8209" width="3.25" style="568" customWidth="1"/>
    <col min="8210" max="8448" width="9" style="568"/>
    <col min="8449" max="8450" width="2.75" style="568" customWidth="1"/>
    <col min="8451" max="8451" width="9.125" style="568" customWidth="1"/>
    <col min="8452" max="8452" width="3.375" style="568" customWidth="1"/>
    <col min="8453" max="8453" width="16.75" style="568" bestFit="1" customWidth="1"/>
    <col min="8454" max="8458" width="14.125" style="568" customWidth="1"/>
    <col min="8459" max="8464" width="15" style="568" customWidth="1"/>
    <col min="8465" max="8465" width="3.25" style="568" customWidth="1"/>
    <col min="8466" max="8704" width="9" style="568"/>
    <col min="8705" max="8706" width="2.75" style="568" customWidth="1"/>
    <col min="8707" max="8707" width="9.125" style="568" customWidth="1"/>
    <col min="8708" max="8708" width="3.375" style="568" customWidth="1"/>
    <col min="8709" max="8709" width="16.75" style="568" bestFit="1" customWidth="1"/>
    <col min="8710" max="8714" width="14.125" style="568" customWidth="1"/>
    <col min="8715" max="8720" width="15" style="568" customWidth="1"/>
    <col min="8721" max="8721" width="3.25" style="568" customWidth="1"/>
    <col min="8722" max="8960" width="9" style="568"/>
    <col min="8961" max="8962" width="2.75" style="568" customWidth="1"/>
    <col min="8963" max="8963" width="9.125" style="568" customWidth="1"/>
    <col min="8964" max="8964" width="3.375" style="568" customWidth="1"/>
    <col min="8965" max="8965" width="16.75" style="568" bestFit="1" customWidth="1"/>
    <col min="8966" max="8970" width="14.125" style="568" customWidth="1"/>
    <col min="8971" max="8976" width="15" style="568" customWidth="1"/>
    <col min="8977" max="8977" width="3.25" style="568" customWidth="1"/>
    <col min="8978" max="9216" width="9" style="568"/>
    <col min="9217" max="9218" width="2.75" style="568" customWidth="1"/>
    <col min="9219" max="9219" width="9.125" style="568" customWidth="1"/>
    <col min="9220" max="9220" width="3.375" style="568" customWidth="1"/>
    <col min="9221" max="9221" width="16.75" style="568" bestFit="1" customWidth="1"/>
    <col min="9222" max="9226" width="14.125" style="568" customWidth="1"/>
    <col min="9227" max="9232" width="15" style="568" customWidth="1"/>
    <col min="9233" max="9233" width="3.25" style="568" customWidth="1"/>
    <col min="9234" max="9472" width="9" style="568"/>
    <col min="9473" max="9474" width="2.75" style="568" customWidth="1"/>
    <col min="9475" max="9475" width="9.125" style="568" customWidth="1"/>
    <col min="9476" max="9476" width="3.375" style="568" customWidth="1"/>
    <col min="9477" max="9477" width="16.75" style="568" bestFit="1" customWidth="1"/>
    <col min="9478" max="9482" width="14.125" style="568" customWidth="1"/>
    <col min="9483" max="9488" width="15" style="568" customWidth="1"/>
    <col min="9489" max="9489" width="3.25" style="568" customWidth="1"/>
    <col min="9490" max="9728" width="9" style="568"/>
    <col min="9729" max="9730" width="2.75" style="568" customWidth="1"/>
    <col min="9731" max="9731" width="9.125" style="568" customWidth="1"/>
    <col min="9732" max="9732" width="3.375" style="568" customWidth="1"/>
    <col min="9733" max="9733" width="16.75" style="568" bestFit="1" customWidth="1"/>
    <col min="9734" max="9738" width="14.125" style="568" customWidth="1"/>
    <col min="9739" max="9744" width="15" style="568" customWidth="1"/>
    <col min="9745" max="9745" width="3.25" style="568" customWidth="1"/>
    <col min="9746" max="9984" width="9" style="568"/>
    <col min="9985" max="9986" width="2.75" style="568" customWidth="1"/>
    <col min="9987" max="9987" width="9.125" style="568" customWidth="1"/>
    <col min="9988" max="9988" width="3.375" style="568" customWidth="1"/>
    <col min="9989" max="9989" width="16.75" style="568" bestFit="1" customWidth="1"/>
    <col min="9990" max="9994" width="14.125" style="568" customWidth="1"/>
    <col min="9995" max="10000" width="15" style="568" customWidth="1"/>
    <col min="10001" max="10001" width="3.25" style="568" customWidth="1"/>
    <col min="10002" max="10240" width="9" style="568"/>
    <col min="10241" max="10242" width="2.75" style="568" customWidth="1"/>
    <col min="10243" max="10243" width="9.125" style="568" customWidth="1"/>
    <col min="10244" max="10244" width="3.375" style="568" customWidth="1"/>
    <col min="10245" max="10245" width="16.75" style="568" bestFit="1" customWidth="1"/>
    <col min="10246" max="10250" width="14.125" style="568" customWidth="1"/>
    <col min="10251" max="10256" width="15" style="568" customWidth="1"/>
    <col min="10257" max="10257" width="3.25" style="568" customWidth="1"/>
    <col min="10258" max="10496" width="9" style="568"/>
    <col min="10497" max="10498" width="2.75" style="568" customWidth="1"/>
    <col min="10499" max="10499" width="9.125" style="568" customWidth="1"/>
    <col min="10500" max="10500" width="3.375" style="568" customWidth="1"/>
    <col min="10501" max="10501" width="16.75" style="568" bestFit="1" customWidth="1"/>
    <col min="10502" max="10506" width="14.125" style="568" customWidth="1"/>
    <col min="10507" max="10512" width="15" style="568" customWidth="1"/>
    <col min="10513" max="10513" width="3.25" style="568" customWidth="1"/>
    <col min="10514" max="10752" width="9" style="568"/>
    <col min="10753" max="10754" width="2.75" style="568" customWidth="1"/>
    <col min="10755" max="10755" width="9.125" style="568" customWidth="1"/>
    <col min="10756" max="10756" width="3.375" style="568" customWidth="1"/>
    <col min="10757" max="10757" width="16.75" style="568" bestFit="1" customWidth="1"/>
    <col min="10758" max="10762" width="14.125" style="568" customWidth="1"/>
    <col min="10763" max="10768" width="15" style="568" customWidth="1"/>
    <col min="10769" max="10769" width="3.25" style="568" customWidth="1"/>
    <col min="10770" max="11008" width="9" style="568"/>
    <col min="11009" max="11010" width="2.75" style="568" customWidth="1"/>
    <col min="11011" max="11011" width="9.125" style="568" customWidth="1"/>
    <col min="11012" max="11012" width="3.375" style="568" customWidth="1"/>
    <col min="11013" max="11013" width="16.75" style="568" bestFit="1" customWidth="1"/>
    <col min="11014" max="11018" width="14.125" style="568" customWidth="1"/>
    <col min="11019" max="11024" width="15" style="568" customWidth="1"/>
    <col min="11025" max="11025" width="3.25" style="568" customWidth="1"/>
    <col min="11026" max="11264" width="9" style="568"/>
    <col min="11265" max="11266" width="2.75" style="568" customWidth="1"/>
    <col min="11267" max="11267" width="9.125" style="568" customWidth="1"/>
    <col min="11268" max="11268" width="3.375" style="568" customWidth="1"/>
    <col min="11269" max="11269" width="16.75" style="568" bestFit="1" customWidth="1"/>
    <col min="11270" max="11274" width="14.125" style="568" customWidth="1"/>
    <col min="11275" max="11280" width="15" style="568" customWidth="1"/>
    <col min="11281" max="11281" width="3.25" style="568" customWidth="1"/>
    <col min="11282" max="11520" width="9" style="568"/>
    <col min="11521" max="11522" width="2.75" style="568" customWidth="1"/>
    <col min="11523" max="11523" width="9.125" style="568" customWidth="1"/>
    <col min="11524" max="11524" width="3.375" style="568" customWidth="1"/>
    <col min="11525" max="11525" width="16.75" style="568" bestFit="1" customWidth="1"/>
    <col min="11526" max="11530" width="14.125" style="568" customWidth="1"/>
    <col min="11531" max="11536" width="15" style="568" customWidth="1"/>
    <col min="11537" max="11537" width="3.25" style="568" customWidth="1"/>
    <col min="11538" max="11776" width="9" style="568"/>
    <col min="11777" max="11778" width="2.75" style="568" customWidth="1"/>
    <col min="11779" max="11779" width="9.125" style="568" customWidth="1"/>
    <col min="11780" max="11780" width="3.375" style="568" customWidth="1"/>
    <col min="11781" max="11781" width="16.75" style="568" bestFit="1" customWidth="1"/>
    <col min="11782" max="11786" width="14.125" style="568" customWidth="1"/>
    <col min="11787" max="11792" width="15" style="568" customWidth="1"/>
    <col min="11793" max="11793" width="3.25" style="568" customWidth="1"/>
    <col min="11794" max="12032" width="9" style="568"/>
    <col min="12033" max="12034" width="2.75" style="568" customWidth="1"/>
    <col min="12035" max="12035" width="9.125" style="568" customWidth="1"/>
    <col min="12036" max="12036" width="3.375" style="568" customWidth="1"/>
    <col min="12037" max="12037" width="16.75" style="568" bestFit="1" customWidth="1"/>
    <col min="12038" max="12042" width="14.125" style="568" customWidth="1"/>
    <col min="12043" max="12048" width="15" style="568" customWidth="1"/>
    <col min="12049" max="12049" width="3.25" style="568" customWidth="1"/>
    <col min="12050" max="12288" width="9" style="568"/>
    <col min="12289" max="12290" width="2.75" style="568" customWidth="1"/>
    <col min="12291" max="12291" width="9.125" style="568" customWidth="1"/>
    <col min="12292" max="12292" width="3.375" style="568" customWidth="1"/>
    <col min="12293" max="12293" width="16.75" style="568" bestFit="1" customWidth="1"/>
    <col min="12294" max="12298" width="14.125" style="568" customWidth="1"/>
    <col min="12299" max="12304" width="15" style="568" customWidth="1"/>
    <col min="12305" max="12305" width="3.25" style="568" customWidth="1"/>
    <col min="12306" max="12544" width="9" style="568"/>
    <col min="12545" max="12546" width="2.75" style="568" customWidth="1"/>
    <col min="12547" max="12547" width="9.125" style="568" customWidth="1"/>
    <col min="12548" max="12548" width="3.375" style="568" customWidth="1"/>
    <col min="12549" max="12549" width="16.75" style="568" bestFit="1" customWidth="1"/>
    <col min="12550" max="12554" width="14.125" style="568" customWidth="1"/>
    <col min="12555" max="12560" width="15" style="568" customWidth="1"/>
    <col min="12561" max="12561" width="3.25" style="568" customWidth="1"/>
    <col min="12562" max="12800" width="9" style="568"/>
    <col min="12801" max="12802" width="2.75" style="568" customWidth="1"/>
    <col min="12803" max="12803" width="9.125" style="568" customWidth="1"/>
    <col min="12804" max="12804" width="3.375" style="568" customWidth="1"/>
    <col min="12805" max="12805" width="16.75" style="568" bestFit="1" customWidth="1"/>
    <col min="12806" max="12810" width="14.125" style="568" customWidth="1"/>
    <col min="12811" max="12816" width="15" style="568" customWidth="1"/>
    <col min="12817" max="12817" width="3.25" style="568" customWidth="1"/>
    <col min="12818" max="13056" width="9" style="568"/>
    <col min="13057" max="13058" width="2.75" style="568" customWidth="1"/>
    <col min="13059" max="13059" width="9.125" style="568" customWidth="1"/>
    <col min="13060" max="13060" width="3.375" style="568" customWidth="1"/>
    <col min="13061" max="13061" width="16.75" style="568" bestFit="1" customWidth="1"/>
    <col min="13062" max="13066" width="14.125" style="568" customWidth="1"/>
    <col min="13067" max="13072" width="15" style="568" customWidth="1"/>
    <col min="13073" max="13073" width="3.25" style="568" customWidth="1"/>
    <col min="13074" max="13312" width="9" style="568"/>
    <col min="13313" max="13314" width="2.75" style="568" customWidth="1"/>
    <col min="13315" max="13315" width="9.125" style="568" customWidth="1"/>
    <col min="13316" max="13316" width="3.375" style="568" customWidth="1"/>
    <col min="13317" max="13317" width="16.75" style="568" bestFit="1" customWidth="1"/>
    <col min="13318" max="13322" width="14.125" style="568" customWidth="1"/>
    <col min="13323" max="13328" width="15" style="568" customWidth="1"/>
    <col min="13329" max="13329" width="3.25" style="568" customWidth="1"/>
    <col min="13330" max="13568" width="9" style="568"/>
    <col min="13569" max="13570" width="2.75" style="568" customWidth="1"/>
    <col min="13571" max="13571" width="9.125" style="568" customWidth="1"/>
    <col min="13572" max="13572" width="3.375" style="568" customWidth="1"/>
    <col min="13573" max="13573" width="16.75" style="568" bestFit="1" customWidth="1"/>
    <col min="13574" max="13578" width="14.125" style="568" customWidth="1"/>
    <col min="13579" max="13584" width="15" style="568" customWidth="1"/>
    <col min="13585" max="13585" width="3.25" style="568" customWidth="1"/>
    <col min="13586" max="13824" width="9" style="568"/>
    <col min="13825" max="13826" width="2.75" style="568" customWidth="1"/>
    <col min="13827" max="13827" width="9.125" style="568" customWidth="1"/>
    <col min="13828" max="13828" width="3.375" style="568" customWidth="1"/>
    <col min="13829" max="13829" width="16.75" style="568" bestFit="1" customWidth="1"/>
    <col min="13830" max="13834" width="14.125" style="568" customWidth="1"/>
    <col min="13835" max="13840" width="15" style="568" customWidth="1"/>
    <col min="13841" max="13841" width="3.25" style="568" customWidth="1"/>
    <col min="13842" max="14080" width="9" style="568"/>
    <col min="14081" max="14082" width="2.75" style="568" customWidth="1"/>
    <col min="14083" max="14083" width="9.125" style="568" customWidth="1"/>
    <col min="14084" max="14084" width="3.375" style="568" customWidth="1"/>
    <col min="14085" max="14085" width="16.75" style="568" bestFit="1" customWidth="1"/>
    <col min="14086" max="14090" width="14.125" style="568" customWidth="1"/>
    <col min="14091" max="14096" width="15" style="568" customWidth="1"/>
    <col min="14097" max="14097" width="3.25" style="568" customWidth="1"/>
    <col min="14098" max="14336" width="9" style="568"/>
    <col min="14337" max="14338" width="2.75" style="568" customWidth="1"/>
    <col min="14339" max="14339" width="9.125" style="568" customWidth="1"/>
    <col min="14340" max="14340" width="3.375" style="568" customWidth="1"/>
    <col min="14341" max="14341" width="16.75" style="568" bestFit="1" customWidth="1"/>
    <col min="14342" max="14346" width="14.125" style="568" customWidth="1"/>
    <col min="14347" max="14352" width="15" style="568" customWidth="1"/>
    <col min="14353" max="14353" width="3.25" style="568" customWidth="1"/>
    <col min="14354" max="14592" width="9" style="568"/>
    <col min="14593" max="14594" width="2.75" style="568" customWidth="1"/>
    <col min="14595" max="14595" width="9.125" style="568" customWidth="1"/>
    <col min="14596" max="14596" width="3.375" style="568" customWidth="1"/>
    <col min="14597" max="14597" width="16.75" style="568" bestFit="1" customWidth="1"/>
    <col min="14598" max="14602" width="14.125" style="568" customWidth="1"/>
    <col min="14603" max="14608" width="15" style="568" customWidth="1"/>
    <col min="14609" max="14609" width="3.25" style="568" customWidth="1"/>
    <col min="14610" max="14848" width="9" style="568"/>
    <col min="14849" max="14850" width="2.75" style="568" customWidth="1"/>
    <col min="14851" max="14851" width="9.125" style="568" customWidth="1"/>
    <col min="14852" max="14852" width="3.375" style="568" customWidth="1"/>
    <col min="14853" max="14853" width="16.75" style="568" bestFit="1" customWidth="1"/>
    <col min="14854" max="14858" width="14.125" style="568" customWidth="1"/>
    <col min="14859" max="14864" width="15" style="568" customWidth="1"/>
    <col min="14865" max="14865" width="3.25" style="568" customWidth="1"/>
    <col min="14866" max="15104" width="9" style="568"/>
    <col min="15105" max="15106" width="2.75" style="568" customWidth="1"/>
    <col min="15107" max="15107" width="9.125" style="568" customWidth="1"/>
    <col min="15108" max="15108" width="3.375" style="568" customWidth="1"/>
    <col min="15109" max="15109" width="16.75" style="568" bestFit="1" customWidth="1"/>
    <col min="15110" max="15114" width="14.125" style="568" customWidth="1"/>
    <col min="15115" max="15120" width="15" style="568" customWidth="1"/>
    <col min="15121" max="15121" width="3.25" style="568" customWidth="1"/>
    <col min="15122" max="15360" width="9" style="568"/>
    <col min="15361" max="15362" width="2.75" style="568" customWidth="1"/>
    <col min="15363" max="15363" width="9.125" style="568" customWidth="1"/>
    <col min="15364" max="15364" width="3.375" style="568" customWidth="1"/>
    <col min="15365" max="15365" width="16.75" style="568" bestFit="1" customWidth="1"/>
    <col min="15366" max="15370" width="14.125" style="568" customWidth="1"/>
    <col min="15371" max="15376" width="15" style="568" customWidth="1"/>
    <col min="15377" max="15377" width="3.25" style="568" customWidth="1"/>
    <col min="15378" max="15616" width="9" style="568"/>
    <col min="15617" max="15618" width="2.75" style="568" customWidth="1"/>
    <col min="15619" max="15619" width="9.125" style="568" customWidth="1"/>
    <col min="15620" max="15620" width="3.375" style="568" customWidth="1"/>
    <col min="15621" max="15621" width="16.75" style="568" bestFit="1" customWidth="1"/>
    <col min="15622" max="15626" width="14.125" style="568" customWidth="1"/>
    <col min="15627" max="15632" width="15" style="568" customWidth="1"/>
    <col min="15633" max="15633" width="3.25" style="568" customWidth="1"/>
    <col min="15634" max="15872" width="9" style="568"/>
    <col min="15873" max="15874" width="2.75" style="568" customWidth="1"/>
    <col min="15875" max="15875" width="9.125" style="568" customWidth="1"/>
    <col min="15876" max="15876" width="3.375" style="568" customWidth="1"/>
    <col min="15877" max="15877" width="16.75" style="568" bestFit="1" customWidth="1"/>
    <col min="15878" max="15882" width="14.125" style="568" customWidth="1"/>
    <col min="15883" max="15888" width="15" style="568" customWidth="1"/>
    <col min="15889" max="15889" width="3.25" style="568" customWidth="1"/>
    <col min="15890" max="16128" width="9" style="568"/>
    <col min="16129" max="16130" width="2.75" style="568" customWidth="1"/>
    <col min="16131" max="16131" width="9.125" style="568" customWidth="1"/>
    <col min="16132" max="16132" width="3.375" style="568" customWidth="1"/>
    <col min="16133" max="16133" width="16.75" style="568" bestFit="1" customWidth="1"/>
    <col min="16134" max="16138" width="14.125" style="568" customWidth="1"/>
    <col min="16139" max="16144" width="15" style="568" customWidth="1"/>
    <col min="16145" max="16145" width="3.25" style="568" customWidth="1"/>
    <col min="16146" max="16384" width="9" style="568"/>
  </cols>
  <sheetData>
    <row r="1" spans="3:24" ht="14.25">
      <c r="C1" s="566" t="s">
        <v>547</v>
      </c>
    </row>
    <row r="2" spans="3:24" ht="49.9" customHeight="1">
      <c r="C2" s="275"/>
      <c r="D2" s="569" t="s">
        <v>384</v>
      </c>
      <c r="E2" s="570" t="s">
        <v>58</v>
      </c>
      <c r="F2" s="505" t="s">
        <v>548</v>
      </c>
      <c r="G2" s="505" t="s">
        <v>549</v>
      </c>
      <c r="H2" s="505" t="s">
        <v>550</v>
      </c>
      <c r="I2" s="571" t="s">
        <v>551</v>
      </c>
      <c r="J2" s="277" t="s">
        <v>552</v>
      </c>
      <c r="K2" s="277" t="s">
        <v>268</v>
      </c>
      <c r="L2" s="572" t="s">
        <v>553</v>
      </c>
      <c r="M2" s="277" t="s">
        <v>293</v>
      </c>
      <c r="N2" s="571" t="s">
        <v>554</v>
      </c>
      <c r="O2" s="572" t="s">
        <v>555</v>
      </c>
      <c r="P2" s="572" t="s">
        <v>556</v>
      </c>
      <c r="Q2" s="573" t="str">
        <f>D2</f>
        <v>コード</v>
      </c>
    </row>
    <row r="3" spans="3:24">
      <c r="C3" s="574" t="s">
        <v>87</v>
      </c>
      <c r="D3" s="575" t="str">
        <f t="array" ref="D3:E15">+'入力 (県内外)'!$O$6:$P$18</f>
        <v>01</v>
      </c>
      <c r="E3" s="576" t="str">
        <v>農林水産業</v>
      </c>
      <c r="F3" s="577">
        <v>0.28093389237769367</v>
      </c>
      <c r="G3" s="577">
        <v>0.22565618771857276</v>
      </c>
      <c r="H3" s="577">
        <v>0.50659008009626649</v>
      </c>
      <c r="I3" s="577">
        <v>0.49340991990373362</v>
      </c>
      <c r="J3" s="577">
        <v>0.77434381228142724</v>
      </c>
      <c r="K3" s="578">
        <v>0.56475715043386543</v>
      </c>
      <c r="L3" s="579">
        <v>0.13868369684675583</v>
      </c>
      <c r="M3" s="708">
        <v>4.3201000000000003E-2</v>
      </c>
      <c r="N3" s="580">
        <v>1.0546712814956132E-2</v>
      </c>
      <c r="O3" s="579">
        <v>0.28055939170298483</v>
      </c>
      <c r="P3" s="579">
        <v>4.370189430887645E-2</v>
      </c>
      <c r="Q3" s="581" t="s">
        <v>408</v>
      </c>
      <c r="X3" s="706"/>
    </row>
    <row r="4" spans="3:24" ht="12.95" customHeight="1">
      <c r="C4" s="582"/>
      <c r="D4" s="583" t="str">
        <v>02</v>
      </c>
      <c r="E4" s="584" t="str">
        <v>鉱業</v>
      </c>
      <c r="F4" s="585">
        <v>0.14628061640298873</v>
      </c>
      <c r="G4" s="585">
        <v>0.84490592409641319</v>
      </c>
      <c r="H4" s="585">
        <v>0.99118654049940214</v>
      </c>
      <c r="I4" s="585">
        <v>8.8134595005980865E-3</v>
      </c>
      <c r="J4" s="585">
        <v>0.15509407590358681</v>
      </c>
      <c r="K4" s="586">
        <v>0.36745279196045094</v>
      </c>
      <c r="L4" s="683">
        <v>0.19734176189318439</v>
      </c>
      <c r="M4" s="709">
        <v>7.3668999999999998E-2</v>
      </c>
      <c r="N4" s="588">
        <v>-5.7237733403368841E-6</v>
      </c>
      <c r="O4" s="587">
        <v>0.1563546692888777</v>
      </c>
      <c r="P4" s="587">
        <v>0.55399010572693941</v>
      </c>
      <c r="Q4" s="589" t="s">
        <v>409</v>
      </c>
      <c r="W4" s="706"/>
      <c r="X4" s="706"/>
    </row>
    <row r="5" spans="3:24" ht="12.95" customHeight="1">
      <c r="C5" s="582"/>
      <c r="D5" s="583" t="str">
        <v>03</v>
      </c>
      <c r="E5" s="584" t="str">
        <v>製造業</v>
      </c>
      <c r="F5" s="585">
        <v>0.60290215878543763</v>
      </c>
      <c r="G5" s="585">
        <v>0.14696849096851974</v>
      </c>
      <c r="H5" s="585">
        <v>0.74987064975395745</v>
      </c>
      <c r="I5" s="585">
        <v>0.25012935024604266</v>
      </c>
      <c r="J5" s="585">
        <v>0.85303150903148028</v>
      </c>
      <c r="K5" s="586">
        <v>0.25890362661093613</v>
      </c>
      <c r="L5" s="683">
        <v>0.13358693812120079</v>
      </c>
      <c r="M5" s="709">
        <v>2.0478E-2</v>
      </c>
      <c r="N5" s="588">
        <v>0.30961651158909997</v>
      </c>
      <c r="O5" s="587">
        <v>0.2184751632112491</v>
      </c>
      <c r="P5" s="587">
        <v>2.6723320595984514E-2</v>
      </c>
      <c r="Q5" s="589" t="s">
        <v>410</v>
      </c>
      <c r="W5" s="706"/>
      <c r="X5" s="706"/>
    </row>
    <row r="6" spans="3:24" ht="12.95" customHeight="1">
      <c r="C6" s="582"/>
      <c r="D6" s="583" t="str">
        <v>04</v>
      </c>
      <c r="E6" s="584" t="str">
        <v>建設</v>
      </c>
      <c r="F6" s="585">
        <v>0</v>
      </c>
      <c r="G6" s="585">
        <v>0</v>
      </c>
      <c r="H6" s="585">
        <v>0</v>
      </c>
      <c r="I6" s="585">
        <v>1</v>
      </c>
      <c r="J6" s="585">
        <v>1</v>
      </c>
      <c r="K6" s="586">
        <v>0.49728374364167438</v>
      </c>
      <c r="L6" s="683">
        <v>0.37890127540216306</v>
      </c>
      <c r="M6" s="709">
        <v>0.10488</v>
      </c>
      <c r="N6" s="588">
        <v>0</v>
      </c>
      <c r="O6" s="683">
        <v>0</v>
      </c>
      <c r="P6" s="683">
        <v>0</v>
      </c>
      <c r="Q6" s="589" t="s">
        <v>411</v>
      </c>
      <c r="W6" s="706"/>
      <c r="X6" s="706"/>
    </row>
    <row r="7" spans="3:24" ht="12.95" customHeight="1">
      <c r="C7" s="582"/>
      <c r="D7" s="583" t="str">
        <v>05</v>
      </c>
      <c r="E7" s="584" t="str">
        <v>電力・ガス・水道</v>
      </c>
      <c r="F7" s="585">
        <v>0.13018123864002759</v>
      </c>
      <c r="G7" s="585">
        <v>3.801323142032926E-5</v>
      </c>
      <c r="H7" s="585">
        <v>0.13021925187144792</v>
      </c>
      <c r="I7" s="585">
        <v>0.86978074812855211</v>
      </c>
      <c r="J7" s="585">
        <v>0.99996198676857972</v>
      </c>
      <c r="K7" s="586">
        <v>0.27339018544996962</v>
      </c>
      <c r="L7" s="683">
        <v>0.15841287113507013</v>
      </c>
      <c r="M7" s="709">
        <v>1.3809999999999999E-2</v>
      </c>
      <c r="N7" s="588">
        <v>5.6943399366598438E-2</v>
      </c>
      <c r="O7" s="683">
        <v>0</v>
      </c>
      <c r="P7" s="683">
        <v>0</v>
      </c>
      <c r="Q7" s="589" t="s">
        <v>412</v>
      </c>
      <c r="W7" s="706"/>
      <c r="X7" s="706"/>
    </row>
    <row r="8" spans="3:24" ht="12.95" customHeight="1">
      <c r="C8" s="582"/>
      <c r="D8" s="583" t="str">
        <v>06</v>
      </c>
      <c r="E8" s="584" t="str">
        <v>商業</v>
      </c>
      <c r="F8" s="585">
        <v>0.72253377051220791</v>
      </c>
      <c r="G8" s="585">
        <v>8.5561039738937406E-3</v>
      </c>
      <c r="H8" s="585">
        <v>0.73108987448610174</v>
      </c>
      <c r="I8" s="585">
        <v>0.26891012551389837</v>
      </c>
      <c r="J8" s="585">
        <v>0.99144389602610627</v>
      </c>
      <c r="K8" s="586">
        <v>0.75458958813974952</v>
      </c>
      <c r="L8" s="683">
        <v>0.45603746159178171</v>
      </c>
      <c r="M8" s="709">
        <v>0.16450600000000001</v>
      </c>
      <c r="N8" s="588">
        <v>0.10376386529055415</v>
      </c>
      <c r="O8" s="683"/>
      <c r="P8" s="683"/>
      <c r="Q8" s="589" t="s">
        <v>413</v>
      </c>
      <c r="W8" s="706"/>
      <c r="X8" s="706"/>
    </row>
    <row r="9" spans="3:24" ht="12.95" customHeight="1">
      <c r="C9" s="582"/>
      <c r="D9" s="583" t="str">
        <v>07</v>
      </c>
      <c r="E9" s="584" t="str">
        <v>金融・保険</v>
      </c>
      <c r="F9" s="585">
        <v>7.5724931481057703E-2</v>
      </c>
      <c r="G9" s="585">
        <v>2.1573036592645575E-2</v>
      </c>
      <c r="H9" s="585">
        <v>9.7297968073703278E-2</v>
      </c>
      <c r="I9" s="585">
        <v>0.90270203192629672</v>
      </c>
      <c r="J9" s="585">
        <v>0.97842696340735447</v>
      </c>
      <c r="K9" s="586">
        <v>0.710201138766275</v>
      </c>
      <c r="L9" s="683">
        <v>0.31237712823175945</v>
      </c>
      <c r="M9" s="709">
        <v>4.0304E-2</v>
      </c>
      <c r="N9" s="588">
        <v>5.3381451187881096E-2</v>
      </c>
      <c r="O9" s="683">
        <v>0</v>
      </c>
      <c r="P9" s="683">
        <v>0</v>
      </c>
      <c r="Q9" s="589" t="s">
        <v>414</v>
      </c>
      <c r="W9" s="706"/>
      <c r="X9" s="706"/>
    </row>
    <row r="10" spans="3:24" ht="12.95" customHeight="1">
      <c r="C10" s="582"/>
      <c r="D10" s="583" t="str">
        <v>08</v>
      </c>
      <c r="E10" s="584" t="str">
        <v>不動産</v>
      </c>
      <c r="F10" s="585">
        <v>4.6656473259822667E-2</v>
      </c>
      <c r="G10" s="585">
        <v>1.9576286728720065E-5</v>
      </c>
      <c r="H10" s="585">
        <v>4.6676049546551392E-2</v>
      </c>
      <c r="I10" s="585">
        <v>0.95332395045344853</v>
      </c>
      <c r="J10" s="585">
        <v>0.99998042371327123</v>
      </c>
      <c r="K10" s="586">
        <v>0.89424536443004587</v>
      </c>
      <c r="L10" s="683">
        <v>3.9324338518635996E-2</v>
      </c>
      <c r="M10" s="709">
        <v>4.6090000000000002E-3</v>
      </c>
      <c r="N10" s="588">
        <v>0.19029388934361088</v>
      </c>
      <c r="O10" s="683">
        <v>0</v>
      </c>
      <c r="P10" s="683">
        <v>0</v>
      </c>
      <c r="Q10" s="589" t="s">
        <v>415</v>
      </c>
      <c r="W10" s="706"/>
      <c r="X10" s="706"/>
    </row>
    <row r="11" spans="3:24" ht="12.95" customHeight="1">
      <c r="C11" s="582"/>
      <c r="D11" s="583" t="str">
        <v>09</v>
      </c>
      <c r="E11" s="584" t="str">
        <v>運輸・郵便</v>
      </c>
      <c r="F11" s="585">
        <v>0.27129030061743264</v>
      </c>
      <c r="G11" s="585">
        <v>5.5058249330786783E-2</v>
      </c>
      <c r="H11" s="585">
        <v>0.32634854994821944</v>
      </c>
      <c r="I11" s="585">
        <v>0.67365145005178062</v>
      </c>
      <c r="J11" s="585">
        <v>0.94494175066921327</v>
      </c>
      <c r="K11" s="586">
        <v>0.72123903101779596</v>
      </c>
      <c r="L11" s="683">
        <v>0.44791090350097024</v>
      </c>
      <c r="M11" s="709">
        <v>8.7373999999999993E-2</v>
      </c>
      <c r="N11" s="588">
        <v>3.3480992009172129E-2</v>
      </c>
      <c r="O11" s="683"/>
      <c r="P11" s="683"/>
      <c r="Q11" s="589" t="s">
        <v>416</v>
      </c>
      <c r="W11" s="706"/>
      <c r="X11" s="706"/>
    </row>
    <row r="12" spans="3:24" ht="12.95" customHeight="1">
      <c r="C12" s="590"/>
      <c r="D12" s="591" t="str">
        <v>10</v>
      </c>
      <c r="E12" s="584" t="str">
        <v>情報通信</v>
      </c>
      <c r="F12" s="585">
        <v>0.40792572159052709</v>
      </c>
      <c r="G12" s="585">
        <v>1.982053371409492E-2</v>
      </c>
      <c r="H12" s="585">
        <v>0.42774625530462201</v>
      </c>
      <c r="I12" s="585">
        <v>0.57225374469537804</v>
      </c>
      <c r="J12" s="585">
        <v>0.98017946628590513</v>
      </c>
      <c r="K12" s="586">
        <v>0.59629862368930164</v>
      </c>
      <c r="L12" s="683">
        <v>0.16960534259909574</v>
      </c>
      <c r="M12" s="709">
        <v>4.7018999999999998E-2</v>
      </c>
      <c r="N12" s="588">
        <v>3.0616243452333516E-2</v>
      </c>
      <c r="O12" s="683">
        <v>4.9747408122598258E-2</v>
      </c>
      <c r="P12" s="683">
        <v>4.1896051334206798E-3</v>
      </c>
      <c r="Q12" s="589" t="s">
        <v>417</v>
      </c>
      <c r="W12" s="706"/>
      <c r="X12" s="706"/>
    </row>
    <row r="13" spans="3:24" ht="12.95" customHeight="1">
      <c r="C13" s="590"/>
      <c r="D13" s="591" t="str">
        <v>11</v>
      </c>
      <c r="E13" s="584" t="str">
        <v>公務</v>
      </c>
      <c r="F13" s="585">
        <v>0</v>
      </c>
      <c r="G13" s="585">
        <v>0</v>
      </c>
      <c r="H13" s="585">
        <v>0</v>
      </c>
      <c r="I13" s="585">
        <v>1</v>
      </c>
      <c r="J13" s="585">
        <v>1</v>
      </c>
      <c r="K13" s="586">
        <v>0.71200581883763647</v>
      </c>
      <c r="L13" s="683">
        <v>0.38588081165979388</v>
      </c>
      <c r="M13" s="709">
        <v>5.3838999999999998E-2</v>
      </c>
      <c r="N13" s="588">
        <v>3.2880876388950652E-3</v>
      </c>
      <c r="O13" s="683">
        <v>0</v>
      </c>
      <c r="P13" s="683">
        <v>0</v>
      </c>
      <c r="Q13" s="589" t="s">
        <v>418</v>
      </c>
      <c r="W13" s="706"/>
      <c r="X13" s="706"/>
    </row>
    <row r="14" spans="3:24" ht="12.95" customHeight="1">
      <c r="C14" s="590"/>
      <c r="D14" s="591" t="str">
        <v>12</v>
      </c>
      <c r="E14" s="584" t="str">
        <v>サービス業</v>
      </c>
      <c r="F14" s="585">
        <v>0.24174787705330603</v>
      </c>
      <c r="G14" s="585">
        <v>9.6351201319782951E-3</v>
      </c>
      <c r="H14" s="585">
        <v>0.25138299718528434</v>
      </c>
      <c r="I14" s="585">
        <v>0.74861700281471566</v>
      </c>
      <c r="J14" s="585">
        <v>0.99036487986802169</v>
      </c>
      <c r="K14" s="586">
        <v>0.65667345175566649</v>
      </c>
      <c r="L14" s="683">
        <v>0.44886557099560587</v>
      </c>
      <c r="M14" s="709">
        <v>0.113376</v>
      </c>
      <c r="N14" s="588">
        <v>0.20799619941450201</v>
      </c>
      <c r="O14" s="683">
        <v>5.5795182609261122E-6</v>
      </c>
      <c r="P14" s="683">
        <v>1.0082367421624455E-6</v>
      </c>
      <c r="Q14" s="589" t="s">
        <v>419</v>
      </c>
      <c r="W14" s="706"/>
      <c r="X14" s="706"/>
    </row>
    <row r="15" spans="3:24" ht="12.95" customHeight="1">
      <c r="C15" s="592"/>
      <c r="D15" s="593" t="str">
        <v>13</v>
      </c>
      <c r="E15" s="594" t="str">
        <v>分類不明</v>
      </c>
      <c r="F15" s="595">
        <v>4.9061148030864004E-4</v>
      </c>
      <c r="G15" s="595">
        <v>6.5266193895603935E-3</v>
      </c>
      <c r="H15" s="595">
        <v>7.0172308698690337E-3</v>
      </c>
      <c r="I15" s="595">
        <v>0.99298276913013106</v>
      </c>
      <c r="J15" s="595">
        <v>0.99347338061043966</v>
      </c>
      <c r="K15" s="596">
        <v>0.39233412635474552</v>
      </c>
      <c r="L15" s="597">
        <v>3.0652920962199359E-2</v>
      </c>
      <c r="M15" s="710">
        <v>5.3080000000000002E-3</v>
      </c>
      <c r="N15" s="598">
        <v>7.837166573692041E-5</v>
      </c>
      <c r="O15" s="597">
        <v>2.5823727671686024E-2</v>
      </c>
      <c r="P15" s="597">
        <v>2.6016566336311386E-2</v>
      </c>
      <c r="Q15" s="599" t="s">
        <v>420</v>
      </c>
      <c r="W15" s="706"/>
      <c r="X15" s="706"/>
    </row>
    <row r="16" spans="3:24" s="706" customFormat="1" ht="12.95" customHeight="1">
      <c r="C16" s="652"/>
      <c r="D16" s="652"/>
      <c r="E16" s="653"/>
      <c r="F16" s="654"/>
      <c r="G16" s="654"/>
      <c r="H16" s="654"/>
      <c r="I16" s="654"/>
      <c r="J16" s="654"/>
      <c r="K16" s="655"/>
      <c r="L16" s="656"/>
      <c r="M16" s="711"/>
      <c r="N16" s="704"/>
      <c r="O16" s="656"/>
      <c r="P16" s="656"/>
      <c r="Q16" s="703"/>
    </row>
    <row r="17" spans="3:17" ht="12.95" customHeight="1">
      <c r="C17" s="600" t="s">
        <v>73</v>
      </c>
      <c r="D17" s="575" t="str">
        <f t="array" ref="D17:E29">+'入力 (県内外)'!$O$6:$P$18</f>
        <v>01</v>
      </c>
      <c r="E17" s="576" t="str">
        <v>農林水産業</v>
      </c>
      <c r="F17" s="577">
        <v>5.3610172646557991E-3</v>
      </c>
      <c r="G17" s="577">
        <v>0.17539252135755179</v>
      </c>
      <c r="H17" s="577">
        <v>0.18075353862220758</v>
      </c>
      <c r="I17" s="577">
        <v>0.81924646137779245</v>
      </c>
      <c r="J17" s="577">
        <v>0.82460747864244821</v>
      </c>
      <c r="K17" s="708">
        <v>0.48384777244648292</v>
      </c>
      <c r="L17" s="708">
        <v>0.11194938425662018</v>
      </c>
      <c r="M17" s="578">
        <v>4.9415000000000001E-2</v>
      </c>
      <c r="N17" s="601">
        <v>1.1983012815736091E-2</v>
      </c>
      <c r="O17" s="602">
        <v>0.28055939170298483</v>
      </c>
      <c r="P17" s="602">
        <v>4.370189430887645E-2</v>
      </c>
      <c r="Q17" s="603" t="s">
        <v>408</v>
      </c>
    </row>
    <row r="18" spans="3:17" ht="12.95" customHeight="1">
      <c r="C18" s="604"/>
      <c r="D18" s="583" t="str">
        <v>02</v>
      </c>
      <c r="E18" s="584" t="str">
        <v>鉱業</v>
      </c>
      <c r="F18" s="585">
        <v>1.5917073779494879E-4</v>
      </c>
      <c r="G18" s="585">
        <v>0.97508288733811177</v>
      </c>
      <c r="H18" s="585">
        <v>0.97524205807590669</v>
      </c>
      <c r="I18" s="585">
        <v>2.4757941924093307E-2</v>
      </c>
      <c r="J18" s="585">
        <v>2.491711266188823E-2</v>
      </c>
      <c r="K18" s="709">
        <v>0.4488544635727581</v>
      </c>
      <c r="L18" s="709">
        <v>0.18875235574293034</v>
      </c>
      <c r="M18" s="586">
        <v>6.9598999999999994E-2</v>
      </c>
      <c r="N18" s="605">
        <v>-2.1582521792150521E-5</v>
      </c>
      <c r="O18" s="606">
        <v>0.1563546692888777</v>
      </c>
      <c r="P18" s="606">
        <v>0.55399010572693941</v>
      </c>
      <c r="Q18" s="607" t="s">
        <v>409</v>
      </c>
    </row>
    <row r="19" spans="3:17" ht="12.95" customHeight="1">
      <c r="C19" s="604"/>
      <c r="D19" s="583" t="str">
        <v>03</v>
      </c>
      <c r="E19" s="584" t="str">
        <v>製造業</v>
      </c>
      <c r="F19" s="585">
        <v>2.1737708189508455E-2</v>
      </c>
      <c r="G19" s="585">
        <v>0.17103816354170878</v>
      </c>
      <c r="H19" s="585">
        <v>0.19277587173121724</v>
      </c>
      <c r="I19" s="585">
        <v>0.80722412826878276</v>
      </c>
      <c r="J19" s="585">
        <v>0.82896183645829125</v>
      </c>
      <c r="K19" s="709">
        <v>0.28570490697717821</v>
      </c>
      <c r="L19" s="709">
        <v>0.14979925449262535</v>
      </c>
      <c r="M19" s="586">
        <v>5.1965999999999998E-2</v>
      </c>
      <c r="N19" s="605">
        <v>0.19509705849922376</v>
      </c>
      <c r="O19" s="606">
        <v>0.2184751632112491</v>
      </c>
      <c r="P19" s="606">
        <v>2.6723320595984514E-2</v>
      </c>
      <c r="Q19" s="607" t="s">
        <v>410</v>
      </c>
    </row>
    <row r="20" spans="3:17" ht="12.95" customHeight="1">
      <c r="C20" s="604"/>
      <c r="D20" s="583" t="str">
        <v>04</v>
      </c>
      <c r="E20" s="584" t="str">
        <v>建設</v>
      </c>
      <c r="F20" s="585">
        <v>0</v>
      </c>
      <c r="G20" s="585">
        <v>0</v>
      </c>
      <c r="H20" s="585">
        <v>0</v>
      </c>
      <c r="I20" s="585">
        <v>1</v>
      </c>
      <c r="J20" s="585">
        <v>1</v>
      </c>
      <c r="K20" s="709">
        <v>0.45093348694724272</v>
      </c>
      <c r="L20" s="709">
        <v>0.35019296531848865</v>
      </c>
      <c r="M20" s="586">
        <v>0.16181999999999999</v>
      </c>
      <c r="N20" s="605">
        <v>0</v>
      </c>
      <c r="O20" s="683">
        <v>0</v>
      </c>
      <c r="P20" s="683">
        <v>0</v>
      </c>
      <c r="Q20" s="607" t="s">
        <v>411</v>
      </c>
    </row>
    <row r="21" spans="3:17" ht="12.95" customHeight="1">
      <c r="C21" s="604"/>
      <c r="D21" s="583" t="str">
        <v>05</v>
      </c>
      <c r="E21" s="584" t="str">
        <v>電力・ガス・水道</v>
      </c>
      <c r="F21" s="585">
        <v>7.7178039353613063E-3</v>
      </c>
      <c r="G21" s="585">
        <v>8.0490813238723186E-5</v>
      </c>
      <c r="H21" s="585">
        <v>7.7982947486000299E-3</v>
      </c>
      <c r="I21" s="585">
        <v>0.99220170525140006</v>
      </c>
      <c r="J21" s="585">
        <v>0.99991950918676131</v>
      </c>
      <c r="K21" s="709">
        <v>0.3300824899999445</v>
      </c>
      <c r="L21" s="709">
        <v>0.14592738313742348</v>
      </c>
      <c r="M21" s="586">
        <v>3.875E-2</v>
      </c>
      <c r="N21" s="605">
        <v>2.9773403498451118E-2</v>
      </c>
      <c r="O21" s="683">
        <v>0</v>
      </c>
      <c r="P21" s="683">
        <v>0</v>
      </c>
      <c r="Q21" s="607" t="s">
        <v>412</v>
      </c>
    </row>
    <row r="22" spans="3:17" ht="12.95" customHeight="1">
      <c r="C22" s="604"/>
      <c r="D22" s="583" t="str">
        <v>06</v>
      </c>
      <c r="E22" s="584" t="str">
        <v>商業</v>
      </c>
      <c r="F22" s="585">
        <v>4.6458054850935819E-3</v>
      </c>
      <c r="G22" s="585">
        <v>1.1401741278116998E-2</v>
      </c>
      <c r="H22" s="585">
        <v>1.6047546763210581E-2</v>
      </c>
      <c r="I22" s="585">
        <v>0.98395245323678937</v>
      </c>
      <c r="J22" s="585">
        <v>0.98859825872188301</v>
      </c>
      <c r="K22" s="709">
        <v>0.68397298691473174</v>
      </c>
      <c r="L22" s="709">
        <v>0.39474771690408444</v>
      </c>
      <c r="M22" s="586">
        <v>0.154308</v>
      </c>
      <c r="N22" s="605">
        <v>0.15415103688477372</v>
      </c>
      <c r="O22" s="683"/>
      <c r="P22" s="683"/>
      <c r="Q22" s="607" t="s">
        <v>413</v>
      </c>
    </row>
    <row r="23" spans="3:17" ht="12.95" customHeight="1">
      <c r="C23" s="604"/>
      <c r="D23" s="583" t="str">
        <v>07</v>
      </c>
      <c r="E23" s="584" t="str">
        <v>金融・保険</v>
      </c>
      <c r="F23" s="585">
        <v>1.9204952814405889E-4</v>
      </c>
      <c r="G23" s="585">
        <v>2.8287283251347137E-2</v>
      </c>
      <c r="H23" s="585">
        <v>2.8479332779491197E-2</v>
      </c>
      <c r="I23" s="585">
        <v>0.97152066722050878</v>
      </c>
      <c r="J23" s="585">
        <v>0.97171271674865289</v>
      </c>
      <c r="K23" s="709">
        <v>0.65727360909975463</v>
      </c>
      <c r="L23" s="709">
        <v>0.30639705830566066</v>
      </c>
      <c r="M23" s="586">
        <v>9.0554999999999997E-2</v>
      </c>
      <c r="N23" s="605">
        <v>5.5010524396408481E-2</v>
      </c>
      <c r="O23" s="683">
        <v>0</v>
      </c>
      <c r="P23" s="683">
        <v>0</v>
      </c>
      <c r="Q23" s="607" t="s">
        <v>414</v>
      </c>
    </row>
    <row r="24" spans="3:17" ht="12.95" customHeight="1">
      <c r="C24" s="604"/>
      <c r="D24" s="583" t="str">
        <v>08</v>
      </c>
      <c r="E24" s="584" t="str">
        <v>不動産</v>
      </c>
      <c r="F24" s="585">
        <v>6.5146822027161864E-4</v>
      </c>
      <c r="G24" s="585">
        <v>2.3462599960362905E-5</v>
      </c>
      <c r="H24" s="585">
        <v>6.7493082023198153E-4</v>
      </c>
      <c r="I24" s="585">
        <v>0.99932506917976804</v>
      </c>
      <c r="J24" s="585">
        <v>0.99997653740003967</v>
      </c>
      <c r="K24" s="709">
        <v>0.80482208906729924</v>
      </c>
      <c r="L24" s="709">
        <v>5.5680196330048289E-2</v>
      </c>
      <c r="M24" s="586">
        <v>1.2448000000000001E-2</v>
      </c>
      <c r="N24" s="605">
        <v>0.20933521855105436</v>
      </c>
      <c r="O24" s="683">
        <v>0</v>
      </c>
      <c r="P24" s="683">
        <v>0</v>
      </c>
      <c r="Q24" s="607" t="s">
        <v>415</v>
      </c>
    </row>
    <row r="25" spans="3:17" ht="12.95" customHeight="1">
      <c r="C25" s="604"/>
      <c r="D25" s="583" t="str">
        <v>09</v>
      </c>
      <c r="E25" s="584" t="str">
        <v>運輸・郵便</v>
      </c>
      <c r="F25" s="585">
        <v>4.3376513575989206E-3</v>
      </c>
      <c r="G25" s="585">
        <v>9.4158733219556742E-2</v>
      </c>
      <c r="H25" s="585">
        <v>9.8496384577155663E-2</v>
      </c>
      <c r="I25" s="585">
        <v>0.90150361542284441</v>
      </c>
      <c r="J25" s="585">
        <v>0.9058412667804433</v>
      </c>
      <c r="K25" s="709">
        <v>0.61555693564385738</v>
      </c>
      <c r="L25" s="709">
        <v>0.3574717679694544</v>
      </c>
      <c r="M25" s="586">
        <v>0.137713</v>
      </c>
      <c r="N25" s="605">
        <v>4.8740469450610439E-2</v>
      </c>
      <c r="O25" s="683"/>
      <c r="P25" s="683"/>
      <c r="Q25" s="607" t="s">
        <v>416</v>
      </c>
    </row>
    <row r="26" spans="3:17" ht="12.95" customHeight="1">
      <c r="C26" s="608"/>
      <c r="D26" s="591" t="str">
        <v>10</v>
      </c>
      <c r="E26" s="584" t="str">
        <v>情報通信</v>
      </c>
      <c r="F26" s="585">
        <v>2.0306646493037745E-3</v>
      </c>
      <c r="G26" s="585">
        <v>1.5312577718365708E-2</v>
      </c>
      <c r="H26" s="585">
        <v>1.7343242367669483E-2</v>
      </c>
      <c r="I26" s="585">
        <v>0.98265675763233051</v>
      </c>
      <c r="J26" s="585">
        <v>0.98468742228163431</v>
      </c>
      <c r="K26" s="709">
        <v>0.52507670835309561</v>
      </c>
      <c r="L26" s="709">
        <v>0.23110713390356399</v>
      </c>
      <c r="M26" s="586">
        <v>6.2087000000000003E-2</v>
      </c>
      <c r="N26" s="605">
        <v>4.4985768317533349E-2</v>
      </c>
      <c r="O26" s="683">
        <v>4.9747408122598258E-2</v>
      </c>
      <c r="P26" s="683">
        <v>4.1896051334206798E-3</v>
      </c>
      <c r="Q26" s="607" t="s">
        <v>417</v>
      </c>
    </row>
    <row r="27" spans="3:17" ht="12.95" customHeight="1">
      <c r="C27" s="608"/>
      <c r="D27" s="591" t="str">
        <v>11</v>
      </c>
      <c r="E27" s="584" t="str">
        <v>公務</v>
      </c>
      <c r="F27" s="585">
        <v>0</v>
      </c>
      <c r="G27" s="585">
        <v>0</v>
      </c>
      <c r="H27" s="585">
        <v>0</v>
      </c>
      <c r="I27" s="585">
        <v>1</v>
      </c>
      <c r="J27" s="585">
        <v>1</v>
      </c>
      <c r="K27" s="709">
        <v>0.6831162462912227</v>
      </c>
      <c r="L27" s="709">
        <v>0.3677909362623043</v>
      </c>
      <c r="M27" s="586">
        <v>8.1502000000000005E-2</v>
      </c>
      <c r="N27" s="605">
        <v>3.9429647917964637E-3</v>
      </c>
      <c r="O27" s="683">
        <v>0</v>
      </c>
      <c r="P27" s="683">
        <v>0</v>
      </c>
      <c r="Q27" s="607" t="s">
        <v>418</v>
      </c>
    </row>
    <row r="28" spans="3:17" ht="12.95" customHeight="1">
      <c r="C28" s="608"/>
      <c r="D28" s="591" t="str">
        <v>12</v>
      </c>
      <c r="E28" s="584" t="str">
        <v>サービス業</v>
      </c>
      <c r="F28" s="585">
        <v>5.7427742386447487E-4</v>
      </c>
      <c r="G28" s="585">
        <v>1.2788812239209696E-2</v>
      </c>
      <c r="H28" s="585">
        <v>1.336308966307417E-2</v>
      </c>
      <c r="I28" s="585">
        <v>0.9866369103369258</v>
      </c>
      <c r="J28" s="585">
        <v>0.98721118776079031</v>
      </c>
      <c r="K28" s="709">
        <v>0.61401739104328723</v>
      </c>
      <c r="L28" s="709">
        <v>0.41336091494653893</v>
      </c>
      <c r="M28" s="586">
        <v>0.140239</v>
      </c>
      <c r="N28" s="605">
        <v>0.24693542598935522</v>
      </c>
      <c r="O28" s="683">
        <v>5.5795182609261122E-6</v>
      </c>
      <c r="P28" s="683">
        <v>1.0082367421624455E-6</v>
      </c>
      <c r="Q28" s="607" t="s">
        <v>419</v>
      </c>
    </row>
    <row r="29" spans="3:17" ht="12.95" customHeight="1" thickBot="1">
      <c r="C29" s="608"/>
      <c r="D29" s="593" t="str">
        <v>13</v>
      </c>
      <c r="E29" s="594" t="str">
        <v>分類不明</v>
      </c>
      <c r="F29" s="609">
        <v>5.5773856484300924E-3</v>
      </c>
      <c r="G29" s="609">
        <v>7.8528079542770635E-3</v>
      </c>
      <c r="H29" s="595">
        <v>1.3430193602707155E-2</v>
      </c>
      <c r="I29" s="609">
        <v>0.98656980639729275</v>
      </c>
      <c r="J29" s="609">
        <v>0.99214719204572299</v>
      </c>
      <c r="K29" s="710">
        <v>0.39905649246292524</v>
      </c>
      <c r="L29" s="710">
        <v>3.5770490469312639E-2</v>
      </c>
      <c r="M29" s="610">
        <v>1.2728E-2</v>
      </c>
      <c r="N29" s="611">
        <v>6.6699326849136209E-5</v>
      </c>
      <c r="O29" s="612">
        <v>2.5823727671686024E-2</v>
      </c>
      <c r="P29" s="612">
        <v>2.6016566336311386E-2</v>
      </c>
      <c r="Q29" s="613" t="s">
        <v>420</v>
      </c>
    </row>
    <row r="30" spans="3:17" ht="27.75" customHeight="1" thickTop="1">
      <c r="C30" s="614"/>
      <c r="D30" s="615"/>
      <c r="E30" s="616"/>
      <c r="F30" s="617"/>
      <c r="G30" s="617"/>
      <c r="H30" s="617"/>
      <c r="I30" s="617"/>
      <c r="J30" s="617"/>
      <c r="K30" s="886"/>
      <c r="L30" s="886"/>
      <c r="M30" s="887"/>
      <c r="N30" s="618" t="s">
        <v>557</v>
      </c>
      <c r="O30" s="888" t="s">
        <v>558</v>
      </c>
      <c r="P30" s="887"/>
      <c r="Q30" s="619"/>
    </row>
    <row r="31" spans="3:17" ht="57" customHeight="1">
      <c r="C31" s="889" t="s">
        <v>559</v>
      </c>
      <c r="D31" s="760"/>
      <c r="E31" s="761"/>
      <c r="F31" s="620" t="s">
        <v>560</v>
      </c>
      <c r="G31" s="620" t="s">
        <v>561</v>
      </c>
      <c r="H31" s="620" t="s">
        <v>562</v>
      </c>
      <c r="I31" s="620" t="s">
        <v>563</v>
      </c>
      <c r="J31" s="620" t="s">
        <v>564</v>
      </c>
      <c r="K31" s="621" t="s">
        <v>565</v>
      </c>
      <c r="L31" s="621" t="s">
        <v>566</v>
      </c>
      <c r="M31" s="622" t="s">
        <v>567</v>
      </c>
      <c r="N31" s="623" t="s">
        <v>568</v>
      </c>
      <c r="O31" s="623" t="s">
        <v>569</v>
      </c>
      <c r="P31" s="623" t="s">
        <v>570</v>
      </c>
      <c r="Q31" s="621"/>
    </row>
  </sheetData>
  <mergeCells count="3">
    <mergeCell ref="K30:M30"/>
    <mergeCell ref="O30:P30"/>
    <mergeCell ref="C31:E31"/>
  </mergeCells>
  <phoneticPr fontId="3"/>
  <pageMargins left="0.78740157480314965" right="0.78740157480314965" top="0.98425196850393704" bottom="0.98425196850393704" header="0.51181102362204722" footer="0.51181102362204722"/>
  <pageSetup paperSize="9" scale="6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
  <sheetViews>
    <sheetView workbookViewId="0">
      <selection activeCell="D6" sqref="D6"/>
    </sheetView>
  </sheetViews>
  <sheetFormatPr defaultRowHeight="12"/>
  <cols>
    <col min="1" max="1" width="3.125" style="625" customWidth="1"/>
    <col min="2" max="2" width="6.25" style="651" customWidth="1"/>
    <col min="3" max="3" width="42.75" style="625" customWidth="1"/>
    <col min="4" max="5" width="13.25" style="625" customWidth="1"/>
    <col min="6" max="6" width="9" style="625"/>
    <col min="7" max="7" width="6.25" style="651" hidden="1" customWidth="1"/>
    <col min="8" max="8" width="42.75" style="625" hidden="1" customWidth="1"/>
    <col min="9" max="12" width="13.75" style="625" hidden="1" customWidth="1"/>
    <col min="13" max="13" width="9" style="664" hidden="1" customWidth="1"/>
    <col min="14" max="14" width="9" style="664" customWidth="1"/>
    <col min="15" max="15" width="6.25" style="651" customWidth="1"/>
    <col min="16" max="16" width="42.75" style="625" customWidth="1"/>
    <col min="17" max="18" width="12.75" style="625" customWidth="1"/>
    <col min="19" max="19" width="9" style="625"/>
    <col min="20" max="20" width="9" style="677"/>
    <col min="21" max="21" width="6.25" style="651" customWidth="1"/>
    <col min="22" max="22" width="42.75" style="625" customWidth="1"/>
    <col min="23" max="24" width="12.75" style="625" customWidth="1"/>
    <col min="25" max="16384" width="9" style="625"/>
  </cols>
  <sheetData>
    <row r="1" spans="2:24" ht="12.75" thickBot="1">
      <c r="B1" s="624"/>
      <c r="G1" s="624"/>
      <c r="O1" s="624"/>
      <c r="U1" s="624"/>
    </row>
    <row r="2" spans="2:24" ht="18.75" thickTop="1" thickBot="1">
      <c r="B2" s="626" t="s">
        <v>574</v>
      </c>
      <c r="C2" s="627"/>
      <c r="G2" s="626"/>
      <c r="H2" s="627"/>
      <c r="O2" s="626"/>
      <c r="P2" s="627"/>
      <c r="S2" s="705"/>
      <c r="T2" s="707"/>
      <c r="U2" s="726" t="s">
        <v>603</v>
      </c>
      <c r="V2" s="727"/>
      <c r="W2" s="727"/>
      <c r="X2" s="728"/>
    </row>
    <row r="3" spans="2:24" ht="12" customHeight="1" thickTop="1">
      <c r="B3" s="628"/>
      <c r="C3" s="629"/>
      <c r="D3" s="630"/>
      <c r="E3" s="631"/>
      <c r="G3" s="628"/>
      <c r="H3" s="629"/>
      <c r="I3" s="630"/>
      <c r="J3" s="630"/>
      <c r="O3" s="628"/>
      <c r="P3" s="629"/>
      <c r="Q3" s="630"/>
      <c r="U3" s="628"/>
      <c r="V3" s="629"/>
      <c r="W3" s="630"/>
    </row>
    <row r="4" spans="2:24" ht="87" customHeight="1" thickBot="1">
      <c r="B4" s="624"/>
      <c r="C4" s="632" t="s">
        <v>575</v>
      </c>
      <c r="D4" s="633"/>
      <c r="E4" s="657" t="s">
        <v>305</v>
      </c>
      <c r="G4" s="624"/>
      <c r="H4" s="634"/>
      <c r="I4" s="624"/>
      <c r="J4" s="624"/>
      <c r="O4" s="624"/>
      <c r="P4" s="632" t="s">
        <v>576</v>
      </c>
      <c r="Q4" s="633"/>
      <c r="R4" s="684" t="s">
        <v>305</v>
      </c>
      <c r="U4" s="624"/>
      <c r="V4" s="632" t="s">
        <v>577</v>
      </c>
      <c r="W4" s="633"/>
      <c r="X4" s="684" t="s">
        <v>305</v>
      </c>
    </row>
    <row r="5" spans="2:24" ht="41.25" thickBot="1">
      <c r="B5" s="635" t="s">
        <v>578</v>
      </c>
      <c r="C5" s="636" t="s">
        <v>579</v>
      </c>
      <c r="D5" s="659" t="s">
        <v>587</v>
      </c>
      <c r="E5" s="658" t="s">
        <v>588</v>
      </c>
      <c r="G5" s="637" t="s">
        <v>578</v>
      </c>
      <c r="H5" s="638" t="s">
        <v>579</v>
      </c>
      <c r="I5" s="673" t="s">
        <v>590</v>
      </c>
      <c r="J5" s="674" t="s">
        <v>591</v>
      </c>
      <c r="K5" s="673" t="s">
        <v>592</v>
      </c>
      <c r="L5" s="674" t="s">
        <v>593</v>
      </c>
      <c r="O5" s="635" t="s">
        <v>578</v>
      </c>
      <c r="P5" s="636" t="s">
        <v>579</v>
      </c>
      <c r="Q5" s="678" t="s">
        <v>594</v>
      </c>
      <c r="R5" s="678" t="s">
        <v>595</v>
      </c>
      <c r="U5" s="635" t="s">
        <v>578</v>
      </c>
      <c r="V5" s="636" t="s">
        <v>579</v>
      </c>
      <c r="W5" s="688" t="s">
        <v>587</v>
      </c>
      <c r="X5" s="685" t="s">
        <v>588</v>
      </c>
    </row>
    <row r="6" spans="2:24">
      <c r="B6" s="641" t="s">
        <v>408</v>
      </c>
      <c r="C6" s="642" t="s">
        <v>572</v>
      </c>
      <c r="D6" s="660"/>
      <c r="E6" s="662"/>
      <c r="G6" s="643" t="s">
        <v>408</v>
      </c>
      <c r="H6" s="644" t="s">
        <v>572</v>
      </c>
      <c r="I6" s="675">
        <f>+$D6*係数!$N3*-1</f>
        <v>0</v>
      </c>
      <c r="J6" s="675">
        <f>+$D6*係数!$O3*-1</f>
        <v>0</v>
      </c>
      <c r="K6" s="676">
        <f>+$E6*係数!$N3*-1</f>
        <v>0</v>
      </c>
      <c r="L6" s="676">
        <f>+$E6*係数!$O3*-1</f>
        <v>0</v>
      </c>
      <c r="O6" s="641" t="s">
        <v>408</v>
      </c>
      <c r="P6" s="642" t="s">
        <v>572</v>
      </c>
      <c r="Q6" s="679">
        <f>+D6+SUM(I6:J6)</f>
        <v>0</v>
      </c>
      <c r="R6" s="681">
        <f>+E6+SUM(K6:L6)</f>
        <v>0</v>
      </c>
      <c r="U6" s="641" t="s">
        <v>408</v>
      </c>
      <c r="V6" s="642" t="s">
        <v>572</v>
      </c>
      <c r="W6" s="689">
        <f>+Q6</f>
        <v>0</v>
      </c>
      <c r="X6" s="692">
        <f>+R6</f>
        <v>0</v>
      </c>
    </row>
    <row r="7" spans="2:24">
      <c r="B7" s="646" t="s">
        <v>409</v>
      </c>
      <c r="C7" s="647" t="s">
        <v>60</v>
      </c>
      <c r="D7" s="661"/>
      <c r="E7" s="663"/>
      <c r="G7" s="648" t="s">
        <v>409</v>
      </c>
      <c r="H7" s="644" t="s">
        <v>60</v>
      </c>
      <c r="I7" s="675">
        <f>+$D7*係数!$N4*-1</f>
        <v>0</v>
      </c>
      <c r="J7" s="675">
        <f>+$D7*係数!$O4*-1</f>
        <v>0</v>
      </c>
      <c r="K7" s="676">
        <f>+$E7*係数!$N4*-1</f>
        <v>0</v>
      </c>
      <c r="L7" s="676">
        <f>+$E7*係数!$O4*-1</f>
        <v>0</v>
      </c>
      <c r="O7" s="646" t="s">
        <v>409</v>
      </c>
      <c r="P7" s="647" t="s">
        <v>60</v>
      </c>
      <c r="Q7" s="680">
        <f t="shared" ref="Q7:Q18" si="0">+D7+SUM(I7:J7)</f>
        <v>0</v>
      </c>
      <c r="R7" s="682">
        <f t="shared" ref="R7:R18" si="1">+E7+SUM(K7:L7)</f>
        <v>0</v>
      </c>
      <c r="U7" s="646" t="s">
        <v>409</v>
      </c>
      <c r="V7" s="647" t="s">
        <v>60</v>
      </c>
      <c r="W7" s="690">
        <f t="shared" ref="W7:W18" si="2">+Q7</f>
        <v>0</v>
      </c>
      <c r="X7" s="693">
        <f t="shared" ref="X7:X18" si="3">+R7</f>
        <v>0</v>
      </c>
    </row>
    <row r="8" spans="2:24">
      <c r="B8" s="646" t="s">
        <v>410</v>
      </c>
      <c r="C8" s="647" t="s">
        <v>61</v>
      </c>
      <c r="D8" s="661"/>
      <c r="E8" s="663"/>
      <c r="G8" s="648" t="s">
        <v>410</v>
      </c>
      <c r="H8" s="644" t="s">
        <v>61</v>
      </c>
      <c r="I8" s="675">
        <f>+$D8*係数!$N5*-1</f>
        <v>0</v>
      </c>
      <c r="J8" s="675">
        <f>+$D8*係数!$O5*-1</f>
        <v>0</v>
      </c>
      <c r="K8" s="676">
        <f>+$E8*係数!$N5*-1</f>
        <v>0</v>
      </c>
      <c r="L8" s="676">
        <f>+$E8*係数!$O5*-1</f>
        <v>0</v>
      </c>
      <c r="O8" s="646" t="s">
        <v>410</v>
      </c>
      <c r="P8" s="647" t="s">
        <v>61</v>
      </c>
      <c r="Q8" s="680">
        <f t="shared" si="0"/>
        <v>0</v>
      </c>
      <c r="R8" s="682">
        <f t="shared" si="1"/>
        <v>0</v>
      </c>
      <c r="U8" s="646" t="s">
        <v>410</v>
      </c>
      <c r="V8" s="647" t="s">
        <v>61</v>
      </c>
      <c r="W8" s="690">
        <f t="shared" si="2"/>
        <v>0</v>
      </c>
      <c r="X8" s="693">
        <f t="shared" si="3"/>
        <v>0</v>
      </c>
    </row>
    <row r="9" spans="2:24">
      <c r="B9" s="646" t="s">
        <v>411</v>
      </c>
      <c r="C9" s="647" t="s">
        <v>62</v>
      </c>
      <c r="D9" s="661"/>
      <c r="E9" s="663"/>
      <c r="G9" s="648" t="s">
        <v>411</v>
      </c>
      <c r="H9" s="644" t="s">
        <v>62</v>
      </c>
      <c r="I9" s="675">
        <f>+$D9*係数!$N6*-1</f>
        <v>0</v>
      </c>
      <c r="J9" s="675">
        <f>+$D9*係数!$O6*-1</f>
        <v>0</v>
      </c>
      <c r="K9" s="676">
        <f>+$E9*係数!$N6*-1</f>
        <v>0</v>
      </c>
      <c r="L9" s="676">
        <f>+$E9*係数!$O6*-1</f>
        <v>0</v>
      </c>
      <c r="O9" s="646" t="s">
        <v>411</v>
      </c>
      <c r="P9" s="647" t="s">
        <v>62</v>
      </c>
      <c r="Q9" s="680">
        <f t="shared" si="0"/>
        <v>0</v>
      </c>
      <c r="R9" s="682">
        <f t="shared" si="1"/>
        <v>0</v>
      </c>
      <c r="U9" s="646" t="s">
        <v>411</v>
      </c>
      <c r="V9" s="647" t="s">
        <v>62</v>
      </c>
      <c r="W9" s="690">
        <f t="shared" si="2"/>
        <v>0</v>
      </c>
      <c r="X9" s="693">
        <f t="shared" si="3"/>
        <v>0</v>
      </c>
    </row>
    <row r="10" spans="2:24" ht="12.95" customHeight="1">
      <c r="B10" s="646" t="s">
        <v>412</v>
      </c>
      <c r="C10" s="647" t="s">
        <v>582</v>
      </c>
      <c r="D10" s="661"/>
      <c r="E10" s="663"/>
      <c r="G10" s="648" t="s">
        <v>412</v>
      </c>
      <c r="H10" s="644" t="s">
        <v>582</v>
      </c>
      <c r="I10" s="675">
        <f>+$D10*係数!$N7*-1</f>
        <v>0</v>
      </c>
      <c r="J10" s="675">
        <f>+$D10*係数!$O7*-1</f>
        <v>0</v>
      </c>
      <c r="K10" s="676">
        <f>+$E10*係数!$N7*-1</f>
        <v>0</v>
      </c>
      <c r="L10" s="676">
        <f>+$E10*係数!$O7*-1</f>
        <v>0</v>
      </c>
      <c r="O10" s="646" t="s">
        <v>412</v>
      </c>
      <c r="P10" s="647" t="s">
        <v>582</v>
      </c>
      <c r="Q10" s="680">
        <f t="shared" si="0"/>
        <v>0</v>
      </c>
      <c r="R10" s="682">
        <f t="shared" si="1"/>
        <v>0</v>
      </c>
      <c r="U10" s="646" t="s">
        <v>412</v>
      </c>
      <c r="V10" s="647" t="s">
        <v>582</v>
      </c>
      <c r="W10" s="690">
        <f t="shared" si="2"/>
        <v>0</v>
      </c>
      <c r="X10" s="693">
        <f t="shared" si="3"/>
        <v>0</v>
      </c>
    </row>
    <row r="11" spans="2:24">
      <c r="B11" s="646" t="s">
        <v>413</v>
      </c>
      <c r="C11" s="647" t="s">
        <v>64</v>
      </c>
      <c r="D11" s="661"/>
      <c r="E11" s="663"/>
      <c r="G11" s="648" t="s">
        <v>413</v>
      </c>
      <c r="H11" s="644" t="s">
        <v>64</v>
      </c>
      <c r="I11" s="675"/>
      <c r="J11" s="675"/>
      <c r="K11" s="676"/>
      <c r="L11" s="676"/>
      <c r="O11" s="646" t="s">
        <v>413</v>
      </c>
      <c r="P11" s="647" t="s">
        <v>64</v>
      </c>
      <c r="Q11" s="680">
        <f>+D11+(I19*-1)</f>
        <v>0</v>
      </c>
      <c r="R11" s="682">
        <f>+E11+(K19*-1)</f>
        <v>0</v>
      </c>
      <c r="U11" s="646" t="s">
        <v>413</v>
      </c>
      <c r="V11" s="647" t="s">
        <v>64</v>
      </c>
      <c r="W11" s="690">
        <f t="shared" si="2"/>
        <v>0</v>
      </c>
      <c r="X11" s="693">
        <f t="shared" si="3"/>
        <v>0</v>
      </c>
    </row>
    <row r="12" spans="2:24" ht="13.5" customHeight="1">
      <c r="B12" s="646" t="s">
        <v>414</v>
      </c>
      <c r="C12" s="647" t="s">
        <v>573</v>
      </c>
      <c r="D12" s="661"/>
      <c r="E12" s="663"/>
      <c r="G12" s="648" t="s">
        <v>414</v>
      </c>
      <c r="H12" s="644" t="s">
        <v>573</v>
      </c>
      <c r="I12" s="686">
        <f>+$D12*係数!$N9*-1</f>
        <v>0</v>
      </c>
      <c r="J12" s="686">
        <f>+$D12*係数!$O9*-1</f>
        <v>0</v>
      </c>
      <c r="K12" s="695">
        <f>+$E12*係数!$N9*-1</f>
        <v>0</v>
      </c>
      <c r="L12" s="695">
        <f>+$E12*係数!$O9*-1</f>
        <v>0</v>
      </c>
      <c r="O12" s="646" t="s">
        <v>414</v>
      </c>
      <c r="P12" s="647" t="s">
        <v>573</v>
      </c>
      <c r="Q12" s="680">
        <f t="shared" si="0"/>
        <v>0</v>
      </c>
      <c r="R12" s="682">
        <f t="shared" si="1"/>
        <v>0</v>
      </c>
      <c r="U12" s="646" t="s">
        <v>414</v>
      </c>
      <c r="V12" s="647" t="s">
        <v>573</v>
      </c>
      <c r="W12" s="690">
        <f t="shared" si="2"/>
        <v>0</v>
      </c>
      <c r="X12" s="693">
        <f t="shared" si="3"/>
        <v>0</v>
      </c>
    </row>
    <row r="13" spans="2:24">
      <c r="B13" s="646" t="s">
        <v>415</v>
      </c>
      <c r="C13" s="647" t="s">
        <v>65</v>
      </c>
      <c r="D13" s="661"/>
      <c r="E13" s="663"/>
      <c r="G13" s="648" t="s">
        <v>415</v>
      </c>
      <c r="H13" s="644" t="s">
        <v>65</v>
      </c>
      <c r="I13" s="686">
        <f>+$D13*係数!$N10*-1</f>
        <v>0</v>
      </c>
      <c r="J13" s="686">
        <f>+$D13*係数!$O10*-1</f>
        <v>0</v>
      </c>
      <c r="K13" s="695">
        <f>+$E13*係数!$N10*-1</f>
        <v>0</v>
      </c>
      <c r="L13" s="695">
        <f>+$E13*係数!$O10*-1</f>
        <v>0</v>
      </c>
      <c r="O13" s="646" t="s">
        <v>415</v>
      </c>
      <c r="P13" s="647" t="s">
        <v>65</v>
      </c>
      <c r="Q13" s="680">
        <f t="shared" si="0"/>
        <v>0</v>
      </c>
      <c r="R13" s="682">
        <f t="shared" si="1"/>
        <v>0</v>
      </c>
      <c r="U13" s="646" t="s">
        <v>415</v>
      </c>
      <c r="V13" s="647" t="s">
        <v>65</v>
      </c>
      <c r="W13" s="690">
        <f t="shared" si="2"/>
        <v>0</v>
      </c>
      <c r="X13" s="693">
        <f t="shared" si="3"/>
        <v>0</v>
      </c>
    </row>
    <row r="14" spans="2:24">
      <c r="B14" s="646" t="s">
        <v>416</v>
      </c>
      <c r="C14" s="647" t="s">
        <v>583</v>
      </c>
      <c r="D14" s="661"/>
      <c r="E14" s="663"/>
      <c r="G14" s="648" t="s">
        <v>416</v>
      </c>
      <c r="H14" s="644" t="s">
        <v>583</v>
      </c>
      <c r="I14" s="675"/>
      <c r="J14" s="675"/>
      <c r="K14" s="676"/>
      <c r="L14" s="676"/>
      <c r="O14" s="646" t="s">
        <v>416</v>
      </c>
      <c r="P14" s="647" t="s">
        <v>583</v>
      </c>
      <c r="Q14" s="691">
        <f>+D14+(J19*-1)</f>
        <v>0</v>
      </c>
      <c r="R14" s="694">
        <f>+E14+(L19*-1)</f>
        <v>0</v>
      </c>
      <c r="U14" s="646" t="s">
        <v>416</v>
      </c>
      <c r="V14" s="647" t="s">
        <v>583</v>
      </c>
      <c r="W14" s="690">
        <f t="shared" si="2"/>
        <v>0</v>
      </c>
      <c r="X14" s="693">
        <f t="shared" si="3"/>
        <v>0</v>
      </c>
    </row>
    <row r="15" spans="2:24">
      <c r="B15" s="646" t="s">
        <v>417</v>
      </c>
      <c r="C15" s="647" t="s">
        <v>584</v>
      </c>
      <c r="D15" s="661"/>
      <c r="E15" s="663"/>
      <c r="G15" s="648" t="s">
        <v>417</v>
      </c>
      <c r="H15" s="644" t="s">
        <v>584</v>
      </c>
      <c r="I15" s="686">
        <f>+$D15*係数!$N12*-1</f>
        <v>0</v>
      </c>
      <c r="J15" s="686">
        <f>+$D15*係数!$O12*-1</f>
        <v>0</v>
      </c>
      <c r="K15" s="695">
        <f>+$E15*係数!$N12*-1</f>
        <v>0</v>
      </c>
      <c r="L15" s="695">
        <f>+$E15*係数!$O12*-1</f>
        <v>0</v>
      </c>
      <c r="O15" s="646" t="s">
        <v>417</v>
      </c>
      <c r="P15" s="647" t="s">
        <v>584</v>
      </c>
      <c r="Q15" s="680">
        <f t="shared" si="0"/>
        <v>0</v>
      </c>
      <c r="R15" s="682">
        <f t="shared" si="1"/>
        <v>0</v>
      </c>
      <c r="U15" s="646" t="s">
        <v>417</v>
      </c>
      <c r="V15" s="647" t="s">
        <v>584</v>
      </c>
      <c r="W15" s="690">
        <f t="shared" si="2"/>
        <v>0</v>
      </c>
      <c r="X15" s="693">
        <f t="shared" si="3"/>
        <v>0</v>
      </c>
    </row>
    <row r="16" spans="2:24">
      <c r="B16" s="646" t="s">
        <v>418</v>
      </c>
      <c r="C16" s="647" t="s">
        <v>68</v>
      </c>
      <c r="D16" s="661"/>
      <c r="E16" s="663"/>
      <c r="G16" s="648" t="s">
        <v>418</v>
      </c>
      <c r="H16" s="644" t="s">
        <v>68</v>
      </c>
      <c r="I16" s="686">
        <f>+$D16*係数!$N13*-1</f>
        <v>0</v>
      </c>
      <c r="J16" s="686">
        <f>+$D16*係数!$O13*-1</f>
        <v>0</v>
      </c>
      <c r="K16" s="695">
        <f>+$E16*係数!$N13*-1</f>
        <v>0</v>
      </c>
      <c r="L16" s="695">
        <f>+$E16*係数!$O13*-1</f>
        <v>0</v>
      </c>
      <c r="O16" s="646" t="s">
        <v>418</v>
      </c>
      <c r="P16" s="647" t="s">
        <v>68</v>
      </c>
      <c r="Q16" s="680">
        <f t="shared" si="0"/>
        <v>0</v>
      </c>
      <c r="R16" s="682">
        <f t="shared" si="1"/>
        <v>0</v>
      </c>
      <c r="U16" s="646" t="s">
        <v>418</v>
      </c>
      <c r="V16" s="647" t="s">
        <v>68</v>
      </c>
      <c r="W16" s="690">
        <f t="shared" si="2"/>
        <v>0</v>
      </c>
      <c r="X16" s="693">
        <f t="shared" si="3"/>
        <v>0</v>
      </c>
    </row>
    <row r="17" spans="2:24">
      <c r="B17" s="646" t="s">
        <v>419</v>
      </c>
      <c r="C17" s="647" t="s">
        <v>585</v>
      </c>
      <c r="D17" s="661"/>
      <c r="E17" s="663"/>
      <c r="G17" s="648" t="s">
        <v>419</v>
      </c>
      <c r="H17" s="644" t="s">
        <v>585</v>
      </c>
      <c r="I17" s="686">
        <f>+$D17*係数!$N14*-1</f>
        <v>0</v>
      </c>
      <c r="J17" s="686">
        <f>+$D17*係数!$O14*-1</f>
        <v>0</v>
      </c>
      <c r="K17" s="695">
        <f>+$E17*係数!$N14*-1</f>
        <v>0</v>
      </c>
      <c r="L17" s="695">
        <f>+$E17*係数!$O14*-1</f>
        <v>0</v>
      </c>
      <c r="O17" s="646" t="s">
        <v>419</v>
      </c>
      <c r="P17" s="647" t="s">
        <v>585</v>
      </c>
      <c r="Q17" s="680">
        <f t="shared" si="0"/>
        <v>0</v>
      </c>
      <c r="R17" s="682">
        <f t="shared" si="1"/>
        <v>0</v>
      </c>
      <c r="U17" s="646" t="s">
        <v>419</v>
      </c>
      <c r="V17" s="647" t="s">
        <v>585</v>
      </c>
      <c r="W17" s="690">
        <f t="shared" si="2"/>
        <v>0</v>
      </c>
      <c r="X17" s="693">
        <f t="shared" si="3"/>
        <v>0</v>
      </c>
    </row>
    <row r="18" spans="2:24" ht="12.75" thickBot="1">
      <c r="B18" s="646" t="s">
        <v>420</v>
      </c>
      <c r="C18" s="647" t="s">
        <v>70</v>
      </c>
      <c r="D18" s="666"/>
      <c r="E18" s="667"/>
      <c r="G18" s="648" t="s">
        <v>420</v>
      </c>
      <c r="H18" s="644" t="s">
        <v>70</v>
      </c>
      <c r="I18" s="686">
        <f>+$D18*係数!$N15*-1</f>
        <v>0</v>
      </c>
      <c r="J18" s="686">
        <f>+$D18*係数!$O15*-1</f>
        <v>0</v>
      </c>
      <c r="K18" s="695">
        <f>+$E18*係数!$N15*-1</f>
        <v>0</v>
      </c>
      <c r="L18" s="695">
        <f>+$E18*係数!$O15*-1</f>
        <v>0</v>
      </c>
      <c r="O18" s="646" t="s">
        <v>420</v>
      </c>
      <c r="P18" s="647" t="s">
        <v>70</v>
      </c>
      <c r="Q18" s="680">
        <f t="shared" si="0"/>
        <v>0</v>
      </c>
      <c r="R18" s="682">
        <f t="shared" si="1"/>
        <v>0</v>
      </c>
      <c r="U18" s="646" t="s">
        <v>420</v>
      </c>
      <c r="V18" s="647" t="s">
        <v>70</v>
      </c>
      <c r="W18" s="690">
        <f t="shared" si="2"/>
        <v>0</v>
      </c>
      <c r="X18" s="693">
        <f t="shared" si="3"/>
        <v>0</v>
      </c>
    </row>
    <row r="19" spans="2:24" ht="12.75" thickBot="1">
      <c r="B19" s="668"/>
      <c r="C19" s="669" t="s">
        <v>589</v>
      </c>
      <c r="D19" s="671">
        <f>+SUM(D6:D18)</f>
        <v>0</v>
      </c>
      <c r="E19" s="672">
        <f>+SUM(E6:E18)</f>
        <v>0</v>
      </c>
      <c r="G19" s="649"/>
      <c r="H19" s="650" t="s">
        <v>71</v>
      </c>
      <c r="I19" s="645">
        <f>+SUM(I6:I18)</f>
        <v>0</v>
      </c>
      <c r="J19" s="645">
        <f t="shared" ref="J19:L19" si="4">+SUM(J6:J18)</f>
        <v>0</v>
      </c>
      <c r="K19" s="676">
        <f t="shared" si="4"/>
        <v>0</v>
      </c>
      <c r="L19" s="676">
        <f t="shared" si="4"/>
        <v>0</v>
      </c>
      <c r="O19" s="696"/>
      <c r="P19" s="697" t="s">
        <v>589</v>
      </c>
      <c r="Q19" s="699">
        <f>+SUM(Q6:Q18)</f>
        <v>0</v>
      </c>
      <c r="R19" s="700">
        <f>+SUM(R6:R18)</f>
        <v>0</v>
      </c>
      <c r="U19" s="696"/>
      <c r="V19" s="697" t="s">
        <v>589</v>
      </c>
      <c r="W19" s="701">
        <f>+SUM(W6:W18)</f>
        <v>0</v>
      </c>
      <c r="X19" s="702">
        <f>+SUM(X6:X18)</f>
        <v>0</v>
      </c>
    </row>
    <row r="20" spans="2:24" ht="12.75" thickBot="1">
      <c r="B20" s="665"/>
      <c r="C20" s="670" t="s">
        <v>71</v>
      </c>
      <c r="D20" s="724">
        <f>+D19+E19</f>
        <v>0</v>
      </c>
      <c r="E20" s="725"/>
      <c r="I20" s="639" t="s">
        <v>580</v>
      </c>
      <c r="J20" s="640" t="s">
        <v>581</v>
      </c>
      <c r="K20" s="639" t="s">
        <v>580</v>
      </c>
      <c r="L20" s="640" t="s">
        <v>581</v>
      </c>
      <c r="O20" s="687"/>
      <c r="P20" s="698" t="s">
        <v>71</v>
      </c>
      <c r="Q20" s="724">
        <f>+Q19+R19</f>
        <v>0</v>
      </c>
      <c r="R20" s="725"/>
      <c r="U20" s="687"/>
      <c r="V20" s="698" t="s">
        <v>71</v>
      </c>
      <c r="W20" s="724">
        <f>+W19+X19</f>
        <v>0</v>
      </c>
      <c r="X20" s="725"/>
    </row>
    <row r="21" spans="2:24" ht="15.75" customHeight="1">
      <c r="C21" s="625" t="s">
        <v>586</v>
      </c>
    </row>
  </sheetData>
  <mergeCells count="4">
    <mergeCell ref="D20:E20"/>
    <mergeCell ref="Q20:R20"/>
    <mergeCell ref="W20:X20"/>
    <mergeCell ref="U2:X2"/>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Y522"/>
  <sheetViews>
    <sheetView showGridLines="0" view="pageBreakPreview" zoomScale="75" zoomScaleNormal="75" workbookViewId="0">
      <selection activeCell="M2" sqref="M2:Q2"/>
    </sheetView>
  </sheetViews>
  <sheetFormatPr defaultRowHeight="12"/>
  <cols>
    <col min="1" max="1" width="1.875" style="27" customWidth="1"/>
    <col min="2" max="2" width="3.5" style="27" bestFit="1" customWidth="1"/>
    <col min="3" max="3" width="20.25" style="27" customWidth="1"/>
    <col min="4" max="17" width="9.5" style="27" customWidth="1"/>
    <col min="18" max="18" width="2.875" style="27" customWidth="1"/>
    <col min="19" max="19" width="2.25" style="27" customWidth="1"/>
    <col min="20" max="20" width="9" style="27"/>
    <col min="21" max="21" width="9.75" style="27" bestFit="1" customWidth="1"/>
    <col min="22" max="256" width="9" style="27"/>
    <col min="257" max="257" width="1.875" style="27" customWidth="1"/>
    <col min="258" max="258" width="3.5" style="27" bestFit="1" customWidth="1"/>
    <col min="259" max="259" width="20.25" style="27" customWidth="1"/>
    <col min="260" max="273" width="9.5" style="27" customWidth="1"/>
    <col min="274" max="274" width="2.875" style="27" customWidth="1"/>
    <col min="275" max="275" width="2.25" style="27" customWidth="1"/>
    <col min="276" max="276" width="9" style="27"/>
    <col min="277" max="277" width="9.75" style="27" bestFit="1" customWidth="1"/>
    <col min="278" max="512" width="9" style="27"/>
    <col min="513" max="513" width="1.875" style="27" customWidth="1"/>
    <col min="514" max="514" width="3.5" style="27" bestFit="1" customWidth="1"/>
    <col min="515" max="515" width="20.25" style="27" customWidth="1"/>
    <col min="516" max="529" width="9.5" style="27" customWidth="1"/>
    <col min="530" max="530" width="2.875" style="27" customWidth="1"/>
    <col min="531" max="531" width="2.25" style="27" customWidth="1"/>
    <col min="532" max="532" width="9" style="27"/>
    <col min="533" max="533" width="9.75" style="27" bestFit="1" customWidth="1"/>
    <col min="534" max="768" width="9" style="27"/>
    <col min="769" max="769" width="1.875" style="27" customWidth="1"/>
    <col min="770" max="770" width="3.5" style="27" bestFit="1" customWidth="1"/>
    <col min="771" max="771" width="20.25" style="27" customWidth="1"/>
    <col min="772" max="785" width="9.5" style="27" customWidth="1"/>
    <col min="786" max="786" width="2.875" style="27" customWidth="1"/>
    <col min="787" max="787" width="2.25" style="27" customWidth="1"/>
    <col min="788" max="788" width="9" style="27"/>
    <col min="789" max="789" width="9.75" style="27" bestFit="1" customWidth="1"/>
    <col min="790" max="1024" width="9" style="27"/>
    <col min="1025" max="1025" width="1.875" style="27" customWidth="1"/>
    <col min="1026" max="1026" width="3.5" style="27" bestFit="1" customWidth="1"/>
    <col min="1027" max="1027" width="20.25" style="27" customWidth="1"/>
    <col min="1028" max="1041" width="9.5" style="27" customWidth="1"/>
    <col min="1042" max="1042" width="2.875" style="27" customWidth="1"/>
    <col min="1043" max="1043" width="2.25" style="27" customWidth="1"/>
    <col min="1044" max="1044" width="9" style="27"/>
    <col min="1045" max="1045" width="9.75" style="27" bestFit="1" customWidth="1"/>
    <col min="1046" max="1280" width="9" style="27"/>
    <col min="1281" max="1281" width="1.875" style="27" customWidth="1"/>
    <col min="1282" max="1282" width="3.5" style="27" bestFit="1" customWidth="1"/>
    <col min="1283" max="1283" width="20.25" style="27" customWidth="1"/>
    <col min="1284" max="1297" width="9.5" style="27" customWidth="1"/>
    <col min="1298" max="1298" width="2.875" style="27" customWidth="1"/>
    <col min="1299" max="1299" width="2.25" style="27" customWidth="1"/>
    <col min="1300" max="1300" width="9" style="27"/>
    <col min="1301" max="1301" width="9.75" style="27" bestFit="1" customWidth="1"/>
    <col min="1302" max="1536" width="9" style="27"/>
    <col min="1537" max="1537" width="1.875" style="27" customWidth="1"/>
    <col min="1538" max="1538" width="3.5" style="27" bestFit="1" customWidth="1"/>
    <col min="1539" max="1539" width="20.25" style="27" customWidth="1"/>
    <col min="1540" max="1553" width="9.5" style="27" customWidth="1"/>
    <col min="1554" max="1554" width="2.875" style="27" customWidth="1"/>
    <col min="1555" max="1555" width="2.25" style="27" customWidth="1"/>
    <col min="1556" max="1556" width="9" style="27"/>
    <col min="1557" max="1557" width="9.75" style="27" bestFit="1" customWidth="1"/>
    <col min="1558" max="1792" width="9" style="27"/>
    <col min="1793" max="1793" width="1.875" style="27" customWidth="1"/>
    <col min="1794" max="1794" width="3.5" style="27" bestFit="1" customWidth="1"/>
    <col min="1795" max="1795" width="20.25" style="27" customWidth="1"/>
    <col min="1796" max="1809" width="9.5" style="27" customWidth="1"/>
    <col min="1810" max="1810" width="2.875" style="27" customWidth="1"/>
    <col min="1811" max="1811" width="2.25" style="27" customWidth="1"/>
    <col min="1812" max="1812" width="9" style="27"/>
    <col min="1813" max="1813" width="9.75" style="27" bestFit="1" customWidth="1"/>
    <col min="1814" max="2048" width="9" style="27"/>
    <col min="2049" max="2049" width="1.875" style="27" customWidth="1"/>
    <col min="2050" max="2050" width="3.5" style="27" bestFit="1" customWidth="1"/>
    <col min="2051" max="2051" width="20.25" style="27" customWidth="1"/>
    <col min="2052" max="2065" width="9.5" style="27" customWidth="1"/>
    <col min="2066" max="2066" width="2.875" style="27" customWidth="1"/>
    <col min="2067" max="2067" width="2.25" style="27" customWidth="1"/>
    <col min="2068" max="2068" width="9" style="27"/>
    <col min="2069" max="2069" width="9.75" style="27" bestFit="1" customWidth="1"/>
    <col min="2070" max="2304" width="9" style="27"/>
    <col min="2305" max="2305" width="1.875" style="27" customWidth="1"/>
    <col min="2306" max="2306" width="3.5" style="27" bestFit="1" customWidth="1"/>
    <col min="2307" max="2307" width="20.25" style="27" customWidth="1"/>
    <col min="2308" max="2321" width="9.5" style="27" customWidth="1"/>
    <col min="2322" max="2322" width="2.875" style="27" customWidth="1"/>
    <col min="2323" max="2323" width="2.25" style="27" customWidth="1"/>
    <col min="2324" max="2324" width="9" style="27"/>
    <col min="2325" max="2325" width="9.75" style="27" bestFit="1" customWidth="1"/>
    <col min="2326" max="2560" width="9" style="27"/>
    <col min="2561" max="2561" width="1.875" style="27" customWidth="1"/>
    <col min="2562" max="2562" width="3.5" style="27" bestFit="1" customWidth="1"/>
    <col min="2563" max="2563" width="20.25" style="27" customWidth="1"/>
    <col min="2564" max="2577" width="9.5" style="27" customWidth="1"/>
    <col min="2578" max="2578" width="2.875" style="27" customWidth="1"/>
    <col min="2579" max="2579" width="2.25" style="27" customWidth="1"/>
    <col min="2580" max="2580" width="9" style="27"/>
    <col min="2581" max="2581" width="9.75" style="27" bestFit="1" customWidth="1"/>
    <col min="2582" max="2816" width="9" style="27"/>
    <col min="2817" max="2817" width="1.875" style="27" customWidth="1"/>
    <col min="2818" max="2818" width="3.5" style="27" bestFit="1" customWidth="1"/>
    <col min="2819" max="2819" width="20.25" style="27" customWidth="1"/>
    <col min="2820" max="2833" width="9.5" style="27" customWidth="1"/>
    <col min="2834" max="2834" width="2.875" style="27" customWidth="1"/>
    <col min="2835" max="2835" width="2.25" style="27" customWidth="1"/>
    <col min="2836" max="2836" width="9" style="27"/>
    <col min="2837" max="2837" width="9.75" style="27" bestFit="1" customWidth="1"/>
    <col min="2838" max="3072" width="9" style="27"/>
    <col min="3073" max="3073" width="1.875" style="27" customWidth="1"/>
    <col min="3074" max="3074" width="3.5" style="27" bestFit="1" customWidth="1"/>
    <col min="3075" max="3075" width="20.25" style="27" customWidth="1"/>
    <col min="3076" max="3089" width="9.5" style="27" customWidth="1"/>
    <col min="3090" max="3090" width="2.875" style="27" customWidth="1"/>
    <col min="3091" max="3091" width="2.25" style="27" customWidth="1"/>
    <col min="3092" max="3092" width="9" style="27"/>
    <col min="3093" max="3093" width="9.75" style="27" bestFit="1" customWidth="1"/>
    <col min="3094" max="3328" width="9" style="27"/>
    <col min="3329" max="3329" width="1.875" style="27" customWidth="1"/>
    <col min="3330" max="3330" width="3.5" style="27" bestFit="1" customWidth="1"/>
    <col min="3331" max="3331" width="20.25" style="27" customWidth="1"/>
    <col min="3332" max="3345" width="9.5" style="27" customWidth="1"/>
    <col min="3346" max="3346" width="2.875" style="27" customWidth="1"/>
    <col min="3347" max="3347" width="2.25" style="27" customWidth="1"/>
    <col min="3348" max="3348" width="9" style="27"/>
    <col min="3349" max="3349" width="9.75" style="27" bestFit="1" customWidth="1"/>
    <col min="3350" max="3584" width="9" style="27"/>
    <col min="3585" max="3585" width="1.875" style="27" customWidth="1"/>
    <col min="3586" max="3586" width="3.5" style="27" bestFit="1" customWidth="1"/>
    <col min="3587" max="3587" width="20.25" style="27" customWidth="1"/>
    <col min="3588" max="3601" width="9.5" style="27" customWidth="1"/>
    <col min="3602" max="3602" width="2.875" style="27" customWidth="1"/>
    <col min="3603" max="3603" width="2.25" style="27" customWidth="1"/>
    <col min="3604" max="3604" width="9" style="27"/>
    <col min="3605" max="3605" width="9.75" style="27" bestFit="1" customWidth="1"/>
    <col min="3606" max="3840" width="9" style="27"/>
    <col min="3841" max="3841" width="1.875" style="27" customWidth="1"/>
    <col min="3842" max="3842" width="3.5" style="27" bestFit="1" customWidth="1"/>
    <col min="3843" max="3843" width="20.25" style="27" customWidth="1"/>
    <col min="3844" max="3857" width="9.5" style="27" customWidth="1"/>
    <col min="3858" max="3858" width="2.875" style="27" customWidth="1"/>
    <col min="3859" max="3859" width="2.25" style="27" customWidth="1"/>
    <col min="3860" max="3860" width="9" style="27"/>
    <col min="3861" max="3861" width="9.75" style="27" bestFit="1" customWidth="1"/>
    <col min="3862" max="4096" width="9" style="27"/>
    <col min="4097" max="4097" width="1.875" style="27" customWidth="1"/>
    <col min="4098" max="4098" width="3.5" style="27" bestFit="1" customWidth="1"/>
    <col min="4099" max="4099" width="20.25" style="27" customWidth="1"/>
    <col min="4100" max="4113" width="9.5" style="27" customWidth="1"/>
    <col min="4114" max="4114" width="2.875" style="27" customWidth="1"/>
    <col min="4115" max="4115" width="2.25" style="27" customWidth="1"/>
    <col min="4116" max="4116" width="9" style="27"/>
    <col min="4117" max="4117" width="9.75" style="27" bestFit="1" customWidth="1"/>
    <col min="4118" max="4352" width="9" style="27"/>
    <col min="4353" max="4353" width="1.875" style="27" customWidth="1"/>
    <col min="4354" max="4354" width="3.5" style="27" bestFit="1" customWidth="1"/>
    <col min="4355" max="4355" width="20.25" style="27" customWidth="1"/>
    <col min="4356" max="4369" width="9.5" style="27" customWidth="1"/>
    <col min="4370" max="4370" width="2.875" style="27" customWidth="1"/>
    <col min="4371" max="4371" width="2.25" style="27" customWidth="1"/>
    <col min="4372" max="4372" width="9" style="27"/>
    <col min="4373" max="4373" width="9.75" style="27" bestFit="1" customWidth="1"/>
    <col min="4374" max="4608" width="9" style="27"/>
    <col min="4609" max="4609" width="1.875" style="27" customWidth="1"/>
    <col min="4610" max="4610" width="3.5" style="27" bestFit="1" customWidth="1"/>
    <col min="4611" max="4611" width="20.25" style="27" customWidth="1"/>
    <col min="4612" max="4625" width="9.5" style="27" customWidth="1"/>
    <col min="4626" max="4626" width="2.875" style="27" customWidth="1"/>
    <col min="4627" max="4627" width="2.25" style="27" customWidth="1"/>
    <col min="4628" max="4628" width="9" style="27"/>
    <col min="4629" max="4629" width="9.75" style="27" bestFit="1" customWidth="1"/>
    <col min="4630" max="4864" width="9" style="27"/>
    <col min="4865" max="4865" width="1.875" style="27" customWidth="1"/>
    <col min="4866" max="4866" width="3.5" style="27" bestFit="1" customWidth="1"/>
    <col min="4867" max="4867" width="20.25" style="27" customWidth="1"/>
    <col min="4868" max="4881" width="9.5" style="27" customWidth="1"/>
    <col min="4882" max="4882" width="2.875" style="27" customWidth="1"/>
    <col min="4883" max="4883" width="2.25" style="27" customWidth="1"/>
    <col min="4884" max="4884" width="9" style="27"/>
    <col min="4885" max="4885" width="9.75" style="27" bestFit="1" customWidth="1"/>
    <col min="4886" max="5120" width="9" style="27"/>
    <col min="5121" max="5121" width="1.875" style="27" customWidth="1"/>
    <col min="5122" max="5122" width="3.5" style="27" bestFit="1" customWidth="1"/>
    <col min="5123" max="5123" width="20.25" style="27" customWidth="1"/>
    <col min="5124" max="5137" width="9.5" style="27" customWidth="1"/>
    <col min="5138" max="5138" width="2.875" style="27" customWidth="1"/>
    <col min="5139" max="5139" width="2.25" style="27" customWidth="1"/>
    <col min="5140" max="5140" width="9" style="27"/>
    <col min="5141" max="5141" width="9.75" style="27" bestFit="1" customWidth="1"/>
    <col min="5142" max="5376" width="9" style="27"/>
    <col min="5377" max="5377" width="1.875" style="27" customWidth="1"/>
    <col min="5378" max="5378" width="3.5" style="27" bestFit="1" customWidth="1"/>
    <col min="5379" max="5379" width="20.25" style="27" customWidth="1"/>
    <col min="5380" max="5393" width="9.5" style="27" customWidth="1"/>
    <col min="5394" max="5394" width="2.875" style="27" customWidth="1"/>
    <col min="5395" max="5395" width="2.25" style="27" customWidth="1"/>
    <col min="5396" max="5396" width="9" style="27"/>
    <col min="5397" max="5397" width="9.75" style="27" bestFit="1" customWidth="1"/>
    <col min="5398" max="5632" width="9" style="27"/>
    <col min="5633" max="5633" width="1.875" style="27" customWidth="1"/>
    <col min="5634" max="5634" width="3.5" style="27" bestFit="1" customWidth="1"/>
    <col min="5635" max="5635" width="20.25" style="27" customWidth="1"/>
    <col min="5636" max="5649" width="9.5" style="27" customWidth="1"/>
    <col min="5650" max="5650" width="2.875" style="27" customWidth="1"/>
    <col min="5651" max="5651" width="2.25" style="27" customWidth="1"/>
    <col min="5652" max="5652" width="9" style="27"/>
    <col min="5653" max="5653" width="9.75" style="27" bestFit="1" customWidth="1"/>
    <col min="5654" max="5888" width="9" style="27"/>
    <col min="5889" max="5889" width="1.875" style="27" customWidth="1"/>
    <col min="5890" max="5890" width="3.5" style="27" bestFit="1" customWidth="1"/>
    <col min="5891" max="5891" width="20.25" style="27" customWidth="1"/>
    <col min="5892" max="5905" width="9.5" style="27" customWidth="1"/>
    <col min="5906" max="5906" width="2.875" style="27" customWidth="1"/>
    <col min="5907" max="5907" width="2.25" style="27" customWidth="1"/>
    <col min="5908" max="5908" width="9" style="27"/>
    <col min="5909" max="5909" width="9.75" style="27" bestFit="1" customWidth="1"/>
    <col min="5910" max="6144" width="9" style="27"/>
    <col min="6145" max="6145" width="1.875" style="27" customWidth="1"/>
    <col min="6146" max="6146" width="3.5" style="27" bestFit="1" customWidth="1"/>
    <col min="6147" max="6147" width="20.25" style="27" customWidth="1"/>
    <col min="6148" max="6161" width="9.5" style="27" customWidth="1"/>
    <col min="6162" max="6162" width="2.875" style="27" customWidth="1"/>
    <col min="6163" max="6163" width="2.25" style="27" customWidth="1"/>
    <col min="6164" max="6164" width="9" style="27"/>
    <col min="6165" max="6165" width="9.75" style="27" bestFit="1" customWidth="1"/>
    <col min="6166" max="6400" width="9" style="27"/>
    <col min="6401" max="6401" width="1.875" style="27" customWidth="1"/>
    <col min="6402" max="6402" width="3.5" style="27" bestFit="1" customWidth="1"/>
    <col min="6403" max="6403" width="20.25" style="27" customWidth="1"/>
    <col min="6404" max="6417" width="9.5" style="27" customWidth="1"/>
    <col min="6418" max="6418" width="2.875" style="27" customWidth="1"/>
    <col min="6419" max="6419" width="2.25" style="27" customWidth="1"/>
    <col min="6420" max="6420" width="9" style="27"/>
    <col min="6421" max="6421" width="9.75" style="27" bestFit="1" customWidth="1"/>
    <col min="6422" max="6656" width="9" style="27"/>
    <col min="6657" max="6657" width="1.875" style="27" customWidth="1"/>
    <col min="6658" max="6658" width="3.5" style="27" bestFit="1" customWidth="1"/>
    <col min="6659" max="6659" width="20.25" style="27" customWidth="1"/>
    <col min="6660" max="6673" width="9.5" style="27" customWidth="1"/>
    <col min="6674" max="6674" width="2.875" style="27" customWidth="1"/>
    <col min="6675" max="6675" width="2.25" style="27" customWidth="1"/>
    <col min="6676" max="6676" width="9" style="27"/>
    <col min="6677" max="6677" width="9.75" style="27" bestFit="1" customWidth="1"/>
    <col min="6678" max="6912" width="9" style="27"/>
    <col min="6913" max="6913" width="1.875" style="27" customWidth="1"/>
    <col min="6914" max="6914" width="3.5" style="27" bestFit="1" customWidth="1"/>
    <col min="6915" max="6915" width="20.25" style="27" customWidth="1"/>
    <col min="6916" max="6929" width="9.5" style="27" customWidth="1"/>
    <col min="6930" max="6930" width="2.875" style="27" customWidth="1"/>
    <col min="6931" max="6931" width="2.25" style="27" customWidth="1"/>
    <col min="6932" max="6932" width="9" style="27"/>
    <col min="6933" max="6933" width="9.75" style="27" bestFit="1" customWidth="1"/>
    <col min="6934" max="7168" width="9" style="27"/>
    <col min="7169" max="7169" width="1.875" style="27" customWidth="1"/>
    <col min="7170" max="7170" width="3.5" style="27" bestFit="1" customWidth="1"/>
    <col min="7171" max="7171" width="20.25" style="27" customWidth="1"/>
    <col min="7172" max="7185" width="9.5" style="27" customWidth="1"/>
    <col min="7186" max="7186" width="2.875" style="27" customWidth="1"/>
    <col min="7187" max="7187" width="2.25" style="27" customWidth="1"/>
    <col min="7188" max="7188" width="9" style="27"/>
    <col min="7189" max="7189" width="9.75" style="27" bestFit="1" customWidth="1"/>
    <col min="7190" max="7424" width="9" style="27"/>
    <col min="7425" max="7425" width="1.875" style="27" customWidth="1"/>
    <col min="7426" max="7426" width="3.5" style="27" bestFit="1" customWidth="1"/>
    <col min="7427" max="7427" width="20.25" style="27" customWidth="1"/>
    <col min="7428" max="7441" width="9.5" style="27" customWidth="1"/>
    <col min="7442" max="7442" width="2.875" style="27" customWidth="1"/>
    <col min="7443" max="7443" width="2.25" style="27" customWidth="1"/>
    <col min="7444" max="7444" width="9" style="27"/>
    <col min="7445" max="7445" width="9.75" style="27" bestFit="1" customWidth="1"/>
    <col min="7446" max="7680" width="9" style="27"/>
    <col min="7681" max="7681" width="1.875" style="27" customWidth="1"/>
    <col min="7682" max="7682" width="3.5" style="27" bestFit="1" customWidth="1"/>
    <col min="7683" max="7683" width="20.25" style="27" customWidth="1"/>
    <col min="7684" max="7697" width="9.5" style="27" customWidth="1"/>
    <col min="7698" max="7698" width="2.875" style="27" customWidth="1"/>
    <col min="7699" max="7699" width="2.25" style="27" customWidth="1"/>
    <col min="7700" max="7700" width="9" style="27"/>
    <col min="7701" max="7701" width="9.75" style="27" bestFit="1" customWidth="1"/>
    <col min="7702" max="7936" width="9" style="27"/>
    <col min="7937" max="7937" width="1.875" style="27" customWidth="1"/>
    <col min="7938" max="7938" width="3.5" style="27" bestFit="1" customWidth="1"/>
    <col min="7939" max="7939" width="20.25" style="27" customWidth="1"/>
    <col min="7940" max="7953" width="9.5" style="27" customWidth="1"/>
    <col min="7954" max="7954" width="2.875" style="27" customWidth="1"/>
    <col min="7955" max="7955" width="2.25" style="27" customWidth="1"/>
    <col min="7956" max="7956" width="9" style="27"/>
    <col min="7957" max="7957" width="9.75" style="27" bestFit="1" customWidth="1"/>
    <col min="7958" max="8192" width="9" style="27"/>
    <col min="8193" max="8193" width="1.875" style="27" customWidth="1"/>
    <col min="8194" max="8194" width="3.5" style="27" bestFit="1" customWidth="1"/>
    <col min="8195" max="8195" width="20.25" style="27" customWidth="1"/>
    <col min="8196" max="8209" width="9.5" style="27" customWidth="1"/>
    <col min="8210" max="8210" width="2.875" style="27" customWidth="1"/>
    <col min="8211" max="8211" width="2.25" style="27" customWidth="1"/>
    <col min="8212" max="8212" width="9" style="27"/>
    <col min="8213" max="8213" width="9.75" style="27" bestFit="1" customWidth="1"/>
    <col min="8214" max="8448" width="9" style="27"/>
    <col min="8449" max="8449" width="1.875" style="27" customWidth="1"/>
    <col min="8450" max="8450" width="3.5" style="27" bestFit="1" customWidth="1"/>
    <col min="8451" max="8451" width="20.25" style="27" customWidth="1"/>
    <col min="8452" max="8465" width="9.5" style="27" customWidth="1"/>
    <col min="8466" max="8466" width="2.875" style="27" customWidth="1"/>
    <col min="8467" max="8467" width="2.25" style="27" customWidth="1"/>
    <col min="8468" max="8468" width="9" style="27"/>
    <col min="8469" max="8469" width="9.75" style="27" bestFit="1" customWidth="1"/>
    <col min="8470" max="8704" width="9" style="27"/>
    <col min="8705" max="8705" width="1.875" style="27" customWidth="1"/>
    <col min="8706" max="8706" width="3.5" style="27" bestFit="1" customWidth="1"/>
    <col min="8707" max="8707" width="20.25" style="27" customWidth="1"/>
    <col min="8708" max="8721" width="9.5" style="27" customWidth="1"/>
    <col min="8722" max="8722" width="2.875" style="27" customWidth="1"/>
    <col min="8723" max="8723" width="2.25" style="27" customWidth="1"/>
    <col min="8724" max="8724" width="9" style="27"/>
    <col min="8725" max="8725" width="9.75" style="27" bestFit="1" customWidth="1"/>
    <col min="8726" max="8960" width="9" style="27"/>
    <col min="8961" max="8961" width="1.875" style="27" customWidth="1"/>
    <col min="8962" max="8962" width="3.5" style="27" bestFit="1" customWidth="1"/>
    <col min="8963" max="8963" width="20.25" style="27" customWidth="1"/>
    <col min="8964" max="8977" width="9.5" style="27" customWidth="1"/>
    <col min="8978" max="8978" width="2.875" style="27" customWidth="1"/>
    <col min="8979" max="8979" width="2.25" style="27" customWidth="1"/>
    <col min="8980" max="8980" width="9" style="27"/>
    <col min="8981" max="8981" width="9.75" style="27" bestFit="1" customWidth="1"/>
    <col min="8982" max="9216" width="9" style="27"/>
    <col min="9217" max="9217" width="1.875" style="27" customWidth="1"/>
    <col min="9218" max="9218" width="3.5" style="27" bestFit="1" customWidth="1"/>
    <col min="9219" max="9219" width="20.25" style="27" customWidth="1"/>
    <col min="9220" max="9233" width="9.5" style="27" customWidth="1"/>
    <col min="9234" max="9234" width="2.875" style="27" customWidth="1"/>
    <col min="9235" max="9235" width="2.25" style="27" customWidth="1"/>
    <col min="9236" max="9236" width="9" style="27"/>
    <col min="9237" max="9237" width="9.75" style="27" bestFit="1" customWidth="1"/>
    <col min="9238" max="9472" width="9" style="27"/>
    <col min="9473" max="9473" width="1.875" style="27" customWidth="1"/>
    <col min="9474" max="9474" width="3.5" style="27" bestFit="1" customWidth="1"/>
    <col min="9475" max="9475" width="20.25" style="27" customWidth="1"/>
    <col min="9476" max="9489" width="9.5" style="27" customWidth="1"/>
    <col min="9490" max="9490" width="2.875" style="27" customWidth="1"/>
    <col min="9491" max="9491" width="2.25" style="27" customWidth="1"/>
    <col min="9492" max="9492" width="9" style="27"/>
    <col min="9493" max="9493" width="9.75" style="27" bestFit="1" customWidth="1"/>
    <col min="9494" max="9728" width="9" style="27"/>
    <col min="9729" max="9729" width="1.875" style="27" customWidth="1"/>
    <col min="9730" max="9730" width="3.5" style="27" bestFit="1" customWidth="1"/>
    <col min="9731" max="9731" width="20.25" style="27" customWidth="1"/>
    <col min="9732" max="9745" width="9.5" style="27" customWidth="1"/>
    <col min="9746" max="9746" width="2.875" style="27" customWidth="1"/>
    <col min="9747" max="9747" width="2.25" style="27" customWidth="1"/>
    <col min="9748" max="9748" width="9" style="27"/>
    <col min="9749" max="9749" width="9.75" style="27" bestFit="1" customWidth="1"/>
    <col min="9750" max="9984" width="9" style="27"/>
    <col min="9985" max="9985" width="1.875" style="27" customWidth="1"/>
    <col min="9986" max="9986" width="3.5" style="27" bestFit="1" customWidth="1"/>
    <col min="9987" max="9987" width="20.25" style="27" customWidth="1"/>
    <col min="9988" max="10001" width="9.5" style="27" customWidth="1"/>
    <col min="10002" max="10002" width="2.875" style="27" customWidth="1"/>
    <col min="10003" max="10003" width="2.25" style="27" customWidth="1"/>
    <col min="10004" max="10004" width="9" style="27"/>
    <col min="10005" max="10005" width="9.75" style="27" bestFit="1" customWidth="1"/>
    <col min="10006" max="10240" width="9" style="27"/>
    <col min="10241" max="10241" width="1.875" style="27" customWidth="1"/>
    <col min="10242" max="10242" width="3.5" style="27" bestFit="1" customWidth="1"/>
    <col min="10243" max="10243" width="20.25" style="27" customWidth="1"/>
    <col min="10244" max="10257" width="9.5" style="27" customWidth="1"/>
    <col min="10258" max="10258" width="2.875" style="27" customWidth="1"/>
    <col min="10259" max="10259" width="2.25" style="27" customWidth="1"/>
    <col min="10260" max="10260" width="9" style="27"/>
    <col min="10261" max="10261" width="9.75" style="27" bestFit="1" customWidth="1"/>
    <col min="10262" max="10496" width="9" style="27"/>
    <col min="10497" max="10497" width="1.875" style="27" customWidth="1"/>
    <col min="10498" max="10498" width="3.5" style="27" bestFit="1" customWidth="1"/>
    <col min="10499" max="10499" width="20.25" style="27" customWidth="1"/>
    <col min="10500" max="10513" width="9.5" style="27" customWidth="1"/>
    <col min="10514" max="10514" width="2.875" style="27" customWidth="1"/>
    <col min="10515" max="10515" width="2.25" style="27" customWidth="1"/>
    <col min="10516" max="10516" width="9" style="27"/>
    <col min="10517" max="10517" width="9.75" style="27" bestFit="1" customWidth="1"/>
    <col min="10518" max="10752" width="9" style="27"/>
    <col min="10753" max="10753" width="1.875" style="27" customWidth="1"/>
    <col min="10754" max="10754" width="3.5" style="27" bestFit="1" customWidth="1"/>
    <col min="10755" max="10755" width="20.25" style="27" customWidth="1"/>
    <col min="10756" max="10769" width="9.5" style="27" customWidth="1"/>
    <col min="10770" max="10770" width="2.875" style="27" customWidth="1"/>
    <col min="10771" max="10771" width="2.25" style="27" customWidth="1"/>
    <col min="10772" max="10772" width="9" style="27"/>
    <col min="10773" max="10773" width="9.75" style="27" bestFit="1" customWidth="1"/>
    <col min="10774" max="11008" width="9" style="27"/>
    <col min="11009" max="11009" width="1.875" style="27" customWidth="1"/>
    <col min="11010" max="11010" width="3.5" style="27" bestFit="1" customWidth="1"/>
    <col min="11011" max="11011" width="20.25" style="27" customWidth="1"/>
    <col min="11012" max="11025" width="9.5" style="27" customWidth="1"/>
    <col min="11026" max="11026" width="2.875" style="27" customWidth="1"/>
    <col min="11027" max="11027" width="2.25" style="27" customWidth="1"/>
    <col min="11028" max="11028" width="9" style="27"/>
    <col min="11029" max="11029" width="9.75" style="27" bestFit="1" customWidth="1"/>
    <col min="11030" max="11264" width="9" style="27"/>
    <col min="11265" max="11265" width="1.875" style="27" customWidth="1"/>
    <col min="11266" max="11266" width="3.5" style="27" bestFit="1" customWidth="1"/>
    <col min="11267" max="11267" width="20.25" style="27" customWidth="1"/>
    <col min="11268" max="11281" width="9.5" style="27" customWidth="1"/>
    <col min="11282" max="11282" width="2.875" style="27" customWidth="1"/>
    <col min="11283" max="11283" width="2.25" style="27" customWidth="1"/>
    <col min="11284" max="11284" width="9" style="27"/>
    <col min="11285" max="11285" width="9.75" style="27" bestFit="1" customWidth="1"/>
    <col min="11286" max="11520" width="9" style="27"/>
    <col min="11521" max="11521" width="1.875" style="27" customWidth="1"/>
    <col min="11522" max="11522" width="3.5" style="27" bestFit="1" customWidth="1"/>
    <col min="11523" max="11523" width="20.25" style="27" customWidth="1"/>
    <col min="11524" max="11537" width="9.5" style="27" customWidth="1"/>
    <col min="11538" max="11538" width="2.875" style="27" customWidth="1"/>
    <col min="11539" max="11539" width="2.25" style="27" customWidth="1"/>
    <col min="11540" max="11540" width="9" style="27"/>
    <col min="11541" max="11541" width="9.75" style="27" bestFit="1" customWidth="1"/>
    <col min="11542" max="11776" width="9" style="27"/>
    <col min="11777" max="11777" width="1.875" style="27" customWidth="1"/>
    <col min="11778" max="11778" width="3.5" style="27" bestFit="1" customWidth="1"/>
    <col min="11779" max="11779" width="20.25" style="27" customWidth="1"/>
    <col min="11780" max="11793" width="9.5" style="27" customWidth="1"/>
    <col min="11794" max="11794" width="2.875" style="27" customWidth="1"/>
    <col min="11795" max="11795" width="2.25" style="27" customWidth="1"/>
    <col min="11796" max="11796" width="9" style="27"/>
    <col min="11797" max="11797" width="9.75" style="27" bestFit="1" customWidth="1"/>
    <col min="11798" max="12032" width="9" style="27"/>
    <col min="12033" max="12033" width="1.875" style="27" customWidth="1"/>
    <col min="12034" max="12034" width="3.5" style="27" bestFit="1" customWidth="1"/>
    <col min="12035" max="12035" width="20.25" style="27" customWidth="1"/>
    <col min="12036" max="12049" width="9.5" style="27" customWidth="1"/>
    <col min="12050" max="12050" width="2.875" style="27" customWidth="1"/>
    <col min="12051" max="12051" width="2.25" style="27" customWidth="1"/>
    <col min="12052" max="12052" width="9" style="27"/>
    <col min="12053" max="12053" width="9.75" style="27" bestFit="1" customWidth="1"/>
    <col min="12054" max="12288" width="9" style="27"/>
    <col min="12289" max="12289" width="1.875" style="27" customWidth="1"/>
    <col min="12290" max="12290" width="3.5" style="27" bestFit="1" customWidth="1"/>
    <col min="12291" max="12291" width="20.25" style="27" customWidth="1"/>
    <col min="12292" max="12305" width="9.5" style="27" customWidth="1"/>
    <col min="12306" max="12306" width="2.875" style="27" customWidth="1"/>
    <col min="12307" max="12307" width="2.25" style="27" customWidth="1"/>
    <col min="12308" max="12308" width="9" style="27"/>
    <col min="12309" max="12309" width="9.75" style="27" bestFit="1" customWidth="1"/>
    <col min="12310" max="12544" width="9" style="27"/>
    <col min="12545" max="12545" width="1.875" style="27" customWidth="1"/>
    <col min="12546" max="12546" width="3.5" style="27" bestFit="1" customWidth="1"/>
    <col min="12547" max="12547" width="20.25" style="27" customWidth="1"/>
    <col min="12548" max="12561" width="9.5" style="27" customWidth="1"/>
    <col min="12562" max="12562" width="2.875" style="27" customWidth="1"/>
    <col min="12563" max="12563" width="2.25" style="27" customWidth="1"/>
    <col min="12564" max="12564" width="9" style="27"/>
    <col min="12565" max="12565" width="9.75" style="27" bestFit="1" customWidth="1"/>
    <col min="12566" max="12800" width="9" style="27"/>
    <col min="12801" max="12801" width="1.875" style="27" customWidth="1"/>
    <col min="12802" max="12802" width="3.5" style="27" bestFit="1" customWidth="1"/>
    <col min="12803" max="12803" width="20.25" style="27" customWidth="1"/>
    <col min="12804" max="12817" width="9.5" style="27" customWidth="1"/>
    <col min="12818" max="12818" width="2.875" style="27" customWidth="1"/>
    <col min="12819" max="12819" width="2.25" style="27" customWidth="1"/>
    <col min="12820" max="12820" width="9" style="27"/>
    <col min="12821" max="12821" width="9.75" style="27" bestFit="1" customWidth="1"/>
    <col min="12822" max="13056" width="9" style="27"/>
    <col min="13057" max="13057" width="1.875" style="27" customWidth="1"/>
    <col min="13058" max="13058" width="3.5" style="27" bestFit="1" customWidth="1"/>
    <col min="13059" max="13059" width="20.25" style="27" customWidth="1"/>
    <col min="13060" max="13073" width="9.5" style="27" customWidth="1"/>
    <col min="13074" max="13074" width="2.875" style="27" customWidth="1"/>
    <col min="13075" max="13075" width="2.25" style="27" customWidth="1"/>
    <col min="13076" max="13076" width="9" style="27"/>
    <col min="13077" max="13077" width="9.75" style="27" bestFit="1" customWidth="1"/>
    <col min="13078" max="13312" width="9" style="27"/>
    <col min="13313" max="13313" width="1.875" style="27" customWidth="1"/>
    <col min="13314" max="13314" width="3.5" style="27" bestFit="1" customWidth="1"/>
    <col min="13315" max="13315" width="20.25" style="27" customWidth="1"/>
    <col min="13316" max="13329" width="9.5" style="27" customWidth="1"/>
    <col min="13330" max="13330" width="2.875" style="27" customWidth="1"/>
    <col min="13331" max="13331" width="2.25" style="27" customWidth="1"/>
    <col min="13332" max="13332" width="9" style="27"/>
    <col min="13333" max="13333" width="9.75" style="27" bestFit="1" customWidth="1"/>
    <col min="13334" max="13568" width="9" style="27"/>
    <col min="13569" max="13569" width="1.875" style="27" customWidth="1"/>
    <col min="13570" max="13570" width="3.5" style="27" bestFit="1" customWidth="1"/>
    <col min="13571" max="13571" width="20.25" style="27" customWidth="1"/>
    <col min="13572" max="13585" width="9.5" style="27" customWidth="1"/>
    <col min="13586" max="13586" width="2.875" style="27" customWidth="1"/>
    <col min="13587" max="13587" width="2.25" style="27" customWidth="1"/>
    <col min="13588" max="13588" width="9" style="27"/>
    <col min="13589" max="13589" width="9.75" style="27" bestFit="1" customWidth="1"/>
    <col min="13590" max="13824" width="9" style="27"/>
    <col min="13825" max="13825" width="1.875" style="27" customWidth="1"/>
    <col min="13826" max="13826" width="3.5" style="27" bestFit="1" customWidth="1"/>
    <col min="13827" max="13827" width="20.25" style="27" customWidth="1"/>
    <col min="13828" max="13841" width="9.5" style="27" customWidth="1"/>
    <col min="13842" max="13842" width="2.875" style="27" customWidth="1"/>
    <col min="13843" max="13843" width="2.25" style="27" customWidth="1"/>
    <col min="13844" max="13844" width="9" style="27"/>
    <col min="13845" max="13845" width="9.75" style="27" bestFit="1" customWidth="1"/>
    <col min="13846" max="14080" width="9" style="27"/>
    <col min="14081" max="14081" width="1.875" style="27" customWidth="1"/>
    <col min="14082" max="14082" width="3.5" style="27" bestFit="1" customWidth="1"/>
    <col min="14083" max="14083" width="20.25" style="27" customWidth="1"/>
    <col min="14084" max="14097" width="9.5" style="27" customWidth="1"/>
    <col min="14098" max="14098" width="2.875" style="27" customWidth="1"/>
    <col min="14099" max="14099" width="2.25" style="27" customWidth="1"/>
    <col min="14100" max="14100" width="9" style="27"/>
    <col min="14101" max="14101" width="9.75" style="27" bestFit="1" customWidth="1"/>
    <col min="14102" max="14336" width="9" style="27"/>
    <col min="14337" max="14337" width="1.875" style="27" customWidth="1"/>
    <col min="14338" max="14338" width="3.5" style="27" bestFit="1" customWidth="1"/>
    <col min="14339" max="14339" width="20.25" style="27" customWidth="1"/>
    <col min="14340" max="14353" width="9.5" style="27" customWidth="1"/>
    <col min="14354" max="14354" width="2.875" style="27" customWidth="1"/>
    <col min="14355" max="14355" width="2.25" style="27" customWidth="1"/>
    <col min="14356" max="14356" width="9" style="27"/>
    <col min="14357" max="14357" width="9.75" style="27" bestFit="1" customWidth="1"/>
    <col min="14358" max="14592" width="9" style="27"/>
    <col min="14593" max="14593" width="1.875" style="27" customWidth="1"/>
    <col min="14594" max="14594" width="3.5" style="27" bestFit="1" customWidth="1"/>
    <col min="14595" max="14595" width="20.25" style="27" customWidth="1"/>
    <col min="14596" max="14609" width="9.5" style="27" customWidth="1"/>
    <col min="14610" max="14610" width="2.875" style="27" customWidth="1"/>
    <col min="14611" max="14611" width="2.25" style="27" customWidth="1"/>
    <col min="14612" max="14612" width="9" style="27"/>
    <col min="14613" max="14613" width="9.75" style="27" bestFit="1" customWidth="1"/>
    <col min="14614" max="14848" width="9" style="27"/>
    <col min="14849" max="14849" width="1.875" style="27" customWidth="1"/>
    <col min="14850" max="14850" width="3.5" style="27" bestFit="1" customWidth="1"/>
    <col min="14851" max="14851" width="20.25" style="27" customWidth="1"/>
    <col min="14852" max="14865" width="9.5" style="27" customWidth="1"/>
    <col min="14866" max="14866" width="2.875" style="27" customWidth="1"/>
    <col min="14867" max="14867" width="2.25" style="27" customWidth="1"/>
    <col min="14868" max="14868" width="9" style="27"/>
    <col min="14869" max="14869" width="9.75" style="27" bestFit="1" customWidth="1"/>
    <col min="14870" max="15104" width="9" style="27"/>
    <col min="15105" max="15105" width="1.875" style="27" customWidth="1"/>
    <col min="15106" max="15106" width="3.5" style="27" bestFit="1" customWidth="1"/>
    <col min="15107" max="15107" width="20.25" style="27" customWidth="1"/>
    <col min="15108" max="15121" width="9.5" style="27" customWidth="1"/>
    <col min="15122" max="15122" width="2.875" style="27" customWidth="1"/>
    <col min="15123" max="15123" width="2.25" style="27" customWidth="1"/>
    <col min="15124" max="15124" width="9" style="27"/>
    <col min="15125" max="15125" width="9.75" style="27" bestFit="1" customWidth="1"/>
    <col min="15126" max="15360" width="9" style="27"/>
    <col min="15361" max="15361" width="1.875" style="27" customWidth="1"/>
    <col min="15362" max="15362" width="3.5" style="27" bestFit="1" customWidth="1"/>
    <col min="15363" max="15363" width="20.25" style="27" customWidth="1"/>
    <col min="15364" max="15377" width="9.5" style="27" customWidth="1"/>
    <col min="15378" max="15378" width="2.875" style="27" customWidth="1"/>
    <col min="15379" max="15379" width="2.25" style="27" customWidth="1"/>
    <col min="15380" max="15380" width="9" style="27"/>
    <col min="15381" max="15381" width="9.75" style="27" bestFit="1" customWidth="1"/>
    <col min="15382" max="15616" width="9" style="27"/>
    <col min="15617" max="15617" width="1.875" style="27" customWidth="1"/>
    <col min="15618" max="15618" width="3.5" style="27" bestFit="1" customWidth="1"/>
    <col min="15619" max="15619" width="20.25" style="27" customWidth="1"/>
    <col min="15620" max="15633" width="9.5" style="27" customWidth="1"/>
    <col min="15634" max="15634" width="2.875" style="27" customWidth="1"/>
    <col min="15635" max="15635" width="2.25" style="27" customWidth="1"/>
    <col min="15636" max="15636" width="9" style="27"/>
    <col min="15637" max="15637" width="9.75" style="27" bestFit="1" customWidth="1"/>
    <col min="15638" max="15872" width="9" style="27"/>
    <col min="15873" max="15873" width="1.875" style="27" customWidth="1"/>
    <col min="15874" max="15874" width="3.5" style="27" bestFit="1" customWidth="1"/>
    <col min="15875" max="15875" width="20.25" style="27" customWidth="1"/>
    <col min="15876" max="15889" width="9.5" style="27" customWidth="1"/>
    <col min="15890" max="15890" width="2.875" style="27" customWidth="1"/>
    <col min="15891" max="15891" width="2.25" style="27" customWidth="1"/>
    <col min="15892" max="15892" width="9" style="27"/>
    <col min="15893" max="15893" width="9.75" style="27" bestFit="1" customWidth="1"/>
    <col min="15894" max="16128" width="9" style="27"/>
    <col min="16129" max="16129" width="1.875" style="27" customWidth="1"/>
    <col min="16130" max="16130" width="3.5" style="27" bestFit="1" customWidth="1"/>
    <col min="16131" max="16131" width="20.25" style="27" customWidth="1"/>
    <col min="16132" max="16145" width="9.5" style="27" customWidth="1"/>
    <col min="16146" max="16146" width="2.875" style="27" customWidth="1"/>
    <col min="16147" max="16147" width="2.25" style="27" customWidth="1"/>
    <col min="16148" max="16148" width="9" style="27"/>
    <col min="16149" max="16149" width="9.75" style="27" bestFit="1" customWidth="1"/>
    <col min="16150" max="16384" width="9" style="27"/>
  </cols>
  <sheetData>
    <row r="1" spans="3:17" ht="12.75" thickBot="1"/>
    <row r="2" spans="3:17" ht="21.4" customHeight="1" thickTop="1" thickBot="1">
      <c r="C2" s="28" t="s">
        <v>56</v>
      </c>
      <c r="I2" s="29"/>
      <c r="K2" s="30"/>
      <c r="M2" s="745" t="s">
        <v>603</v>
      </c>
      <c r="N2" s="746"/>
      <c r="O2" s="746"/>
      <c r="P2" s="746"/>
      <c r="Q2" s="747"/>
    </row>
    <row r="3" spans="3:17" ht="9.9499999999999993" customHeight="1" thickTop="1"/>
    <row r="4" spans="3:17" ht="17.25">
      <c r="C4" s="36" t="s">
        <v>78</v>
      </c>
      <c r="Q4" s="31" t="s">
        <v>57</v>
      </c>
    </row>
    <row r="5" spans="3:17" ht="4.3499999999999996" customHeight="1"/>
    <row r="6" spans="3:17" ht="13.5">
      <c r="C6" s="37" t="s">
        <v>58</v>
      </c>
      <c r="D6" s="712" t="str">
        <f t="array" ref="D6:P7">+TRANSPOSE('入力 (県内外)'!$B$6:$C$18)</f>
        <v>01</v>
      </c>
      <c r="E6" s="712" t="str">
        <v>02</v>
      </c>
      <c r="F6" s="712" t="str">
        <v>03</v>
      </c>
      <c r="G6" s="712" t="str">
        <v>04</v>
      </c>
      <c r="H6" s="712" t="str">
        <v>05</v>
      </c>
      <c r="I6" s="712" t="str">
        <v>06</v>
      </c>
      <c r="J6" s="712" t="str">
        <v>07</v>
      </c>
      <c r="K6" s="712" t="str">
        <v>08</v>
      </c>
      <c r="L6" s="712" t="str">
        <v>09</v>
      </c>
      <c r="M6" s="712" t="str">
        <v>10</v>
      </c>
      <c r="N6" s="712" t="str">
        <v>11</v>
      </c>
      <c r="O6" s="712" t="str">
        <v>12</v>
      </c>
      <c r="P6" s="712" t="str">
        <v>13</v>
      </c>
      <c r="Q6" s="39"/>
    </row>
    <row r="7" spans="3:17" s="30" customFormat="1" ht="24">
      <c r="C7" s="47" t="s">
        <v>59</v>
      </c>
      <c r="D7" s="713" t="str">
        <v>農林水産業</v>
      </c>
      <c r="E7" s="713" t="str">
        <v>鉱業</v>
      </c>
      <c r="F7" s="713" t="str">
        <v>製造業</v>
      </c>
      <c r="G7" s="713" t="str">
        <v>建設</v>
      </c>
      <c r="H7" s="713" t="str">
        <v>電力・ガス・水道</v>
      </c>
      <c r="I7" s="713" t="str">
        <v>商業</v>
      </c>
      <c r="J7" s="713" t="str">
        <v>金融・保険</v>
      </c>
      <c r="K7" s="713" t="str">
        <v>不動産</v>
      </c>
      <c r="L7" s="713" t="str">
        <v>運輸・郵便</v>
      </c>
      <c r="M7" s="713" t="str">
        <v>情報通信</v>
      </c>
      <c r="N7" s="713" t="str">
        <v>公務</v>
      </c>
      <c r="O7" s="713" t="str">
        <v>サービス業</v>
      </c>
      <c r="P7" s="713" t="str">
        <v>分類不明</v>
      </c>
      <c r="Q7" s="32" t="s">
        <v>71</v>
      </c>
    </row>
    <row r="8" spans="3:17" s="33" customFormat="1" ht="14.25" customHeight="1">
      <c r="C8" s="41" t="s">
        <v>72</v>
      </c>
      <c r="D8" s="42">
        <f t="array" ref="D8:P9">+TRANSPOSE('入力 (県内外)'!$W$6:$X$18)</f>
        <v>0</v>
      </c>
      <c r="E8" s="42">
        <v>0</v>
      </c>
      <c r="F8" s="42">
        <v>0</v>
      </c>
      <c r="G8" s="42">
        <v>0</v>
      </c>
      <c r="H8" s="42">
        <v>0</v>
      </c>
      <c r="I8" s="42">
        <v>0</v>
      </c>
      <c r="J8" s="42">
        <v>0</v>
      </c>
      <c r="K8" s="42">
        <v>0</v>
      </c>
      <c r="L8" s="42">
        <v>0</v>
      </c>
      <c r="M8" s="42">
        <v>0</v>
      </c>
      <c r="N8" s="42">
        <v>0</v>
      </c>
      <c r="O8" s="42">
        <v>0</v>
      </c>
      <c r="P8" s="42">
        <v>0</v>
      </c>
      <c r="Q8" s="42">
        <f>SUM(D8:P8)</f>
        <v>0</v>
      </c>
    </row>
    <row r="9" spans="3:17" s="33" customFormat="1" ht="14.25" customHeight="1">
      <c r="C9" s="43" t="s">
        <v>73</v>
      </c>
      <c r="D9" s="44">
        <v>0</v>
      </c>
      <c r="E9" s="44">
        <v>0</v>
      </c>
      <c r="F9" s="44">
        <v>0</v>
      </c>
      <c r="G9" s="44">
        <v>0</v>
      </c>
      <c r="H9" s="44">
        <v>0</v>
      </c>
      <c r="I9" s="44">
        <v>0</v>
      </c>
      <c r="J9" s="44">
        <v>0</v>
      </c>
      <c r="K9" s="44">
        <v>0</v>
      </c>
      <c r="L9" s="44">
        <v>0</v>
      </c>
      <c r="M9" s="44">
        <v>0</v>
      </c>
      <c r="N9" s="44">
        <v>0</v>
      </c>
      <c r="O9" s="44">
        <v>0</v>
      </c>
      <c r="P9" s="44">
        <v>0</v>
      </c>
      <c r="Q9" s="44">
        <f>SUM(D9:P9)</f>
        <v>0</v>
      </c>
    </row>
    <row r="10" spans="3:17" s="33" customFormat="1" ht="14.25" customHeight="1">
      <c r="C10" s="45" t="s">
        <v>74</v>
      </c>
      <c r="D10" s="46">
        <f>SUM(D8:D9)</f>
        <v>0</v>
      </c>
      <c r="E10" s="46">
        <f t="shared" ref="E10:Q10" si="0">SUM(E8:E9)</f>
        <v>0</v>
      </c>
      <c r="F10" s="46">
        <f t="shared" si="0"/>
        <v>0</v>
      </c>
      <c r="G10" s="46">
        <f t="shared" si="0"/>
        <v>0</v>
      </c>
      <c r="H10" s="46">
        <f t="shared" si="0"/>
        <v>0</v>
      </c>
      <c r="I10" s="46">
        <f t="shared" si="0"/>
        <v>0</v>
      </c>
      <c r="J10" s="46">
        <f t="shared" si="0"/>
        <v>0</v>
      </c>
      <c r="K10" s="46">
        <f t="shared" si="0"/>
        <v>0</v>
      </c>
      <c r="L10" s="46">
        <f t="shared" si="0"/>
        <v>0</v>
      </c>
      <c r="M10" s="46">
        <f t="shared" si="0"/>
        <v>0</v>
      </c>
      <c r="N10" s="46">
        <f t="shared" si="0"/>
        <v>0</v>
      </c>
      <c r="O10" s="46">
        <f t="shared" si="0"/>
        <v>0</v>
      </c>
      <c r="P10" s="46">
        <f t="shared" si="0"/>
        <v>0</v>
      </c>
      <c r="Q10" s="46">
        <f t="shared" si="0"/>
        <v>0</v>
      </c>
    </row>
    <row r="11" spans="3:17" s="33" customFormat="1" ht="4.3499999999999996" customHeight="1">
      <c r="C11" s="34"/>
      <c r="D11" s="35"/>
      <c r="E11" s="35"/>
      <c r="F11" s="35"/>
      <c r="G11" s="35"/>
      <c r="H11" s="35"/>
      <c r="I11" s="35"/>
      <c r="J11" s="35"/>
      <c r="K11" s="35"/>
      <c r="L11" s="35"/>
      <c r="M11" s="35"/>
      <c r="N11" s="35"/>
      <c r="O11" s="35"/>
      <c r="P11" s="35"/>
      <c r="Q11" s="35"/>
    </row>
    <row r="12" spans="3:17" s="33" customFormat="1" ht="14.25" customHeight="1">
      <c r="C12" s="34" t="s">
        <v>79</v>
      </c>
      <c r="D12" s="35"/>
      <c r="E12" s="35"/>
      <c r="F12" s="35"/>
      <c r="G12" s="35"/>
      <c r="H12" s="35"/>
      <c r="I12" s="35"/>
      <c r="J12" s="35"/>
      <c r="K12" s="35"/>
      <c r="L12" s="35"/>
      <c r="M12" s="35"/>
      <c r="N12" s="35"/>
      <c r="O12" s="35"/>
      <c r="P12" s="35"/>
      <c r="Q12" s="35"/>
    </row>
    <row r="13" spans="3:17" ht="14.25" customHeight="1">
      <c r="C13" s="30" t="s">
        <v>80</v>
      </c>
    </row>
    <row r="14" spans="3:17" ht="12.2" customHeight="1">
      <c r="C14" s="37" t="s">
        <v>58</v>
      </c>
      <c r="D14" s="712" t="str">
        <f t="array" ref="D14:P15">+TRANSPOSE('入力 (県内外)'!$B$6:$C$18)</f>
        <v>01</v>
      </c>
      <c r="E14" s="712" t="str">
        <v>02</v>
      </c>
      <c r="F14" s="712" t="str">
        <v>03</v>
      </c>
      <c r="G14" s="712" t="str">
        <v>04</v>
      </c>
      <c r="H14" s="712" t="str">
        <v>05</v>
      </c>
      <c r="I14" s="712" t="str">
        <v>06</v>
      </c>
      <c r="J14" s="712" t="str">
        <v>07</v>
      </c>
      <c r="K14" s="712" t="str">
        <v>08</v>
      </c>
      <c r="L14" s="712" t="str">
        <v>09</v>
      </c>
      <c r="M14" s="712" t="str">
        <v>10</v>
      </c>
      <c r="N14" s="712" t="str">
        <v>11</v>
      </c>
      <c r="O14" s="712" t="str">
        <v>12</v>
      </c>
      <c r="P14" s="712" t="str">
        <v>13</v>
      </c>
      <c r="Q14" s="39"/>
    </row>
    <row r="15" spans="3:17" ht="25.7" customHeight="1">
      <c r="C15" s="40" t="s">
        <v>75</v>
      </c>
      <c r="D15" s="713" t="str">
        <v>農林水産業</v>
      </c>
      <c r="E15" s="713" t="str">
        <v>鉱業</v>
      </c>
      <c r="F15" s="713" t="str">
        <v>製造業</v>
      </c>
      <c r="G15" s="713" t="str">
        <v>建設</v>
      </c>
      <c r="H15" s="713" t="str">
        <v>電力・ガス・水道</v>
      </c>
      <c r="I15" s="713" t="str">
        <v>商業</v>
      </c>
      <c r="J15" s="713" t="str">
        <v>金融・保険</v>
      </c>
      <c r="K15" s="713" t="str">
        <v>不動産</v>
      </c>
      <c r="L15" s="713" t="str">
        <v>運輸・郵便</v>
      </c>
      <c r="M15" s="713" t="str">
        <v>情報通信</v>
      </c>
      <c r="N15" s="713" t="str">
        <v>公務</v>
      </c>
      <c r="O15" s="713" t="str">
        <v>サービス業</v>
      </c>
      <c r="P15" s="713" t="str">
        <v>分類不明</v>
      </c>
      <c r="Q15" s="32" t="s">
        <v>71</v>
      </c>
    </row>
    <row r="16" spans="3:17" ht="14.25">
      <c r="C16" s="41" t="s">
        <v>76</v>
      </c>
      <c r="D16" s="42">
        <f>'1次効果'!$F91+'1次効果'!$F475</f>
        <v>0</v>
      </c>
      <c r="E16" s="42">
        <f>'1次効果'!$F92+'1次効果'!$F476</f>
        <v>0</v>
      </c>
      <c r="F16" s="42">
        <f>'1次効果'!$F93+'1次効果'!$F477</f>
        <v>0</v>
      </c>
      <c r="G16" s="42">
        <f>'1次効果'!$F94+'1次効果'!$F478</f>
        <v>0</v>
      </c>
      <c r="H16" s="42">
        <f>'1次効果'!$F95+'1次効果'!$F479</f>
        <v>0</v>
      </c>
      <c r="I16" s="42">
        <f>'1次効果'!$F96+'1次効果'!$F480</f>
        <v>0</v>
      </c>
      <c r="J16" s="42">
        <f>'1次効果'!$F97+'1次効果'!$F481</f>
        <v>0</v>
      </c>
      <c r="K16" s="42">
        <f>'1次効果'!$F98+'1次効果'!$F482</f>
        <v>0</v>
      </c>
      <c r="L16" s="42">
        <f>'1次効果'!$F99+'1次効果'!$F483</f>
        <v>0</v>
      </c>
      <c r="M16" s="42">
        <f>'1次効果'!$F100+'1次効果'!$F484</f>
        <v>0</v>
      </c>
      <c r="N16" s="42">
        <f>'1次効果'!$F101+'1次効果'!$F485</f>
        <v>0</v>
      </c>
      <c r="O16" s="42">
        <f>'1次効果'!$F102+'1次効果'!$F486</f>
        <v>0</v>
      </c>
      <c r="P16" s="42">
        <f>'1次効果'!$F103+'1次効果'!$F487</f>
        <v>0</v>
      </c>
      <c r="Q16" s="42">
        <f>SUM(D16:P16)</f>
        <v>0</v>
      </c>
    </row>
    <row r="17" spans="3:25" ht="14.25" customHeight="1">
      <c r="C17" s="43" t="s">
        <v>73</v>
      </c>
      <c r="D17" s="44">
        <f>'1次効果'!$F104+'1次効果'!$F488</f>
        <v>0</v>
      </c>
      <c r="E17" s="44">
        <f>'1次効果'!$F105+'1次効果'!$F489</f>
        <v>0</v>
      </c>
      <c r="F17" s="44">
        <f>'1次効果'!$F106+'1次効果'!$F490</f>
        <v>0</v>
      </c>
      <c r="G17" s="44">
        <f>'1次効果'!$F107+'1次効果'!$F491</f>
        <v>0</v>
      </c>
      <c r="H17" s="44">
        <f>'1次効果'!$F108+'1次効果'!$F492</f>
        <v>0</v>
      </c>
      <c r="I17" s="44">
        <f>'1次効果'!$F109+'1次効果'!$F493</f>
        <v>0</v>
      </c>
      <c r="J17" s="44">
        <f>'1次効果'!$F110+'1次効果'!$F494</f>
        <v>0</v>
      </c>
      <c r="K17" s="44">
        <f>'1次効果'!$F111+'1次効果'!$F495</f>
        <v>0</v>
      </c>
      <c r="L17" s="44">
        <f>'1次効果'!$F112+'1次効果'!$F496</f>
        <v>0</v>
      </c>
      <c r="M17" s="44">
        <f>'1次効果'!$F113+'1次効果'!$F497</f>
        <v>0</v>
      </c>
      <c r="N17" s="44">
        <f>'1次効果'!$F114+'1次効果'!$F498</f>
        <v>0</v>
      </c>
      <c r="O17" s="44">
        <f>'1次効果'!$F115+'1次効果'!$F499</f>
        <v>0</v>
      </c>
      <c r="P17" s="44">
        <f>'1次効果'!$F116+'1次効果'!$F500</f>
        <v>0</v>
      </c>
      <c r="Q17" s="44">
        <f>SUM(D17:P17)</f>
        <v>0</v>
      </c>
    </row>
    <row r="18" spans="3:25" ht="14.25" customHeight="1">
      <c r="C18" s="45" t="s">
        <v>74</v>
      </c>
      <c r="D18" s="46">
        <f>D16+D17</f>
        <v>0</v>
      </c>
      <c r="E18" s="46">
        <f t="shared" ref="E18:Q18" si="1">E16+E17</f>
        <v>0</v>
      </c>
      <c r="F18" s="46">
        <f t="shared" si="1"/>
        <v>0</v>
      </c>
      <c r="G18" s="46">
        <f t="shared" si="1"/>
        <v>0</v>
      </c>
      <c r="H18" s="46">
        <f t="shared" si="1"/>
        <v>0</v>
      </c>
      <c r="I18" s="46">
        <f t="shared" si="1"/>
        <v>0</v>
      </c>
      <c r="J18" s="46">
        <f t="shared" si="1"/>
        <v>0</v>
      </c>
      <c r="K18" s="46">
        <f t="shared" si="1"/>
        <v>0</v>
      </c>
      <c r="L18" s="46">
        <f t="shared" si="1"/>
        <v>0</v>
      </c>
      <c r="M18" s="46">
        <f t="shared" si="1"/>
        <v>0</v>
      </c>
      <c r="N18" s="46">
        <f t="shared" si="1"/>
        <v>0</v>
      </c>
      <c r="O18" s="46">
        <f t="shared" si="1"/>
        <v>0</v>
      </c>
      <c r="P18" s="46">
        <f t="shared" si="1"/>
        <v>0</v>
      </c>
      <c r="Q18" s="46">
        <f t="shared" si="1"/>
        <v>0</v>
      </c>
    </row>
    <row r="19" spans="3:25" ht="14.25" customHeight="1">
      <c r="C19" s="30" t="s">
        <v>81</v>
      </c>
    </row>
    <row r="20" spans="3:25" ht="12.2" customHeight="1">
      <c r="C20" s="37" t="s">
        <v>58</v>
      </c>
      <c r="D20" s="712" t="str">
        <f t="array" ref="D20:P21">+TRANSPOSE('入力 (県内外)'!$B$6:$C$18)</f>
        <v>01</v>
      </c>
      <c r="E20" s="712" t="str">
        <v>02</v>
      </c>
      <c r="F20" s="712" t="str">
        <v>03</v>
      </c>
      <c r="G20" s="712" t="str">
        <v>04</v>
      </c>
      <c r="H20" s="712" t="str">
        <v>05</v>
      </c>
      <c r="I20" s="712" t="str">
        <v>06</v>
      </c>
      <c r="J20" s="712" t="str">
        <v>07</v>
      </c>
      <c r="K20" s="712" t="str">
        <v>08</v>
      </c>
      <c r="L20" s="712" t="str">
        <v>09</v>
      </c>
      <c r="M20" s="712" t="str">
        <v>10</v>
      </c>
      <c r="N20" s="712" t="str">
        <v>11</v>
      </c>
      <c r="O20" s="712" t="str">
        <v>12</v>
      </c>
      <c r="P20" s="712" t="str">
        <v>13</v>
      </c>
      <c r="Q20" s="39"/>
    </row>
    <row r="21" spans="3:25" ht="25.7" customHeight="1">
      <c r="C21" s="47" t="s">
        <v>77</v>
      </c>
      <c r="D21" s="713" t="str">
        <v>農林水産業</v>
      </c>
      <c r="E21" s="713" t="str">
        <v>鉱業</v>
      </c>
      <c r="F21" s="713" t="str">
        <v>製造業</v>
      </c>
      <c r="G21" s="713" t="str">
        <v>建設</v>
      </c>
      <c r="H21" s="713" t="str">
        <v>電力・ガス・水道</v>
      </c>
      <c r="I21" s="713" t="str">
        <v>商業</v>
      </c>
      <c r="J21" s="713" t="str">
        <v>金融・保険</v>
      </c>
      <c r="K21" s="713" t="str">
        <v>不動産</v>
      </c>
      <c r="L21" s="713" t="str">
        <v>運輸・郵便</v>
      </c>
      <c r="M21" s="713" t="str">
        <v>情報通信</v>
      </c>
      <c r="N21" s="713" t="str">
        <v>公務</v>
      </c>
      <c r="O21" s="713" t="str">
        <v>サービス業</v>
      </c>
      <c r="P21" s="713" t="str">
        <v>分類不明</v>
      </c>
      <c r="Q21" s="32" t="s">
        <v>71</v>
      </c>
    </row>
    <row r="22" spans="3:25" ht="14.25" customHeight="1">
      <c r="C22" s="41" t="s">
        <v>76</v>
      </c>
      <c r="D22" s="42">
        <f>'1次効果'!$J73</f>
        <v>0</v>
      </c>
      <c r="E22" s="42">
        <f>'1次効果'!$J74</f>
        <v>0</v>
      </c>
      <c r="F22" s="42">
        <f>'1次効果'!$J75</f>
        <v>0</v>
      </c>
      <c r="G22" s="42">
        <f>'1次効果'!$J76</f>
        <v>0</v>
      </c>
      <c r="H22" s="42">
        <f>'1次効果'!$J77</f>
        <v>0</v>
      </c>
      <c r="I22" s="42">
        <f>'1次効果'!$J78</f>
        <v>0</v>
      </c>
      <c r="J22" s="42">
        <f>'1次効果'!$J79</f>
        <v>0</v>
      </c>
      <c r="K22" s="42">
        <f>'1次効果'!$J80</f>
        <v>0</v>
      </c>
      <c r="L22" s="42">
        <f>'1次効果'!$J81</f>
        <v>0</v>
      </c>
      <c r="M22" s="42">
        <f>'1次効果'!$J82</f>
        <v>0</v>
      </c>
      <c r="N22" s="42">
        <f>'1次効果'!$J83</f>
        <v>0</v>
      </c>
      <c r="O22" s="42">
        <f>'1次効果'!$J84</f>
        <v>0</v>
      </c>
      <c r="P22" s="42">
        <f>'1次効果'!$J85</f>
        <v>0</v>
      </c>
      <c r="Q22" s="42">
        <f>SUM(D22:P22)</f>
        <v>0</v>
      </c>
    </row>
    <row r="23" spans="3:25" ht="14.25" customHeight="1">
      <c r="C23" s="43" t="s">
        <v>73</v>
      </c>
      <c r="D23" s="44">
        <f>'1次効果'!$J457</f>
        <v>0</v>
      </c>
      <c r="E23" s="44">
        <f>'1次効果'!$J458</f>
        <v>0</v>
      </c>
      <c r="F23" s="44">
        <f>'1次効果'!$J459</f>
        <v>0</v>
      </c>
      <c r="G23" s="44">
        <f>'1次効果'!$J460</f>
        <v>0</v>
      </c>
      <c r="H23" s="44">
        <f>'1次効果'!$J461</f>
        <v>0</v>
      </c>
      <c r="I23" s="44">
        <f>'1次効果'!$J462</f>
        <v>0</v>
      </c>
      <c r="J23" s="44">
        <f>'1次効果'!$J463</f>
        <v>0</v>
      </c>
      <c r="K23" s="44">
        <f>'1次効果'!$J464</f>
        <v>0</v>
      </c>
      <c r="L23" s="44">
        <f>'1次効果'!$J465</f>
        <v>0</v>
      </c>
      <c r="M23" s="44">
        <f>'1次効果'!$J466</f>
        <v>0</v>
      </c>
      <c r="N23" s="44">
        <f>'1次効果'!$J467</f>
        <v>0</v>
      </c>
      <c r="O23" s="44">
        <f>'1次効果'!$J468</f>
        <v>0</v>
      </c>
      <c r="P23" s="44">
        <f>'1次効果'!$J469</f>
        <v>0</v>
      </c>
      <c r="Q23" s="44">
        <f>SUM(D23:P23)</f>
        <v>0</v>
      </c>
    </row>
    <row r="24" spans="3:25" ht="14.25" customHeight="1">
      <c r="C24" s="45" t="s">
        <v>74</v>
      </c>
      <c r="D24" s="46">
        <f t="shared" ref="D24:Q24" si="2">D22+D23</f>
        <v>0</v>
      </c>
      <c r="E24" s="46">
        <f t="shared" si="2"/>
        <v>0</v>
      </c>
      <c r="F24" s="46">
        <f t="shared" si="2"/>
        <v>0</v>
      </c>
      <c r="G24" s="46">
        <f t="shared" si="2"/>
        <v>0</v>
      </c>
      <c r="H24" s="46">
        <f t="shared" si="2"/>
        <v>0</v>
      </c>
      <c r="I24" s="46">
        <f t="shared" si="2"/>
        <v>0</v>
      </c>
      <c r="J24" s="46">
        <f t="shared" si="2"/>
        <v>0</v>
      </c>
      <c r="K24" s="46">
        <f t="shared" si="2"/>
        <v>0</v>
      </c>
      <c r="L24" s="46">
        <f t="shared" si="2"/>
        <v>0</v>
      </c>
      <c r="M24" s="46">
        <f t="shared" si="2"/>
        <v>0</v>
      </c>
      <c r="N24" s="46">
        <f t="shared" si="2"/>
        <v>0</v>
      </c>
      <c r="O24" s="46">
        <f t="shared" si="2"/>
        <v>0</v>
      </c>
      <c r="P24" s="46">
        <f t="shared" si="2"/>
        <v>0</v>
      </c>
      <c r="Q24" s="46">
        <f t="shared" si="2"/>
        <v>0</v>
      </c>
    </row>
    <row r="25" spans="3:25" ht="14.25" customHeight="1">
      <c r="C25" s="34"/>
      <c r="D25" s="35"/>
      <c r="E25" s="35"/>
      <c r="F25" s="35"/>
      <c r="G25" s="35"/>
      <c r="H25" s="35"/>
      <c r="I25" s="35"/>
      <c r="J25" s="35"/>
      <c r="K25" s="35"/>
      <c r="L25" s="35"/>
      <c r="M25" s="35"/>
      <c r="N25" s="35"/>
      <c r="O25" s="35"/>
      <c r="P25" s="35"/>
      <c r="Q25" s="35"/>
      <c r="U25" s="337"/>
      <c r="V25" s="337"/>
      <c r="W25" s="337"/>
      <c r="X25" s="337"/>
      <c r="Y25" s="337"/>
    </row>
    <row r="26" spans="3:25" s="33" customFormat="1" ht="17.25">
      <c r="C26" s="36" t="s">
        <v>82</v>
      </c>
      <c r="D26" s="48"/>
      <c r="E26" s="48"/>
      <c r="F26" s="48"/>
      <c r="G26" s="48"/>
      <c r="H26" s="48"/>
      <c r="I26" s="48"/>
      <c r="J26" s="48"/>
      <c r="K26" s="48"/>
      <c r="L26" s="48"/>
      <c r="M26" s="48"/>
      <c r="N26" s="48"/>
      <c r="O26" s="48"/>
      <c r="P26" s="48"/>
      <c r="U26" s="48"/>
      <c r="V26" s="48"/>
      <c r="W26" s="48"/>
      <c r="X26" s="48"/>
      <c r="Y26" s="48"/>
    </row>
    <row r="27" spans="3:25" s="33" customFormat="1" ht="3.6" customHeight="1">
      <c r="U27" s="48"/>
      <c r="V27" s="48"/>
      <c r="W27" s="48"/>
      <c r="X27" s="48"/>
      <c r="Y27" s="48"/>
    </row>
    <row r="28" spans="3:25" s="33" customFormat="1" ht="14.25" customHeight="1">
      <c r="C28" s="36" t="s">
        <v>83</v>
      </c>
      <c r="U28" s="48"/>
      <c r="V28" s="48"/>
      <c r="W28" s="48"/>
      <c r="X28" s="48"/>
      <c r="Y28" s="48"/>
    </row>
    <row r="29" spans="3:25" s="33" customFormat="1" ht="3.6" customHeight="1">
      <c r="U29" s="48"/>
      <c r="V29" s="48"/>
      <c r="W29" s="48"/>
      <c r="X29" s="48"/>
      <c r="Y29" s="48"/>
    </row>
    <row r="30" spans="3:25" s="33" customFormat="1" ht="14.25" customHeight="1">
      <c r="C30" s="30" t="s">
        <v>84</v>
      </c>
      <c r="L30" s="31" t="s">
        <v>85</v>
      </c>
      <c r="M30" s="49"/>
      <c r="N30" s="30" t="s">
        <v>86</v>
      </c>
      <c r="U30" s="48"/>
      <c r="V30" s="48"/>
      <c r="W30" s="48"/>
      <c r="X30" s="48"/>
      <c r="Y30" s="48"/>
    </row>
    <row r="31" spans="3:25" s="33" customFormat="1" ht="14.25" customHeight="1">
      <c r="C31" s="50"/>
      <c r="D31" s="51" t="s">
        <v>87</v>
      </c>
      <c r="E31" s="52"/>
      <c r="F31" s="52"/>
      <c r="G31" s="51" t="s">
        <v>73</v>
      </c>
      <c r="H31" s="52"/>
      <c r="I31" s="53"/>
      <c r="J31" s="52" t="s">
        <v>74</v>
      </c>
      <c r="K31" s="52"/>
      <c r="L31" s="53"/>
      <c r="M31" s="49"/>
      <c r="N31" s="729" t="s">
        <v>596</v>
      </c>
      <c r="O31" s="730"/>
      <c r="P31" s="730"/>
      <c r="Q31" s="731"/>
      <c r="U31" s="48"/>
      <c r="V31" s="741"/>
      <c r="W31" s="742"/>
      <c r="X31" s="743"/>
      <c r="Y31" s="48"/>
    </row>
    <row r="32" spans="3:25" s="33" customFormat="1" ht="27">
      <c r="C32" s="54"/>
      <c r="D32" s="55" t="s">
        <v>88</v>
      </c>
      <c r="E32" s="56" t="s">
        <v>89</v>
      </c>
      <c r="F32" s="55" t="s">
        <v>90</v>
      </c>
      <c r="G32" s="55" t="s">
        <v>88</v>
      </c>
      <c r="H32" s="57" t="s">
        <v>89</v>
      </c>
      <c r="I32" s="32" t="s">
        <v>90</v>
      </c>
      <c r="J32" s="55" t="s">
        <v>88</v>
      </c>
      <c r="K32" s="57" t="s">
        <v>89</v>
      </c>
      <c r="L32" s="32" t="s">
        <v>90</v>
      </c>
      <c r="M32" s="49"/>
      <c r="N32" s="732"/>
      <c r="O32" s="733"/>
      <c r="P32" s="733"/>
      <c r="Q32" s="734"/>
      <c r="U32" s="48"/>
      <c r="V32" s="744"/>
      <c r="W32" s="744"/>
      <c r="X32" s="744"/>
      <c r="Y32" s="48"/>
    </row>
    <row r="33" spans="3:25" s="33" customFormat="1" ht="14.25" customHeight="1">
      <c r="C33" s="58" t="s">
        <v>91</v>
      </c>
      <c r="D33" s="59">
        <f>'1次効果'!F117</f>
        <v>0</v>
      </c>
      <c r="E33" s="59">
        <f>SUM(詳細1!Q11:Q12)</f>
        <v>0</v>
      </c>
      <c r="F33" s="60">
        <f>IF(D33=0,0,E33/D33)</f>
        <v>0</v>
      </c>
      <c r="G33" s="59">
        <f>'1次効果'!F118</f>
        <v>0</v>
      </c>
      <c r="H33" s="59">
        <f>SUM(詳細1!Q19:Q20)</f>
        <v>0</v>
      </c>
      <c r="I33" s="60">
        <f>IF(G33=0,0,H33/G33)</f>
        <v>0</v>
      </c>
      <c r="J33" s="61">
        <f>D33+G33</f>
        <v>0</v>
      </c>
      <c r="K33" s="59">
        <f>E33+H33</f>
        <v>0</v>
      </c>
      <c r="L33" s="60">
        <f>IF(J33=0,0,K33/J33)</f>
        <v>0</v>
      </c>
      <c r="M33" s="49"/>
      <c r="N33" s="748">
        <v>0.74210877238890605</v>
      </c>
      <c r="O33" s="749"/>
      <c r="P33" s="749"/>
      <c r="Q33" s="750"/>
      <c r="U33" s="48"/>
      <c r="V33" s="744"/>
      <c r="W33" s="744"/>
      <c r="X33" s="744"/>
      <c r="Y33" s="48"/>
    </row>
    <row r="34" spans="3:25" s="33" customFormat="1" ht="14.25" customHeight="1">
      <c r="C34" s="58" t="s">
        <v>92</v>
      </c>
      <c r="D34" s="59">
        <f>D33</f>
        <v>0</v>
      </c>
      <c r="E34" s="59">
        <f>SUM(詳細1!Q11:Q13)</f>
        <v>0</v>
      </c>
      <c r="F34" s="60">
        <f>IF(D34=0,0,E34/D34)</f>
        <v>0</v>
      </c>
      <c r="G34" s="59">
        <f>G33</f>
        <v>0</v>
      </c>
      <c r="H34" s="59">
        <f>SUM(詳細1!Q19:Q21)</f>
        <v>0</v>
      </c>
      <c r="I34" s="60">
        <f>IF(G34=0,0,H34/G34)</f>
        <v>0</v>
      </c>
      <c r="J34" s="61">
        <f>J33</f>
        <v>0</v>
      </c>
      <c r="K34" s="59">
        <f>E34+H34</f>
        <v>0</v>
      </c>
      <c r="L34" s="60">
        <f>IF(J34=0,0,K34/J34)</f>
        <v>0</v>
      </c>
      <c r="M34" s="49"/>
      <c r="N34" s="751"/>
      <c r="O34" s="752"/>
      <c r="P34" s="752"/>
      <c r="Q34" s="753"/>
      <c r="U34" s="48"/>
      <c r="V34" s="744"/>
      <c r="W34" s="744"/>
      <c r="X34" s="744"/>
      <c r="Y34" s="48"/>
    </row>
    <row r="35" spans="3:25" s="33" customFormat="1" ht="4.3499999999999996" customHeight="1">
      <c r="C35" s="48"/>
      <c r="D35" s="62"/>
      <c r="E35" s="62"/>
      <c r="F35" s="63"/>
      <c r="G35" s="62"/>
      <c r="H35" s="62"/>
      <c r="I35" s="63"/>
      <c r="J35" s="62"/>
      <c r="K35" s="62"/>
      <c r="L35" s="63"/>
      <c r="M35" s="49"/>
      <c r="N35" s="64"/>
      <c r="O35" s="65"/>
      <c r="P35" s="65"/>
      <c r="Q35" s="65"/>
      <c r="U35" s="48"/>
      <c r="V35" s="48"/>
      <c r="W35" s="48"/>
      <c r="X35" s="48"/>
      <c r="Y35" s="48"/>
    </row>
    <row r="36" spans="3:25" s="33" customFormat="1" ht="14.25" customHeight="1">
      <c r="C36" s="30" t="s">
        <v>93</v>
      </c>
      <c r="D36" s="62"/>
      <c r="E36" s="62"/>
      <c r="F36" s="63"/>
      <c r="G36" s="62"/>
      <c r="H36" s="62"/>
      <c r="I36" s="63"/>
      <c r="J36" s="62"/>
      <c r="K36" s="62"/>
      <c r="L36" s="31" t="s">
        <v>85</v>
      </c>
      <c r="M36" s="49"/>
      <c r="N36" s="36" t="s">
        <v>94</v>
      </c>
      <c r="U36" s="48"/>
      <c r="V36" s="48"/>
      <c r="W36" s="48"/>
      <c r="X36" s="48"/>
      <c r="Y36" s="48"/>
    </row>
    <row r="37" spans="3:25" s="33" customFormat="1" ht="13.5" customHeight="1">
      <c r="C37" s="50"/>
      <c r="D37" s="51" t="s">
        <v>87</v>
      </c>
      <c r="E37" s="52"/>
      <c r="F37" s="52"/>
      <c r="G37" s="51" t="s">
        <v>73</v>
      </c>
      <c r="H37" s="52"/>
      <c r="I37" s="53"/>
      <c r="J37" s="52" t="s">
        <v>74</v>
      </c>
      <c r="K37" s="52"/>
      <c r="L37" s="53"/>
      <c r="M37" s="49"/>
      <c r="N37" s="729" t="s">
        <v>597</v>
      </c>
      <c r="O37" s="730"/>
      <c r="P37" s="730"/>
      <c r="Q37" s="731"/>
      <c r="U37" s="48"/>
      <c r="V37" s="48"/>
      <c r="W37" s="48"/>
      <c r="X37" s="48"/>
      <c r="Y37" s="48"/>
    </row>
    <row r="38" spans="3:25" s="33" customFormat="1" ht="28.5" customHeight="1">
      <c r="C38" s="54"/>
      <c r="D38" s="55" t="s">
        <v>88</v>
      </c>
      <c r="E38" s="56" t="s">
        <v>89</v>
      </c>
      <c r="F38" s="55" t="s">
        <v>90</v>
      </c>
      <c r="G38" s="55" t="s">
        <v>88</v>
      </c>
      <c r="H38" s="57" t="s">
        <v>89</v>
      </c>
      <c r="I38" s="32" t="s">
        <v>90</v>
      </c>
      <c r="J38" s="55" t="s">
        <v>88</v>
      </c>
      <c r="K38" s="57" t="s">
        <v>89</v>
      </c>
      <c r="L38" s="32" t="s">
        <v>90</v>
      </c>
      <c r="M38" s="49"/>
      <c r="N38" s="732"/>
      <c r="O38" s="733"/>
      <c r="P38" s="733"/>
      <c r="Q38" s="734"/>
      <c r="U38" s="48"/>
      <c r="V38" s="48"/>
      <c r="W38" s="48"/>
      <c r="X38" s="48"/>
      <c r="Y38" s="48"/>
    </row>
    <row r="39" spans="3:25" s="33" customFormat="1" ht="14.25" customHeight="1">
      <c r="C39" s="66" t="s">
        <v>91</v>
      </c>
      <c r="D39" s="67">
        <f>'1次効果'!F501</f>
        <v>0</v>
      </c>
      <c r="E39" s="67">
        <f>SUM(詳細1!Q48:Q49)</f>
        <v>0</v>
      </c>
      <c r="F39" s="60">
        <f>IF(D39=0,0,E39/D39)</f>
        <v>0</v>
      </c>
      <c r="G39" s="67">
        <f>'1次効果'!F502</f>
        <v>0</v>
      </c>
      <c r="H39" s="67">
        <f>SUM(詳細1!Q56:Q57)</f>
        <v>0</v>
      </c>
      <c r="I39" s="60">
        <f>IF(G39=0,0,H39/G39)</f>
        <v>0</v>
      </c>
      <c r="J39" s="68">
        <f>D39+G39</f>
        <v>0</v>
      </c>
      <c r="K39" s="59">
        <f>E39+H39</f>
        <v>0</v>
      </c>
      <c r="L39" s="60">
        <f>IF(J39=0,0,K39/J39)</f>
        <v>0</v>
      </c>
      <c r="M39" s="49"/>
      <c r="N39" s="735">
        <v>0.73499999999999999</v>
      </c>
      <c r="O39" s="736"/>
      <c r="P39" s="736"/>
      <c r="Q39" s="737"/>
    </row>
    <row r="40" spans="3:25" s="33" customFormat="1" ht="14.25" customHeight="1">
      <c r="C40" s="58" t="s">
        <v>92</v>
      </c>
      <c r="D40" s="59">
        <f>D39</f>
        <v>0</v>
      </c>
      <c r="E40" s="59">
        <f>SUM(詳細1!Q48:Q50)</f>
        <v>0</v>
      </c>
      <c r="F40" s="60">
        <f>IF(D40=0,0,E40/D40)</f>
        <v>0</v>
      </c>
      <c r="G40" s="59">
        <f>G39</f>
        <v>0</v>
      </c>
      <c r="H40" s="59">
        <f>SUM(詳細1!Q56:Q58)</f>
        <v>0</v>
      </c>
      <c r="I40" s="60">
        <f>IF(G40=0,0,H40/G40)</f>
        <v>0</v>
      </c>
      <c r="J40" s="61">
        <f>J39</f>
        <v>0</v>
      </c>
      <c r="K40" s="59">
        <f>E40+H40</f>
        <v>0</v>
      </c>
      <c r="L40" s="60">
        <f>IF(J40=0,0,K40/J40)</f>
        <v>0</v>
      </c>
      <c r="M40" s="49"/>
      <c r="N40" s="738"/>
      <c r="O40" s="739"/>
      <c r="P40" s="739"/>
      <c r="Q40" s="740"/>
    </row>
    <row r="41" spans="3:25" s="33" customFormat="1" ht="4.3499999999999996" customHeight="1">
      <c r="C41" s="48"/>
      <c r="D41" s="62"/>
      <c r="E41" s="62"/>
      <c r="F41" s="63"/>
      <c r="G41" s="62"/>
      <c r="H41" s="62"/>
      <c r="I41" s="63"/>
      <c r="J41" s="62"/>
      <c r="K41" s="62"/>
      <c r="L41" s="63"/>
      <c r="M41" s="49"/>
      <c r="N41" s="64"/>
      <c r="O41" s="65"/>
      <c r="P41" s="65"/>
      <c r="Q41" s="65"/>
    </row>
    <row r="42" spans="3:25" s="33" customFormat="1" ht="14.25" customHeight="1">
      <c r="C42" s="69" t="s">
        <v>95</v>
      </c>
      <c r="D42" s="62"/>
      <c r="E42" s="62"/>
      <c r="F42" s="63"/>
      <c r="G42" s="62"/>
      <c r="H42" s="62"/>
      <c r="I42" s="63"/>
      <c r="J42" s="62"/>
      <c r="K42" s="62"/>
      <c r="L42" s="31" t="s">
        <v>85</v>
      </c>
      <c r="M42" s="49"/>
      <c r="N42" s="64"/>
      <c r="O42" s="65"/>
      <c r="P42" s="65"/>
      <c r="Q42" s="65"/>
    </row>
    <row r="43" spans="3:25" s="33" customFormat="1" ht="14.25" customHeight="1">
      <c r="C43" s="50"/>
      <c r="D43" s="51" t="s">
        <v>87</v>
      </c>
      <c r="E43" s="52"/>
      <c r="F43" s="52"/>
      <c r="G43" s="51" t="s">
        <v>73</v>
      </c>
      <c r="H43" s="52"/>
      <c r="I43" s="53"/>
      <c r="J43" s="52" t="s">
        <v>74</v>
      </c>
      <c r="K43" s="52"/>
      <c r="L43" s="53"/>
      <c r="M43" s="49"/>
      <c r="N43" s="64"/>
      <c r="O43" s="65"/>
      <c r="P43" s="65"/>
      <c r="Q43" s="65"/>
    </row>
    <row r="44" spans="3:25" s="33" customFormat="1" ht="28.5" customHeight="1">
      <c r="C44" s="54"/>
      <c r="D44" s="55" t="s">
        <v>88</v>
      </c>
      <c r="E44" s="56" t="s">
        <v>89</v>
      </c>
      <c r="F44" s="55" t="s">
        <v>90</v>
      </c>
      <c r="G44" s="55" t="s">
        <v>88</v>
      </c>
      <c r="H44" s="57" t="s">
        <v>89</v>
      </c>
      <c r="I44" s="32" t="s">
        <v>90</v>
      </c>
      <c r="J44" s="55" t="s">
        <v>88</v>
      </c>
      <c r="K44" s="57" t="s">
        <v>89</v>
      </c>
      <c r="L44" s="32" t="s">
        <v>90</v>
      </c>
      <c r="M44" s="49"/>
      <c r="N44" s="64"/>
      <c r="O44" s="65"/>
      <c r="P44" s="65"/>
      <c r="Q44" s="65"/>
    </row>
    <row r="45" spans="3:25" s="33" customFormat="1" ht="14.25" customHeight="1">
      <c r="C45" s="66" t="s">
        <v>91</v>
      </c>
      <c r="D45" s="67">
        <f>D33+D39</f>
        <v>0</v>
      </c>
      <c r="E45" s="67">
        <f>E33+E39</f>
        <v>0</v>
      </c>
      <c r="F45" s="60">
        <f>IF(D45=0,0,E45/D45)</f>
        <v>0</v>
      </c>
      <c r="G45" s="67">
        <f>G33+G39</f>
        <v>0</v>
      </c>
      <c r="H45" s="67">
        <f>H33+H39</f>
        <v>0</v>
      </c>
      <c r="I45" s="60">
        <f>IF(G45=0,0,H45/G45)</f>
        <v>0</v>
      </c>
      <c r="J45" s="68">
        <f>D45+G45</f>
        <v>0</v>
      </c>
      <c r="K45" s="59">
        <f>E45+H45</f>
        <v>0</v>
      </c>
      <c r="L45" s="60">
        <f>IF(J45=0,0,K45/J45)</f>
        <v>0</v>
      </c>
      <c r="M45" s="49"/>
      <c r="N45" s="64"/>
      <c r="O45" s="65"/>
      <c r="P45" s="65"/>
      <c r="Q45" s="65"/>
    </row>
    <row r="46" spans="3:25" s="33" customFormat="1" ht="15" customHeight="1">
      <c r="C46" s="58" t="s">
        <v>92</v>
      </c>
      <c r="D46" s="59">
        <f>D45</f>
        <v>0</v>
      </c>
      <c r="E46" s="59">
        <f>E34+E40</f>
        <v>0</v>
      </c>
      <c r="F46" s="60">
        <f>IF(D46=0,0,E46/D46)</f>
        <v>0</v>
      </c>
      <c r="G46" s="59">
        <f>G45</f>
        <v>0</v>
      </c>
      <c r="H46" s="59">
        <f>H34+H40</f>
        <v>0</v>
      </c>
      <c r="I46" s="60">
        <f>IF(G46=0,0,H46/G46)</f>
        <v>0</v>
      </c>
      <c r="J46" s="59">
        <f>D46+G46</f>
        <v>0</v>
      </c>
      <c r="K46" s="59">
        <f>E46+H46</f>
        <v>0</v>
      </c>
      <c r="L46" s="60">
        <f>IF(J46=0,0,K46/J46)</f>
        <v>0</v>
      </c>
      <c r="M46" s="49"/>
      <c r="N46" s="64"/>
      <c r="O46" s="65"/>
      <c r="P46" s="65"/>
      <c r="Q46" s="65"/>
    </row>
    <row r="47" spans="3:25" s="33" customFormat="1" ht="15" customHeight="1">
      <c r="F47" s="31"/>
      <c r="G47" s="70"/>
      <c r="N47" s="48"/>
      <c r="O47" s="48"/>
    </row>
    <row r="48" spans="3:25" s="33" customFormat="1" ht="15" customHeight="1">
      <c r="F48" s="31"/>
      <c r="G48" s="70"/>
      <c r="N48" s="48"/>
      <c r="O48" s="48"/>
    </row>
    <row r="49" spans="3:17" s="33" customFormat="1" ht="14.25" customHeight="1">
      <c r="C49" s="36" t="s">
        <v>96</v>
      </c>
      <c r="F49" s="31"/>
      <c r="G49" s="70"/>
      <c r="N49" s="48"/>
      <c r="O49" s="48"/>
    </row>
    <row r="50" spans="3:17" s="33" customFormat="1" ht="8.65" customHeight="1">
      <c r="F50" s="31"/>
      <c r="G50" s="70"/>
      <c r="N50" s="48"/>
      <c r="O50" s="48"/>
    </row>
    <row r="51" spans="3:17" s="33" customFormat="1" ht="17.25">
      <c r="C51" s="36" t="s">
        <v>97</v>
      </c>
      <c r="F51" s="31"/>
      <c r="G51" s="70"/>
      <c r="N51" s="48"/>
      <c r="O51" s="48"/>
    </row>
    <row r="52" spans="3:17" s="33" customFormat="1" ht="8.65" customHeight="1">
      <c r="F52" s="31"/>
      <c r="G52" s="70"/>
      <c r="N52" s="48"/>
      <c r="O52" s="48"/>
    </row>
    <row r="53" spans="3:17" s="33" customFormat="1" ht="15" customHeight="1">
      <c r="C53" s="30" t="s">
        <v>98</v>
      </c>
      <c r="D53" s="27"/>
      <c r="E53" s="27"/>
      <c r="F53" s="71"/>
      <c r="G53" s="72"/>
      <c r="H53" s="27"/>
      <c r="I53" s="27"/>
      <c r="J53" s="73"/>
      <c r="K53" s="74"/>
      <c r="L53" s="27"/>
      <c r="M53" s="27"/>
      <c r="N53" s="27"/>
      <c r="O53" s="27"/>
      <c r="P53" s="27"/>
      <c r="Q53" s="31" t="s">
        <v>57</v>
      </c>
    </row>
    <row r="54" spans="3:17" s="33" customFormat="1" ht="15" customHeight="1">
      <c r="C54" s="39"/>
      <c r="D54" s="712" t="str">
        <f t="array" ref="D54:P55">+TRANSPOSE('入力 (県内外)'!$B$6:$C$18)</f>
        <v>01</v>
      </c>
      <c r="E54" s="712" t="str">
        <v>02</v>
      </c>
      <c r="F54" s="712" t="str">
        <v>03</v>
      </c>
      <c r="G54" s="712" t="str">
        <v>04</v>
      </c>
      <c r="H54" s="712" t="str">
        <v>05</v>
      </c>
      <c r="I54" s="712" t="str">
        <v>06</v>
      </c>
      <c r="J54" s="712" t="str">
        <v>07</v>
      </c>
      <c r="K54" s="712" t="str">
        <v>08</v>
      </c>
      <c r="L54" s="712" t="str">
        <v>09</v>
      </c>
      <c r="M54" s="712" t="str">
        <v>10</v>
      </c>
      <c r="N54" s="712" t="str">
        <v>11</v>
      </c>
      <c r="O54" s="712" t="str">
        <v>12</v>
      </c>
      <c r="P54" s="712" t="str">
        <v>13</v>
      </c>
      <c r="Q54" s="39"/>
    </row>
    <row r="55" spans="3:17" s="33" customFormat="1" ht="24">
      <c r="C55" s="75" t="s">
        <v>58</v>
      </c>
      <c r="D55" s="713" t="str">
        <v>農林水産業</v>
      </c>
      <c r="E55" s="713" t="str">
        <v>鉱業</v>
      </c>
      <c r="F55" s="713" t="str">
        <v>製造業</v>
      </c>
      <c r="G55" s="713" t="str">
        <v>建設</v>
      </c>
      <c r="H55" s="713" t="str">
        <v>電力・ガス・水道</v>
      </c>
      <c r="I55" s="713" t="str">
        <v>商業</v>
      </c>
      <c r="J55" s="713" t="str">
        <v>金融・保険</v>
      </c>
      <c r="K55" s="713" t="str">
        <v>不動産</v>
      </c>
      <c r="L55" s="713" t="str">
        <v>運輸・郵便</v>
      </c>
      <c r="M55" s="713" t="str">
        <v>情報通信</v>
      </c>
      <c r="N55" s="713" t="str">
        <v>公務</v>
      </c>
      <c r="O55" s="713" t="str">
        <v>サービス業</v>
      </c>
      <c r="P55" s="713" t="str">
        <v>分類不明</v>
      </c>
      <c r="Q55" s="32" t="s">
        <v>71</v>
      </c>
    </row>
    <row r="56" spans="3:17" s="33" customFormat="1" ht="15" customHeight="1">
      <c r="C56" s="76" t="s">
        <v>101</v>
      </c>
      <c r="D56" s="77">
        <f>詳細1!D11</f>
        <v>0</v>
      </c>
      <c r="E56" s="77">
        <f>詳細1!E11</f>
        <v>0</v>
      </c>
      <c r="F56" s="77">
        <f>詳細1!F11</f>
        <v>0</v>
      </c>
      <c r="G56" s="77">
        <f>詳細1!G11</f>
        <v>0</v>
      </c>
      <c r="H56" s="77">
        <f>詳細1!H11</f>
        <v>0</v>
      </c>
      <c r="I56" s="77">
        <f>詳細1!I11</f>
        <v>0</v>
      </c>
      <c r="J56" s="77">
        <f>詳細1!J11</f>
        <v>0</v>
      </c>
      <c r="K56" s="77">
        <f>詳細1!K11</f>
        <v>0</v>
      </c>
      <c r="L56" s="77">
        <f>詳細1!L11</f>
        <v>0</v>
      </c>
      <c r="M56" s="77">
        <f>詳細1!M11</f>
        <v>0</v>
      </c>
      <c r="N56" s="77">
        <f>詳細1!N11</f>
        <v>0</v>
      </c>
      <c r="O56" s="77">
        <f>詳細1!O11</f>
        <v>0</v>
      </c>
      <c r="P56" s="77">
        <f>詳細1!P11</f>
        <v>0</v>
      </c>
      <c r="Q56" s="77">
        <f>SUM(D56:P56)</f>
        <v>0</v>
      </c>
    </row>
    <row r="57" spans="3:17" s="33" customFormat="1" ht="15" customHeight="1">
      <c r="C57" s="78" t="s">
        <v>102</v>
      </c>
      <c r="D57" s="79">
        <f>詳細1!D12</f>
        <v>0</v>
      </c>
      <c r="E57" s="79">
        <f>詳細1!E12</f>
        <v>0</v>
      </c>
      <c r="F57" s="79">
        <f>詳細1!F12</f>
        <v>0</v>
      </c>
      <c r="G57" s="79">
        <f>詳細1!G12</f>
        <v>0</v>
      </c>
      <c r="H57" s="79">
        <f>詳細1!H12</f>
        <v>0</v>
      </c>
      <c r="I57" s="79">
        <f>詳細1!I12</f>
        <v>0</v>
      </c>
      <c r="J57" s="79">
        <f>詳細1!J12</f>
        <v>0</v>
      </c>
      <c r="K57" s="79">
        <f>詳細1!K12</f>
        <v>0</v>
      </c>
      <c r="L57" s="79">
        <f>詳細1!L12</f>
        <v>0</v>
      </c>
      <c r="M57" s="79">
        <f>詳細1!M12</f>
        <v>0</v>
      </c>
      <c r="N57" s="79">
        <f>詳細1!N12</f>
        <v>0</v>
      </c>
      <c r="O57" s="79">
        <f>詳細1!O12</f>
        <v>0</v>
      </c>
      <c r="P57" s="79">
        <f>詳細1!P12</f>
        <v>0</v>
      </c>
      <c r="Q57" s="79">
        <f>SUM(D57:P57)</f>
        <v>0</v>
      </c>
    </row>
    <row r="58" spans="3:17" s="33" customFormat="1" ht="15" customHeight="1">
      <c r="C58" s="78" t="s">
        <v>103</v>
      </c>
      <c r="D58" s="79">
        <f>詳細1!D13</f>
        <v>0</v>
      </c>
      <c r="E58" s="79">
        <f>詳細1!E13</f>
        <v>0</v>
      </c>
      <c r="F58" s="79">
        <f>詳細1!F13</f>
        <v>0</v>
      </c>
      <c r="G58" s="79">
        <f>詳細1!G13</f>
        <v>0</v>
      </c>
      <c r="H58" s="79">
        <f>詳細1!H13</f>
        <v>0</v>
      </c>
      <c r="I58" s="79">
        <f>詳細1!I13</f>
        <v>0</v>
      </c>
      <c r="J58" s="79">
        <f>詳細1!J13</f>
        <v>0</v>
      </c>
      <c r="K58" s="79">
        <f>詳細1!K13</f>
        <v>0</v>
      </c>
      <c r="L58" s="79">
        <f>詳細1!L13</f>
        <v>0</v>
      </c>
      <c r="M58" s="79">
        <f>詳細1!M13</f>
        <v>0</v>
      </c>
      <c r="N58" s="79">
        <f>詳細1!N13</f>
        <v>0</v>
      </c>
      <c r="O58" s="79">
        <f>詳細1!O13</f>
        <v>0</v>
      </c>
      <c r="P58" s="79">
        <f>詳細1!P13</f>
        <v>0</v>
      </c>
      <c r="Q58" s="79">
        <f>SUM(D58:P58)</f>
        <v>0</v>
      </c>
    </row>
    <row r="59" spans="3:17" s="33" customFormat="1" ht="15" customHeight="1">
      <c r="C59" s="80" t="s">
        <v>92</v>
      </c>
      <c r="D59" s="46">
        <f>詳細1!D14</f>
        <v>0</v>
      </c>
      <c r="E59" s="46">
        <f>詳細1!E14</f>
        <v>0</v>
      </c>
      <c r="F59" s="46">
        <f>詳細1!F14</f>
        <v>0</v>
      </c>
      <c r="G59" s="46">
        <f>詳細1!G14</f>
        <v>0</v>
      </c>
      <c r="H59" s="46">
        <f>詳細1!H14</f>
        <v>0</v>
      </c>
      <c r="I59" s="46">
        <f>詳細1!I14</f>
        <v>0</v>
      </c>
      <c r="J59" s="46">
        <f>詳細1!J14</f>
        <v>0</v>
      </c>
      <c r="K59" s="46">
        <f>詳細1!K14</f>
        <v>0</v>
      </c>
      <c r="L59" s="46">
        <f>詳細1!L14</f>
        <v>0</v>
      </c>
      <c r="M59" s="46">
        <f>詳細1!M14</f>
        <v>0</v>
      </c>
      <c r="N59" s="46">
        <f>詳細1!N14</f>
        <v>0</v>
      </c>
      <c r="O59" s="46">
        <f>詳細1!O14</f>
        <v>0</v>
      </c>
      <c r="P59" s="46">
        <f>詳細1!P14</f>
        <v>0</v>
      </c>
      <c r="Q59" s="46">
        <f>SUM(Q56:Q58)</f>
        <v>0</v>
      </c>
    </row>
    <row r="60" spans="3:17" s="33" customFormat="1" ht="15" customHeight="1">
      <c r="F60" s="31"/>
      <c r="G60" s="70"/>
      <c r="N60" s="48"/>
      <c r="O60" s="48"/>
    </row>
    <row r="61" spans="3:17" s="33" customFormat="1" ht="15" customHeight="1">
      <c r="C61" s="30" t="s">
        <v>104</v>
      </c>
      <c r="D61" s="27"/>
      <c r="E61" s="27"/>
      <c r="F61" s="71"/>
      <c r="G61" s="72"/>
      <c r="H61" s="27"/>
      <c r="I61" s="27"/>
      <c r="J61" s="73"/>
      <c r="K61" s="74"/>
      <c r="L61" s="27"/>
      <c r="M61" s="27"/>
      <c r="N61" s="27"/>
      <c r="O61" s="27"/>
      <c r="P61" s="27"/>
      <c r="Q61" s="31" t="s">
        <v>57</v>
      </c>
    </row>
    <row r="62" spans="3:17" s="33" customFormat="1" ht="15" customHeight="1">
      <c r="C62" s="39"/>
      <c r="D62" s="712" t="str">
        <f t="array" ref="D62:P63">+TRANSPOSE('入力 (県内外)'!$B$6:$C$18)</f>
        <v>01</v>
      </c>
      <c r="E62" s="712" t="str">
        <v>02</v>
      </c>
      <c r="F62" s="712" t="str">
        <v>03</v>
      </c>
      <c r="G62" s="712" t="str">
        <v>04</v>
      </c>
      <c r="H62" s="712" t="str">
        <v>05</v>
      </c>
      <c r="I62" s="712" t="str">
        <v>06</v>
      </c>
      <c r="J62" s="712" t="str">
        <v>07</v>
      </c>
      <c r="K62" s="712" t="str">
        <v>08</v>
      </c>
      <c r="L62" s="712" t="str">
        <v>09</v>
      </c>
      <c r="M62" s="712" t="str">
        <v>10</v>
      </c>
      <c r="N62" s="712" t="str">
        <v>11</v>
      </c>
      <c r="O62" s="712" t="str">
        <v>12</v>
      </c>
      <c r="P62" s="712" t="str">
        <v>13</v>
      </c>
      <c r="Q62" s="39"/>
    </row>
    <row r="63" spans="3:17" s="33" customFormat="1" ht="24">
      <c r="C63" s="75" t="s">
        <v>58</v>
      </c>
      <c r="D63" s="713" t="str">
        <v>農林水産業</v>
      </c>
      <c r="E63" s="713" t="str">
        <v>鉱業</v>
      </c>
      <c r="F63" s="713" t="str">
        <v>製造業</v>
      </c>
      <c r="G63" s="713" t="str">
        <v>建設</v>
      </c>
      <c r="H63" s="713" t="str">
        <v>電力・ガス・水道</v>
      </c>
      <c r="I63" s="713" t="str">
        <v>商業</v>
      </c>
      <c r="J63" s="713" t="str">
        <v>金融・保険</v>
      </c>
      <c r="K63" s="713" t="str">
        <v>不動産</v>
      </c>
      <c r="L63" s="713" t="str">
        <v>運輸・郵便</v>
      </c>
      <c r="M63" s="713" t="str">
        <v>情報通信</v>
      </c>
      <c r="N63" s="713" t="str">
        <v>公務</v>
      </c>
      <c r="O63" s="713" t="str">
        <v>サービス業</v>
      </c>
      <c r="P63" s="713" t="str">
        <v>分類不明</v>
      </c>
      <c r="Q63" s="32" t="s">
        <v>71</v>
      </c>
    </row>
    <row r="64" spans="3:17" s="33" customFormat="1" ht="15" customHeight="1">
      <c r="C64" s="76" t="s">
        <v>101</v>
      </c>
      <c r="D64" s="77">
        <f>詳細1!D48</f>
        <v>0</v>
      </c>
      <c r="E64" s="77">
        <f>詳細1!E48</f>
        <v>0</v>
      </c>
      <c r="F64" s="77">
        <f>詳細1!F48</f>
        <v>0</v>
      </c>
      <c r="G64" s="77">
        <f>詳細1!G48</f>
        <v>0</v>
      </c>
      <c r="H64" s="77">
        <f>詳細1!H48</f>
        <v>0</v>
      </c>
      <c r="I64" s="77">
        <f>詳細1!I48</f>
        <v>0</v>
      </c>
      <c r="J64" s="77">
        <f>詳細1!J48</f>
        <v>0</v>
      </c>
      <c r="K64" s="77">
        <f>詳細1!K48</f>
        <v>0</v>
      </c>
      <c r="L64" s="77">
        <f>詳細1!L48</f>
        <v>0</v>
      </c>
      <c r="M64" s="77">
        <f>詳細1!M48</f>
        <v>0</v>
      </c>
      <c r="N64" s="77">
        <f>詳細1!N48</f>
        <v>0</v>
      </c>
      <c r="O64" s="77">
        <f>詳細1!O48</f>
        <v>0</v>
      </c>
      <c r="P64" s="77">
        <f>詳細1!P48</f>
        <v>0</v>
      </c>
      <c r="Q64" s="77">
        <f>SUM(D64:P64)</f>
        <v>0</v>
      </c>
    </row>
    <row r="65" spans="3:17" s="33" customFormat="1" ht="15" customHeight="1">
      <c r="C65" s="78" t="s">
        <v>102</v>
      </c>
      <c r="D65" s="79">
        <f>詳細1!D49</f>
        <v>0</v>
      </c>
      <c r="E65" s="79">
        <f>詳細1!E49</f>
        <v>0</v>
      </c>
      <c r="F65" s="79">
        <f>詳細1!F49</f>
        <v>0</v>
      </c>
      <c r="G65" s="79">
        <f>詳細1!G49</f>
        <v>0</v>
      </c>
      <c r="H65" s="79">
        <f>詳細1!H49</f>
        <v>0</v>
      </c>
      <c r="I65" s="79">
        <f>詳細1!I49</f>
        <v>0</v>
      </c>
      <c r="J65" s="79">
        <f>詳細1!J49</f>
        <v>0</v>
      </c>
      <c r="K65" s="79">
        <f>詳細1!K49</f>
        <v>0</v>
      </c>
      <c r="L65" s="79">
        <f>詳細1!L49</f>
        <v>0</v>
      </c>
      <c r="M65" s="79">
        <f>詳細1!M49</f>
        <v>0</v>
      </c>
      <c r="N65" s="79">
        <f>詳細1!N49</f>
        <v>0</v>
      </c>
      <c r="O65" s="79">
        <f>詳細1!O49</f>
        <v>0</v>
      </c>
      <c r="P65" s="79">
        <f>詳細1!P49</f>
        <v>0</v>
      </c>
      <c r="Q65" s="79">
        <f>SUM(D65:P65)</f>
        <v>0</v>
      </c>
    </row>
    <row r="66" spans="3:17" s="33" customFormat="1" ht="15" customHeight="1">
      <c r="C66" s="78" t="s">
        <v>103</v>
      </c>
      <c r="D66" s="79">
        <f>詳細1!D50</f>
        <v>0</v>
      </c>
      <c r="E66" s="79">
        <f>詳細1!E50</f>
        <v>0</v>
      </c>
      <c r="F66" s="79">
        <f>詳細1!F50</f>
        <v>0</v>
      </c>
      <c r="G66" s="79">
        <f>詳細1!G50</f>
        <v>0</v>
      </c>
      <c r="H66" s="79">
        <f>詳細1!H50</f>
        <v>0</v>
      </c>
      <c r="I66" s="79">
        <f>詳細1!I50</f>
        <v>0</v>
      </c>
      <c r="J66" s="79">
        <f>詳細1!J50</f>
        <v>0</v>
      </c>
      <c r="K66" s="79">
        <f>詳細1!K50</f>
        <v>0</v>
      </c>
      <c r="L66" s="79">
        <f>詳細1!L50</f>
        <v>0</v>
      </c>
      <c r="M66" s="79">
        <f>詳細1!M50</f>
        <v>0</v>
      </c>
      <c r="N66" s="79">
        <f>詳細1!N50</f>
        <v>0</v>
      </c>
      <c r="O66" s="79">
        <f>詳細1!O50</f>
        <v>0</v>
      </c>
      <c r="P66" s="79">
        <f>詳細1!P50</f>
        <v>0</v>
      </c>
      <c r="Q66" s="79">
        <f>SUM(D66:P66)</f>
        <v>0</v>
      </c>
    </row>
    <row r="67" spans="3:17" s="33" customFormat="1" ht="15" customHeight="1">
      <c r="C67" s="80" t="s">
        <v>92</v>
      </c>
      <c r="D67" s="46">
        <f>詳細1!D51</f>
        <v>0</v>
      </c>
      <c r="E67" s="46">
        <f>詳細1!E51</f>
        <v>0</v>
      </c>
      <c r="F67" s="46">
        <f>詳細1!F51</f>
        <v>0</v>
      </c>
      <c r="G67" s="46">
        <f>詳細1!G51</f>
        <v>0</v>
      </c>
      <c r="H67" s="46">
        <f>詳細1!H51</f>
        <v>0</v>
      </c>
      <c r="I67" s="46">
        <f>詳細1!I51</f>
        <v>0</v>
      </c>
      <c r="J67" s="46">
        <f>詳細1!J51</f>
        <v>0</v>
      </c>
      <c r="K67" s="46">
        <f>詳細1!K51</f>
        <v>0</v>
      </c>
      <c r="L67" s="46">
        <f>詳細1!L51</f>
        <v>0</v>
      </c>
      <c r="M67" s="46">
        <f>詳細1!M51</f>
        <v>0</v>
      </c>
      <c r="N67" s="46">
        <f>詳細1!N51</f>
        <v>0</v>
      </c>
      <c r="O67" s="46">
        <f>詳細1!O51</f>
        <v>0</v>
      </c>
      <c r="P67" s="46">
        <f>詳細1!P51</f>
        <v>0</v>
      </c>
      <c r="Q67" s="46">
        <f>SUM(Q64:Q66)</f>
        <v>0</v>
      </c>
    </row>
    <row r="68" spans="3:17" s="33" customFormat="1" ht="15" customHeight="1">
      <c r="F68" s="31"/>
      <c r="G68" s="70"/>
      <c r="N68" s="48"/>
      <c r="O68" s="48"/>
    </row>
    <row r="69" spans="3:17" s="33" customFormat="1" ht="15" customHeight="1">
      <c r="C69" s="30" t="s">
        <v>105</v>
      </c>
      <c r="D69" s="27"/>
      <c r="E69" s="27"/>
      <c r="F69" s="71"/>
      <c r="G69" s="72"/>
      <c r="H69" s="27"/>
      <c r="I69" s="27"/>
      <c r="J69" s="73"/>
      <c r="K69" s="74"/>
      <c r="L69" s="27"/>
      <c r="M69" s="27"/>
      <c r="N69" s="27"/>
      <c r="O69" s="27"/>
      <c r="P69" s="27"/>
      <c r="Q69" s="31" t="s">
        <v>57</v>
      </c>
    </row>
    <row r="70" spans="3:17" s="33" customFormat="1" ht="15" customHeight="1">
      <c r="C70" s="39"/>
      <c r="D70" s="712" t="str">
        <f t="array" ref="D70:P71">+TRANSPOSE('入力 (県内外)'!$B$6:$C$18)</f>
        <v>01</v>
      </c>
      <c r="E70" s="712" t="str">
        <v>02</v>
      </c>
      <c r="F70" s="712" t="str">
        <v>03</v>
      </c>
      <c r="G70" s="712" t="str">
        <v>04</v>
      </c>
      <c r="H70" s="712" t="str">
        <v>05</v>
      </c>
      <c r="I70" s="712" t="str">
        <v>06</v>
      </c>
      <c r="J70" s="712" t="str">
        <v>07</v>
      </c>
      <c r="K70" s="712" t="str">
        <v>08</v>
      </c>
      <c r="L70" s="712" t="str">
        <v>09</v>
      </c>
      <c r="M70" s="712" t="str">
        <v>10</v>
      </c>
      <c r="N70" s="712" t="str">
        <v>11</v>
      </c>
      <c r="O70" s="712" t="str">
        <v>12</v>
      </c>
      <c r="P70" s="712" t="str">
        <v>13</v>
      </c>
      <c r="Q70" s="39"/>
    </row>
    <row r="71" spans="3:17" s="33" customFormat="1" ht="24">
      <c r="C71" s="75" t="s">
        <v>58</v>
      </c>
      <c r="D71" s="713" t="str">
        <v>農林水産業</v>
      </c>
      <c r="E71" s="713" t="str">
        <v>鉱業</v>
      </c>
      <c r="F71" s="713" t="str">
        <v>製造業</v>
      </c>
      <c r="G71" s="713" t="str">
        <v>建設</v>
      </c>
      <c r="H71" s="713" t="str">
        <v>電力・ガス・水道</v>
      </c>
      <c r="I71" s="713" t="str">
        <v>商業</v>
      </c>
      <c r="J71" s="713" t="str">
        <v>金融・保険</v>
      </c>
      <c r="K71" s="713" t="str">
        <v>不動産</v>
      </c>
      <c r="L71" s="713" t="str">
        <v>運輸・郵便</v>
      </c>
      <c r="M71" s="713" t="str">
        <v>情報通信</v>
      </c>
      <c r="N71" s="713" t="str">
        <v>公務</v>
      </c>
      <c r="O71" s="713" t="str">
        <v>サービス業</v>
      </c>
      <c r="P71" s="713" t="str">
        <v>分類不明</v>
      </c>
      <c r="Q71" s="32" t="s">
        <v>71</v>
      </c>
    </row>
    <row r="72" spans="3:17" s="33" customFormat="1" ht="15" customHeight="1">
      <c r="C72" s="76" t="s">
        <v>101</v>
      </c>
      <c r="D72" s="77">
        <f>詳細1!D89</f>
        <v>0</v>
      </c>
      <c r="E72" s="77">
        <f>詳細1!E89</f>
        <v>0</v>
      </c>
      <c r="F72" s="77">
        <f>詳細1!F89</f>
        <v>0</v>
      </c>
      <c r="G72" s="77">
        <f>詳細1!G89</f>
        <v>0</v>
      </c>
      <c r="H72" s="77">
        <f>詳細1!H89</f>
        <v>0</v>
      </c>
      <c r="I72" s="77">
        <f>詳細1!I89</f>
        <v>0</v>
      </c>
      <c r="J72" s="77">
        <f>詳細1!J89</f>
        <v>0</v>
      </c>
      <c r="K72" s="77">
        <f>詳細1!K89</f>
        <v>0</v>
      </c>
      <c r="L72" s="77">
        <f>詳細1!L89</f>
        <v>0</v>
      </c>
      <c r="M72" s="77">
        <f>詳細1!M89</f>
        <v>0</v>
      </c>
      <c r="N72" s="77">
        <f>詳細1!N89</f>
        <v>0</v>
      </c>
      <c r="O72" s="77">
        <f>詳細1!O89</f>
        <v>0</v>
      </c>
      <c r="P72" s="77">
        <f>詳細1!P89</f>
        <v>0</v>
      </c>
      <c r="Q72" s="77">
        <f>SUM(D72:P72)</f>
        <v>0</v>
      </c>
    </row>
    <row r="73" spans="3:17" s="33" customFormat="1" ht="15" customHeight="1">
      <c r="C73" s="78" t="s">
        <v>102</v>
      </c>
      <c r="D73" s="79">
        <f>詳細1!D90</f>
        <v>0</v>
      </c>
      <c r="E73" s="79">
        <f>詳細1!E90</f>
        <v>0</v>
      </c>
      <c r="F73" s="79">
        <f>詳細1!F90</f>
        <v>0</v>
      </c>
      <c r="G73" s="79">
        <f>詳細1!G90</f>
        <v>0</v>
      </c>
      <c r="H73" s="79">
        <f>詳細1!H90</f>
        <v>0</v>
      </c>
      <c r="I73" s="79">
        <f>詳細1!I90</f>
        <v>0</v>
      </c>
      <c r="J73" s="79">
        <f>詳細1!J90</f>
        <v>0</v>
      </c>
      <c r="K73" s="79">
        <f>詳細1!K90</f>
        <v>0</v>
      </c>
      <c r="L73" s="79">
        <f>詳細1!L90</f>
        <v>0</v>
      </c>
      <c r="M73" s="79">
        <f>詳細1!M90</f>
        <v>0</v>
      </c>
      <c r="N73" s="79">
        <f>詳細1!N90</f>
        <v>0</v>
      </c>
      <c r="O73" s="79">
        <f>詳細1!O90</f>
        <v>0</v>
      </c>
      <c r="P73" s="79">
        <f>詳細1!P90</f>
        <v>0</v>
      </c>
      <c r="Q73" s="79">
        <f>SUM(D73:P73)</f>
        <v>0</v>
      </c>
    </row>
    <row r="74" spans="3:17" s="33" customFormat="1" ht="15" customHeight="1">
      <c r="C74" s="78" t="s">
        <v>103</v>
      </c>
      <c r="D74" s="79">
        <f>詳細1!D91</f>
        <v>0</v>
      </c>
      <c r="E74" s="79">
        <f>詳細1!E91</f>
        <v>0</v>
      </c>
      <c r="F74" s="79">
        <f>詳細1!F91</f>
        <v>0</v>
      </c>
      <c r="G74" s="79">
        <f>詳細1!G91</f>
        <v>0</v>
      </c>
      <c r="H74" s="79">
        <f>詳細1!H91</f>
        <v>0</v>
      </c>
      <c r="I74" s="79">
        <f>詳細1!I91</f>
        <v>0</v>
      </c>
      <c r="J74" s="79">
        <f>詳細1!J91</f>
        <v>0</v>
      </c>
      <c r="K74" s="79">
        <f>詳細1!K91</f>
        <v>0</v>
      </c>
      <c r="L74" s="79">
        <f>詳細1!L91</f>
        <v>0</v>
      </c>
      <c r="M74" s="79">
        <f>詳細1!M91</f>
        <v>0</v>
      </c>
      <c r="N74" s="79">
        <f>詳細1!N91</f>
        <v>0</v>
      </c>
      <c r="O74" s="79">
        <f>詳細1!O91</f>
        <v>0</v>
      </c>
      <c r="P74" s="79">
        <f>詳細1!P91</f>
        <v>0</v>
      </c>
      <c r="Q74" s="79">
        <f>SUM(D74:P74)</f>
        <v>0</v>
      </c>
    </row>
    <row r="75" spans="3:17" s="33" customFormat="1" ht="15" customHeight="1">
      <c r="C75" s="80" t="s">
        <v>92</v>
      </c>
      <c r="D75" s="46">
        <f>詳細1!D92</f>
        <v>0</v>
      </c>
      <c r="E75" s="46">
        <f>詳細1!E92</f>
        <v>0</v>
      </c>
      <c r="F75" s="46">
        <f>詳細1!F92</f>
        <v>0</v>
      </c>
      <c r="G75" s="46">
        <f>詳細1!G92</f>
        <v>0</v>
      </c>
      <c r="H75" s="46">
        <f>詳細1!H92</f>
        <v>0</v>
      </c>
      <c r="I75" s="46">
        <f>詳細1!I92</f>
        <v>0</v>
      </c>
      <c r="J75" s="46">
        <f>詳細1!J92</f>
        <v>0</v>
      </c>
      <c r="K75" s="46">
        <f>詳細1!K92</f>
        <v>0</v>
      </c>
      <c r="L75" s="46">
        <f>詳細1!L92</f>
        <v>0</v>
      </c>
      <c r="M75" s="46">
        <f>詳細1!M92</f>
        <v>0</v>
      </c>
      <c r="N75" s="46">
        <f>詳細1!N92</f>
        <v>0</v>
      </c>
      <c r="O75" s="46">
        <f>詳細1!O92</f>
        <v>0</v>
      </c>
      <c r="P75" s="46">
        <f>詳細1!P92</f>
        <v>0</v>
      </c>
      <c r="Q75" s="46">
        <f>SUM(Q72:Q74)</f>
        <v>0</v>
      </c>
    </row>
    <row r="76" spans="3:17" s="33" customFormat="1" ht="10.7" customHeight="1">
      <c r="F76" s="31"/>
      <c r="G76" s="70"/>
      <c r="N76" s="48"/>
      <c r="O76" s="48"/>
    </row>
    <row r="77" spans="3:17" s="33" customFormat="1" ht="13.5" customHeight="1">
      <c r="C77" s="33" t="s">
        <v>106</v>
      </c>
      <c r="F77" s="31"/>
      <c r="G77" s="70"/>
      <c r="N77" s="48"/>
      <c r="O77" s="48"/>
    </row>
    <row r="78" spans="3:17" s="33" customFormat="1" ht="15" customHeight="1">
      <c r="F78" s="31"/>
      <c r="G78" s="70"/>
      <c r="N78" s="48"/>
      <c r="O78" s="48"/>
    </row>
    <row r="79" spans="3:17" s="33" customFormat="1" ht="15" customHeight="1">
      <c r="F79" s="31"/>
      <c r="G79" s="70"/>
      <c r="N79" s="48"/>
      <c r="O79" s="48"/>
    </row>
    <row r="80" spans="3:17" s="33" customFormat="1" ht="15" customHeight="1">
      <c r="F80" s="31"/>
      <c r="G80" s="70"/>
      <c r="N80" s="48"/>
      <c r="O80" s="48"/>
    </row>
    <row r="81" spans="3:17" s="33" customFormat="1" ht="15" customHeight="1">
      <c r="F81" s="31"/>
      <c r="G81" s="70"/>
      <c r="N81" s="48"/>
      <c r="O81" s="48"/>
    </row>
    <row r="82" spans="3:17" s="33" customFormat="1" ht="15" customHeight="1">
      <c r="F82" s="31"/>
      <c r="G82" s="70"/>
      <c r="N82" s="48"/>
      <c r="O82" s="48"/>
    </row>
    <row r="83" spans="3:17" s="33" customFormat="1" ht="15" customHeight="1">
      <c r="F83" s="31"/>
      <c r="G83" s="70"/>
      <c r="N83" s="48"/>
      <c r="O83" s="48"/>
    </row>
    <row r="84" spans="3:17" s="33" customFormat="1" ht="15" customHeight="1">
      <c r="F84" s="31"/>
      <c r="G84" s="70"/>
      <c r="N84" s="48"/>
      <c r="O84" s="48"/>
    </row>
    <row r="85" spans="3:17" s="33" customFormat="1" ht="15" customHeight="1">
      <c r="F85" s="31"/>
      <c r="G85" s="70"/>
      <c r="N85" s="48"/>
      <c r="O85" s="48"/>
    </row>
    <row r="86" spans="3:17" s="33" customFormat="1" ht="15" customHeight="1">
      <c r="F86" s="31"/>
      <c r="G86" s="70"/>
      <c r="N86" s="48"/>
      <c r="O86" s="48"/>
    </row>
    <row r="87" spans="3:17" s="33" customFormat="1" ht="15" customHeight="1">
      <c r="F87" s="31"/>
      <c r="G87" s="70"/>
      <c r="N87" s="48"/>
      <c r="O87" s="48"/>
    </row>
    <row r="88" spans="3:17" s="33" customFormat="1" ht="17.25">
      <c r="C88" s="36" t="s">
        <v>107</v>
      </c>
      <c r="F88" s="31"/>
      <c r="G88" s="70"/>
      <c r="N88" s="48"/>
      <c r="O88" s="48"/>
    </row>
    <row r="89" spans="3:17" s="33" customFormat="1" ht="15" customHeight="1">
      <c r="F89" s="31"/>
      <c r="G89" s="70"/>
      <c r="N89" s="48"/>
      <c r="O89" s="48"/>
    </row>
    <row r="90" spans="3:17" s="33" customFormat="1" ht="15" customHeight="1">
      <c r="C90" s="30" t="s">
        <v>108</v>
      </c>
      <c r="D90" s="27"/>
      <c r="E90" s="27"/>
      <c r="F90" s="71"/>
      <c r="G90" s="72"/>
      <c r="H90" s="27"/>
      <c r="I90" s="27"/>
      <c r="J90" s="73"/>
      <c r="K90" s="74"/>
      <c r="L90" s="27"/>
      <c r="M90" s="27"/>
      <c r="N90" s="27"/>
      <c r="O90" s="27"/>
      <c r="P90" s="27"/>
      <c r="Q90" s="31" t="s">
        <v>57</v>
      </c>
    </row>
    <row r="91" spans="3:17" s="33" customFormat="1" ht="15" customHeight="1">
      <c r="C91" s="39"/>
      <c r="D91" s="712" t="str">
        <f t="array" ref="D91:P92">+TRANSPOSE('入力 (県内外)'!$B$6:$C$18)</f>
        <v>01</v>
      </c>
      <c r="E91" s="712" t="str">
        <v>02</v>
      </c>
      <c r="F91" s="712" t="str">
        <v>03</v>
      </c>
      <c r="G91" s="712" t="str">
        <v>04</v>
      </c>
      <c r="H91" s="712" t="str">
        <v>05</v>
      </c>
      <c r="I91" s="712" t="str">
        <v>06</v>
      </c>
      <c r="J91" s="712" t="str">
        <v>07</v>
      </c>
      <c r="K91" s="712" t="str">
        <v>08</v>
      </c>
      <c r="L91" s="712" t="str">
        <v>09</v>
      </c>
      <c r="M91" s="712" t="str">
        <v>10</v>
      </c>
      <c r="N91" s="712" t="str">
        <v>11</v>
      </c>
      <c r="O91" s="712" t="str">
        <v>12</v>
      </c>
      <c r="P91" s="712" t="str">
        <v>13</v>
      </c>
      <c r="Q91" s="39"/>
    </row>
    <row r="92" spans="3:17" s="33" customFormat="1" ht="24">
      <c r="C92" s="75" t="s">
        <v>58</v>
      </c>
      <c r="D92" s="713" t="str">
        <v>農林水産業</v>
      </c>
      <c r="E92" s="713" t="str">
        <v>鉱業</v>
      </c>
      <c r="F92" s="713" t="str">
        <v>製造業</v>
      </c>
      <c r="G92" s="713" t="str">
        <v>建設</v>
      </c>
      <c r="H92" s="713" t="str">
        <v>電力・ガス・水道</v>
      </c>
      <c r="I92" s="713" t="str">
        <v>商業</v>
      </c>
      <c r="J92" s="713" t="str">
        <v>金融・保険</v>
      </c>
      <c r="K92" s="713" t="str">
        <v>不動産</v>
      </c>
      <c r="L92" s="713" t="str">
        <v>運輸・郵便</v>
      </c>
      <c r="M92" s="713" t="str">
        <v>情報通信</v>
      </c>
      <c r="N92" s="713" t="str">
        <v>公務</v>
      </c>
      <c r="O92" s="713" t="str">
        <v>サービス業</v>
      </c>
      <c r="P92" s="713" t="str">
        <v>分類不明</v>
      </c>
      <c r="Q92" s="32" t="s">
        <v>71</v>
      </c>
    </row>
    <row r="93" spans="3:17" s="33" customFormat="1" ht="15" customHeight="1">
      <c r="C93" s="76" t="s">
        <v>101</v>
      </c>
      <c r="D93" s="77">
        <f>詳細1!D19</f>
        <v>0</v>
      </c>
      <c r="E93" s="77">
        <f>詳細1!E19</f>
        <v>0</v>
      </c>
      <c r="F93" s="77">
        <f>詳細1!F19</f>
        <v>0</v>
      </c>
      <c r="G93" s="77">
        <f>詳細1!G19</f>
        <v>0</v>
      </c>
      <c r="H93" s="77">
        <f>詳細1!H19</f>
        <v>0</v>
      </c>
      <c r="I93" s="77">
        <f>詳細1!I19</f>
        <v>0</v>
      </c>
      <c r="J93" s="77">
        <f>詳細1!J19</f>
        <v>0</v>
      </c>
      <c r="K93" s="77">
        <f>詳細1!K19</f>
        <v>0</v>
      </c>
      <c r="L93" s="77">
        <f>詳細1!L19</f>
        <v>0</v>
      </c>
      <c r="M93" s="77">
        <f>詳細1!M19</f>
        <v>0</v>
      </c>
      <c r="N93" s="77">
        <f>詳細1!N19</f>
        <v>0</v>
      </c>
      <c r="O93" s="77">
        <f>詳細1!O19</f>
        <v>0</v>
      </c>
      <c r="P93" s="77">
        <f>詳細1!P19</f>
        <v>0</v>
      </c>
      <c r="Q93" s="77">
        <f>SUM(D93:P93)</f>
        <v>0</v>
      </c>
    </row>
    <row r="94" spans="3:17" s="33" customFormat="1" ht="15" customHeight="1">
      <c r="C94" s="78" t="s">
        <v>102</v>
      </c>
      <c r="D94" s="79">
        <f>詳細1!D20</f>
        <v>0</v>
      </c>
      <c r="E94" s="79">
        <f>詳細1!E20</f>
        <v>0</v>
      </c>
      <c r="F94" s="79">
        <f>詳細1!F20</f>
        <v>0</v>
      </c>
      <c r="G94" s="79">
        <f>詳細1!G20</f>
        <v>0</v>
      </c>
      <c r="H94" s="79">
        <f>詳細1!H20</f>
        <v>0</v>
      </c>
      <c r="I94" s="79">
        <f>詳細1!I20</f>
        <v>0</v>
      </c>
      <c r="J94" s="79">
        <f>詳細1!J20</f>
        <v>0</v>
      </c>
      <c r="K94" s="79">
        <f>詳細1!K20</f>
        <v>0</v>
      </c>
      <c r="L94" s="79">
        <f>詳細1!L20</f>
        <v>0</v>
      </c>
      <c r="M94" s="79">
        <f>詳細1!M20</f>
        <v>0</v>
      </c>
      <c r="N94" s="79">
        <f>詳細1!N20</f>
        <v>0</v>
      </c>
      <c r="O94" s="79">
        <f>詳細1!O20</f>
        <v>0</v>
      </c>
      <c r="P94" s="79">
        <f>詳細1!P20</f>
        <v>0</v>
      </c>
      <c r="Q94" s="79">
        <f>SUM(D94:P94)</f>
        <v>0</v>
      </c>
    </row>
    <row r="95" spans="3:17" s="33" customFormat="1" ht="15" customHeight="1">
      <c r="C95" s="78" t="s">
        <v>103</v>
      </c>
      <c r="D95" s="79">
        <f>詳細1!D21</f>
        <v>0</v>
      </c>
      <c r="E95" s="79">
        <f>詳細1!E21</f>
        <v>0</v>
      </c>
      <c r="F95" s="79">
        <f>詳細1!F21</f>
        <v>0</v>
      </c>
      <c r="G95" s="79">
        <f>詳細1!G21</f>
        <v>0</v>
      </c>
      <c r="H95" s="79">
        <f>詳細1!H21</f>
        <v>0</v>
      </c>
      <c r="I95" s="79">
        <f>詳細1!I21</f>
        <v>0</v>
      </c>
      <c r="J95" s="79">
        <f>詳細1!J21</f>
        <v>0</v>
      </c>
      <c r="K95" s="79">
        <f>詳細1!K21</f>
        <v>0</v>
      </c>
      <c r="L95" s="79">
        <f>詳細1!L21</f>
        <v>0</v>
      </c>
      <c r="M95" s="79">
        <f>詳細1!M21</f>
        <v>0</v>
      </c>
      <c r="N95" s="79">
        <f>詳細1!N21</f>
        <v>0</v>
      </c>
      <c r="O95" s="79">
        <f>詳細1!O21</f>
        <v>0</v>
      </c>
      <c r="P95" s="79">
        <f>詳細1!P21</f>
        <v>0</v>
      </c>
      <c r="Q95" s="79">
        <f>SUM(D95:P95)</f>
        <v>0</v>
      </c>
    </row>
    <row r="96" spans="3:17" s="33" customFormat="1" ht="15" customHeight="1">
      <c r="C96" s="80" t="s">
        <v>92</v>
      </c>
      <c r="D96" s="46">
        <f>詳細1!D22</f>
        <v>0</v>
      </c>
      <c r="E96" s="46">
        <f>詳細1!E22</f>
        <v>0</v>
      </c>
      <c r="F96" s="46">
        <f>詳細1!F22</f>
        <v>0</v>
      </c>
      <c r="G96" s="46">
        <f>詳細1!G22</f>
        <v>0</v>
      </c>
      <c r="H96" s="46">
        <f>詳細1!H22</f>
        <v>0</v>
      </c>
      <c r="I96" s="46">
        <f>詳細1!I22</f>
        <v>0</v>
      </c>
      <c r="J96" s="46">
        <f>詳細1!J22</f>
        <v>0</v>
      </c>
      <c r="K96" s="46">
        <f>詳細1!K22</f>
        <v>0</v>
      </c>
      <c r="L96" s="46">
        <f>詳細1!L22</f>
        <v>0</v>
      </c>
      <c r="M96" s="46">
        <f>詳細1!M22</f>
        <v>0</v>
      </c>
      <c r="N96" s="46">
        <f>詳細1!N22</f>
        <v>0</v>
      </c>
      <c r="O96" s="46">
        <f>詳細1!O22</f>
        <v>0</v>
      </c>
      <c r="P96" s="46">
        <f>詳細1!P22</f>
        <v>0</v>
      </c>
      <c r="Q96" s="46">
        <f>SUM(D96:P96)</f>
        <v>0</v>
      </c>
    </row>
    <row r="97" spans="3:17" s="33" customFormat="1" ht="15" customHeight="1">
      <c r="F97" s="31"/>
      <c r="G97" s="70"/>
      <c r="N97" s="48"/>
      <c r="O97" s="48"/>
    </row>
    <row r="98" spans="3:17" s="33" customFormat="1" ht="15" customHeight="1">
      <c r="C98" s="30" t="s">
        <v>118</v>
      </c>
      <c r="D98" s="27"/>
      <c r="E98" s="27"/>
      <c r="F98" s="71"/>
      <c r="G98" s="72"/>
      <c r="H98" s="27"/>
      <c r="I98" s="27"/>
      <c r="J98" s="73"/>
      <c r="K98" s="74"/>
      <c r="L98" s="27"/>
      <c r="M98" s="27"/>
      <c r="N98" s="27"/>
      <c r="O98" s="27"/>
      <c r="P98" s="27"/>
      <c r="Q98" s="31" t="s">
        <v>57</v>
      </c>
    </row>
    <row r="99" spans="3:17" s="33" customFormat="1" ht="15" customHeight="1">
      <c r="C99" s="39"/>
      <c r="D99" s="712" t="str">
        <f t="array" ref="D99:P100">+TRANSPOSE('入力 (県内外)'!$B$6:$C$18)</f>
        <v>01</v>
      </c>
      <c r="E99" s="712" t="str">
        <v>02</v>
      </c>
      <c r="F99" s="712" t="str">
        <v>03</v>
      </c>
      <c r="G99" s="712" t="str">
        <v>04</v>
      </c>
      <c r="H99" s="712" t="str">
        <v>05</v>
      </c>
      <c r="I99" s="712" t="str">
        <v>06</v>
      </c>
      <c r="J99" s="712" t="str">
        <v>07</v>
      </c>
      <c r="K99" s="712" t="str">
        <v>08</v>
      </c>
      <c r="L99" s="712" t="str">
        <v>09</v>
      </c>
      <c r="M99" s="712" t="str">
        <v>10</v>
      </c>
      <c r="N99" s="712" t="str">
        <v>11</v>
      </c>
      <c r="O99" s="712" t="str">
        <v>12</v>
      </c>
      <c r="P99" s="712" t="str">
        <v>13</v>
      </c>
      <c r="Q99" s="39"/>
    </row>
    <row r="100" spans="3:17" s="33" customFormat="1" ht="24">
      <c r="C100" s="75" t="s">
        <v>58</v>
      </c>
      <c r="D100" s="713" t="str">
        <v>農林水産業</v>
      </c>
      <c r="E100" s="713" t="str">
        <v>鉱業</v>
      </c>
      <c r="F100" s="713" t="str">
        <v>製造業</v>
      </c>
      <c r="G100" s="713" t="str">
        <v>建設</v>
      </c>
      <c r="H100" s="713" t="str">
        <v>電力・ガス・水道</v>
      </c>
      <c r="I100" s="713" t="str">
        <v>商業</v>
      </c>
      <c r="J100" s="713" t="str">
        <v>金融・保険</v>
      </c>
      <c r="K100" s="713" t="str">
        <v>不動産</v>
      </c>
      <c r="L100" s="713" t="str">
        <v>運輸・郵便</v>
      </c>
      <c r="M100" s="713" t="str">
        <v>情報通信</v>
      </c>
      <c r="N100" s="713" t="str">
        <v>公務</v>
      </c>
      <c r="O100" s="713" t="str">
        <v>サービス業</v>
      </c>
      <c r="P100" s="713" t="str">
        <v>分類不明</v>
      </c>
      <c r="Q100" s="32" t="s">
        <v>71</v>
      </c>
    </row>
    <row r="101" spans="3:17" s="33" customFormat="1" ht="15" customHeight="1">
      <c r="C101" s="76" t="s">
        <v>101</v>
      </c>
      <c r="D101" s="77">
        <f>詳細1!D56</f>
        <v>0</v>
      </c>
      <c r="E101" s="77">
        <f>詳細1!E56</f>
        <v>0</v>
      </c>
      <c r="F101" s="77">
        <f>詳細1!F56</f>
        <v>0</v>
      </c>
      <c r="G101" s="77">
        <f>詳細1!G56</f>
        <v>0</v>
      </c>
      <c r="H101" s="77">
        <f>詳細1!H56</f>
        <v>0</v>
      </c>
      <c r="I101" s="77">
        <f>詳細1!I56</f>
        <v>0</v>
      </c>
      <c r="J101" s="77">
        <f>詳細1!J56</f>
        <v>0</v>
      </c>
      <c r="K101" s="77">
        <f>詳細1!K56</f>
        <v>0</v>
      </c>
      <c r="L101" s="77">
        <f>詳細1!L56</f>
        <v>0</v>
      </c>
      <c r="M101" s="77">
        <f>詳細1!M56</f>
        <v>0</v>
      </c>
      <c r="N101" s="77">
        <f>詳細1!N56</f>
        <v>0</v>
      </c>
      <c r="O101" s="77">
        <f>詳細1!O56</f>
        <v>0</v>
      </c>
      <c r="P101" s="77">
        <f>詳細1!P56</f>
        <v>0</v>
      </c>
      <c r="Q101" s="77">
        <f>SUM(D101:P101)</f>
        <v>0</v>
      </c>
    </row>
    <row r="102" spans="3:17" s="33" customFormat="1" ht="15" customHeight="1">
      <c r="C102" s="78" t="s">
        <v>102</v>
      </c>
      <c r="D102" s="79">
        <f>詳細1!D57</f>
        <v>0</v>
      </c>
      <c r="E102" s="79">
        <f>詳細1!E57</f>
        <v>0</v>
      </c>
      <c r="F102" s="79">
        <f>詳細1!F57</f>
        <v>0</v>
      </c>
      <c r="G102" s="79">
        <f>詳細1!G57</f>
        <v>0</v>
      </c>
      <c r="H102" s="79">
        <f>詳細1!H57</f>
        <v>0</v>
      </c>
      <c r="I102" s="79">
        <f>詳細1!I57</f>
        <v>0</v>
      </c>
      <c r="J102" s="79">
        <f>詳細1!J57</f>
        <v>0</v>
      </c>
      <c r="K102" s="79">
        <f>詳細1!K57</f>
        <v>0</v>
      </c>
      <c r="L102" s="79">
        <f>詳細1!L57</f>
        <v>0</v>
      </c>
      <c r="M102" s="79">
        <f>詳細1!M57</f>
        <v>0</v>
      </c>
      <c r="N102" s="79">
        <f>詳細1!N57</f>
        <v>0</v>
      </c>
      <c r="O102" s="79">
        <f>詳細1!O57</f>
        <v>0</v>
      </c>
      <c r="P102" s="79">
        <f>詳細1!P57</f>
        <v>0</v>
      </c>
      <c r="Q102" s="79">
        <f>SUM(D102:P102)</f>
        <v>0</v>
      </c>
    </row>
    <row r="103" spans="3:17" s="33" customFormat="1" ht="15" customHeight="1">
      <c r="C103" s="78" t="s">
        <v>103</v>
      </c>
      <c r="D103" s="79">
        <f>詳細1!D58</f>
        <v>0</v>
      </c>
      <c r="E103" s="79">
        <f>詳細1!E58</f>
        <v>0</v>
      </c>
      <c r="F103" s="79">
        <f>詳細1!F58</f>
        <v>0</v>
      </c>
      <c r="G103" s="79">
        <f>詳細1!G58</f>
        <v>0</v>
      </c>
      <c r="H103" s="79">
        <f>詳細1!H58</f>
        <v>0</v>
      </c>
      <c r="I103" s="79">
        <f>詳細1!I58</f>
        <v>0</v>
      </c>
      <c r="J103" s="79">
        <f>詳細1!J58</f>
        <v>0</v>
      </c>
      <c r="K103" s="79">
        <f>詳細1!K58</f>
        <v>0</v>
      </c>
      <c r="L103" s="79">
        <f>詳細1!L58</f>
        <v>0</v>
      </c>
      <c r="M103" s="79">
        <f>詳細1!M58</f>
        <v>0</v>
      </c>
      <c r="N103" s="79">
        <f>詳細1!N58</f>
        <v>0</v>
      </c>
      <c r="O103" s="79">
        <f>詳細1!O58</f>
        <v>0</v>
      </c>
      <c r="P103" s="79">
        <f>詳細1!P58</f>
        <v>0</v>
      </c>
      <c r="Q103" s="79">
        <f>SUM(D103:P103)</f>
        <v>0</v>
      </c>
    </row>
    <row r="104" spans="3:17" s="33" customFormat="1" ht="15" customHeight="1">
      <c r="C104" s="80" t="s">
        <v>92</v>
      </c>
      <c r="D104" s="46">
        <f>詳細1!D59</f>
        <v>0</v>
      </c>
      <c r="E104" s="46">
        <f>詳細1!E59</f>
        <v>0</v>
      </c>
      <c r="F104" s="46">
        <f>詳細1!F59</f>
        <v>0</v>
      </c>
      <c r="G104" s="46">
        <f>詳細1!G59</f>
        <v>0</v>
      </c>
      <c r="H104" s="46">
        <f>詳細1!H59</f>
        <v>0</v>
      </c>
      <c r="I104" s="46">
        <f>詳細1!I59</f>
        <v>0</v>
      </c>
      <c r="J104" s="46">
        <f>詳細1!J59</f>
        <v>0</v>
      </c>
      <c r="K104" s="46">
        <f>詳細1!K59</f>
        <v>0</v>
      </c>
      <c r="L104" s="46">
        <f>詳細1!L59</f>
        <v>0</v>
      </c>
      <c r="M104" s="46">
        <f>詳細1!M59</f>
        <v>0</v>
      </c>
      <c r="N104" s="46">
        <f>詳細1!N59</f>
        <v>0</v>
      </c>
      <c r="O104" s="46">
        <f>詳細1!O59</f>
        <v>0</v>
      </c>
      <c r="P104" s="46">
        <f>詳細1!P59</f>
        <v>0</v>
      </c>
      <c r="Q104" s="46">
        <f>SUM(D104:P104)</f>
        <v>0</v>
      </c>
    </row>
    <row r="105" spans="3:17" s="33" customFormat="1" ht="15" customHeight="1">
      <c r="F105" s="31"/>
      <c r="G105" s="70"/>
      <c r="N105" s="48"/>
      <c r="O105" s="48"/>
    </row>
    <row r="106" spans="3:17" s="33" customFormat="1" ht="15" customHeight="1">
      <c r="C106" s="30" t="s">
        <v>119</v>
      </c>
      <c r="D106" s="27"/>
      <c r="E106" s="27"/>
      <c r="F106" s="71"/>
      <c r="G106" s="72"/>
      <c r="H106" s="27"/>
      <c r="I106" s="27"/>
      <c r="J106" s="73"/>
      <c r="K106" s="74"/>
      <c r="L106" s="27"/>
      <c r="M106" s="27"/>
      <c r="N106" s="27"/>
      <c r="O106" s="27"/>
      <c r="P106" s="27"/>
      <c r="Q106" s="31" t="s">
        <v>57</v>
      </c>
    </row>
    <row r="107" spans="3:17" s="33" customFormat="1" ht="15" customHeight="1">
      <c r="C107" s="39"/>
      <c r="D107" s="712" t="str">
        <f t="array" ref="D107:P108">+TRANSPOSE('入力 (県内外)'!$B$6:$C$18)</f>
        <v>01</v>
      </c>
      <c r="E107" s="712" t="str">
        <v>02</v>
      </c>
      <c r="F107" s="712" t="str">
        <v>03</v>
      </c>
      <c r="G107" s="712" t="str">
        <v>04</v>
      </c>
      <c r="H107" s="712" t="str">
        <v>05</v>
      </c>
      <c r="I107" s="712" t="str">
        <v>06</v>
      </c>
      <c r="J107" s="712" t="str">
        <v>07</v>
      </c>
      <c r="K107" s="712" t="str">
        <v>08</v>
      </c>
      <c r="L107" s="712" t="str">
        <v>09</v>
      </c>
      <c r="M107" s="712" t="str">
        <v>10</v>
      </c>
      <c r="N107" s="712" t="str">
        <v>11</v>
      </c>
      <c r="O107" s="712" t="str">
        <v>12</v>
      </c>
      <c r="P107" s="712" t="str">
        <v>13</v>
      </c>
      <c r="Q107" s="39"/>
    </row>
    <row r="108" spans="3:17" s="33" customFormat="1" ht="24">
      <c r="C108" s="75" t="s">
        <v>58</v>
      </c>
      <c r="D108" s="713" t="str">
        <v>農林水産業</v>
      </c>
      <c r="E108" s="713" t="str">
        <v>鉱業</v>
      </c>
      <c r="F108" s="713" t="str">
        <v>製造業</v>
      </c>
      <c r="G108" s="713" t="str">
        <v>建設</v>
      </c>
      <c r="H108" s="713" t="str">
        <v>電力・ガス・水道</v>
      </c>
      <c r="I108" s="713" t="str">
        <v>商業</v>
      </c>
      <c r="J108" s="713" t="str">
        <v>金融・保険</v>
      </c>
      <c r="K108" s="713" t="str">
        <v>不動産</v>
      </c>
      <c r="L108" s="713" t="str">
        <v>運輸・郵便</v>
      </c>
      <c r="M108" s="713" t="str">
        <v>情報通信</v>
      </c>
      <c r="N108" s="713" t="str">
        <v>公務</v>
      </c>
      <c r="O108" s="713" t="str">
        <v>サービス業</v>
      </c>
      <c r="P108" s="713" t="str">
        <v>分類不明</v>
      </c>
      <c r="Q108" s="32" t="s">
        <v>71</v>
      </c>
    </row>
    <row r="109" spans="3:17" s="33" customFormat="1" ht="15" customHeight="1">
      <c r="C109" s="76" t="s">
        <v>101</v>
      </c>
      <c r="D109" s="77">
        <f>詳細1!D97</f>
        <v>0</v>
      </c>
      <c r="E109" s="77">
        <f>詳細1!E97</f>
        <v>0</v>
      </c>
      <c r="F109" s="77">
        <f>詳細1!F97</f>
        <v>0</v>
      </c>
      <c r="G109" s="77">
        <f>詳細1!G97</f>
        <v>0</v>
      </c>
      <c r="H109" s="77">
        <f>詳細1!H97</f>
        <v>0</v>
      </c>
      <c r="I109" s="77">
        <f>詳細1!I97</f>
        <v>0</v>
      </c>
      <c r="J109" s="77">
        <f>詳細1!J97</f>
        <v>0</v>
      </c>
      <c r="K109" s="77">
        <f>詳細1!K97</f>
        <v>0</v>
      </c>
      <c r="L109" s="77">
        <f>詳細1!L97</f>
        <v>0</v>
      </c>
      <c r="M109" s="77">
        <f>詳細1!M97</f>
        <v>0</v>
      </c>
      <c r="N109" s="77">
        <f>詳細1!N97</f>
        <v>0</v>
      </c>
      <c r="O109" s="77">
        <f>詳細1!O97</f>
        <v>0</v>
      </c>
      <c r="P109" s="77">
        <f>詳細1!P97</f>
        <v>0</v>
      </c>
      <c r="Q109" s="77">
        <f>SUM(D109:P109)</f>
        <v>0</v>
      </c>
    </row>
    <row r="110" spans="3:17" s="33" customFormat="1" ht="15" customHeight="1">
      <c r="C110" s="78" t="s">
        <v>102</v>
      </c>
      <c r="D110" s="79">
        <f>詳細1!D98</f>
        <v>0</v>
      </c>
      <c r="E110" s="79">
        <f>詳細1!E98</f>
        <v>0</v>
      </c>
      <c r="F110" s="79">
        <f>詳細1!F98</f>
        <v>0</v>
      </c>
      <c r="G110" s="79">
        <f>詳細1!G98</f>
        <v>0</v>
      </c>
      <c r="H110" s="79">
        <f>詳細1!H98</f>
        <v>0</v>
      </c>
      <c r="I110" s="79">
        <f>詳細1!I98</f>
        <v>0</v>
      </c>
      <c r="J110" s="79">
        <f>詳細1!J98</f>
        <v>0</v>
      </c>
      <c r="K110" s="79">
        <f>詳細1!K98</f>
        <v>0</v>
      </c>
      <c r="L110" s="79">
        <f>詳細1!L98</f>
        <v>0</v>
      </c>
      <c r="M110" s="79">
        <f>詳細1!M98</f>
        <v>0</v>
      </c>
      <c r="N110" s="79">
        <f>詳細1!N98</f>
        <v>0</v>
      </c>
      <c r="O110" s="79">
        <f>詳細1!O98</f>
        <v>0</v>
      </c>
      <c r="P110" s="79">
        <f>詳細1!P98</f>
        <v>0</v>
      </c>
      <c r="Q110" s="79">
        <f>SUM(D110:P110)</f>
        <v>0</v>
      </c>
    </row>
    <row r="111" spans="3:17" s="33" customFormat="1" ht="15" customHeight="1">
      <c r="C111" s="78" t="s">
        <v>103</v>
      </c>
      <c r="D111" s="79">
        <f>詳細1!D99</f>
        <v>0</v>
      </c>
      <c r="E111" s="79">
        <f>詳細1!E99</f>
        <v>0</v>
      </c>
      <c r="F111" s="79">
        <f>詳細1!F99</f>
        <v>0</v>
      </c>
      <c r="G111" s="79">
        <f>詳細1!G99</f>
        <v>0</v>
      </c>
      <c r="H111" s="79">
        <f>詳細1!H99</f>
        <v>0</v>
      </c>
      <c r="I111" s="79">
        <f>詳細1!I99</f>
        <v>0</v>
      </c>
      <c r="J111" s="79">
        <f>詳細1!J99</f>
        <v>0</v>
      </c>
      <c r="K111" s="79">
        <f>詳細1!K99</f>
        <v>0</v>
      </c>
      <c r="L111" s="79">
        <f>詳細1!L99</f>
        <v>0</v>
      </c>
      <c r="M111" s="79">
        <f>詳細1!M99</f>
        <v>0</v>
      </c>
      <c r="N111" s="79">
        <f>詳細1!N99</f>
        <v>0</v>
      </c>
      <c r="O111" s="79">
        <f>詳細1!O99</f>
        <v>0</v>
      </c>
      <c r="P111" s="79">
        <f>詳細1!P99</f>
        <v>0</v>
      </c>
      <c r="Q111" s="79">
        <f>SUM(D111:P111)</f>
        <v>0</v>
      </c>
    </row>
    <row r="112" spans="3:17" s="33" customFormat="1" ht="15" customHeight="1">
      <c r="C112" s="80" t="s">
        <v>92</v>
      </c>
      <c r="D112" s="46">
        <f>詳細1!D100</f>
        <v>0</v>
      </c>
      <c r="E112" s="46">
        <f>詳細1!E100</f>
        <v>0</v>
      </c>
      <c r="F112" s="46">
        <f>詳細1!F100</f>
        <v>0</v>
      </c>
      <c r="G112" s="46">
        <f>詳細1!G100</f>
        <v>0</v>
      </c>
      <c r="H112" s="46">
        <f>詳細1!H100</f>
        <v>0</v>
      </c>
      <c r="I112" s="46">
        <f>詳細1!I100</f>
        <v>0</v>
      </c>
      <c r="J112" s="46">
        <f>詳細1!J100</f>
        <v>0</v>
      </c>
      <c r="K112" s="46">
        <f>詳細1!K100</f>
        <v>0</v>
      </c>
      <c r="L112" s="46">
        <f>詳細1!L100</f>
        <v>0</v>
      </c>
      <c r="M112" s="46">
        <f>詳細1!M100</f>
        <v>0</v>
      </c>
      <c r="N112" s="46">
        <f>詳細1!N100</f>
        <v>0</v>
      </c>
      <c r="O112" s="46">
        <f>詳細1!O100</f>
        <v>0</v>
      </c>
      <c r="P112" s="46">
        <f>詳細1!P100</f>
        <v>0</v>
      </c>
      <c r="Q112" s="46">
        <f>SUM(D112:P112)</f>
        <v>0</v>
      </c>
    </row>
    <row r="113" spans="3:15" s="33" customFormat="1" ht="10.7" customHeight="1">
      <c r="F113" s="31"/>
      <c r="G113" s="70"/>
      <c r="N113" s="48"/>
      <c r="O113" s="48"/>
    </row>
    <row r="114" spans="3:15" s="33" customFormat="1" ht="13.5" customHeight="1">
      <c r="C114" s="33" t="s">
        <v>106</v>
      </c>
      <c r="F114" s="31"/>
      <c r="G114" s="70"/>
      <c r="N114" s="48"/>
      <c r="O114" s="48"/>
    </row>
    <row r="115" spans="3:15" s="33" customFormat="1" ht="15" customHeight="1">
      <c r="F115" s="31"/>
      <c r="G115" s="70"/>
      <c r="N115" s="48"/>
      <c r="O115" s="48"/>
    </row>
    <row r="116" spans="3:15" s="33" customFormat="1" ht="15" customHeight="1">
      <c r="F116" s="31"/>
      <c r="G116" s="70"/>
      <c r="N116" s="48"/>
      <c r="O116" s="48"/>
    </row>
    <row r="117" spans="3:15" s="33" customFormat="1" ht="15" customHeight="1">
      <c r="F117" s="31"/>
      <c r="G117" s="70"/>
      <c r="N117" s="48"/>
      <c r="O117" s="48"/>
    </row>
    <row r="118" spans="3:15" s="33" customFormat="1" ht="15" customHeight="1">
      <c r="F118" s="31"/>
      <c r="G118" s="70"/>
      <c r="N118" s="48"/>
      <c r="O118" s="48"/>
    </row>
    <row r="119" spans="3:15" s="33" customFormat="1" ht="15" customHeight="1">
      <c r="F119" s="31"/>
      <c r="G119" s="70"/>
      <c r="N119" s="48"/>
      <c r="O119" s="48"/>
    </row>
    <row r="120" spans="3:15" s="33" customFormat="1" ht="15" customHeight="1">
      <c r="F120" s="31"/>
      <c r="G120" s="70"/>
      <c r="N120" s="48"/>
      <c r="O120" s="48"/>
    </row>
    <row r="121" spans="3:15" s="33" customFormat="1" ht="15" customHeight="1">
      <c r="F121" s="31"/>
      <c r="G121" s="70"/>
      <c r="N121" s="48"/>
      <c r="O121" s="48"/>
    </row>
    <row r="122" spans="3:15" s="33" customFormat="1" ht="15" customHeight="1">
      <c r="F122" s="31"/>
      <c r="G122" s="70"/>
      <c r="N122" s="48"/>
      <c r="O122" s="48"/>
    </row>
    <row r="123" spans="3:15" s="33" customFormat="1" ht="15" customHeight="1">
      <c r="F123" s="31"/>
      <c r="G123" s="70"/>
      <c r="N123" s="48"/>
      <c r="O123" s="48"/>
    </row>
    <row r="124" spans="3:15" s="33" customFormat="1" ht="15" customHeight="1">
      <c r="F124" s="31"/>
      <c r="G124" s="70"/>
      <c r="N124" s="48"/>
      <c r="O124" s="48"/>
    </row>
    <row r="125" spans="3:15" s="33" customFormat="1" ht="15" customHeight="1">
      <c r="F125" s="31"/>
      <c r="G125" s="70"/>
      <c r="N125" s="48"/>
      <c r="O125" s="48"/>
    </row>
    <row r="126" spans="3:15" s="33" customFormat="1" ht="15" customHeight="1">
      <c r="F126" s="31"/>
      <c r="G126" s="70"/>
      <c r="N126" s="48"/>
      <c r="O126" s="48"/>
    </row>
    <row r="127" spans="3:15" s="33" customFormat="1" ht="15" customHeight="1">
      <c r="F127" s="31"/>
      <c r="G127" s="70"/>
      <c r="N127" s="48"/>
      <c r="O127" s="48"/>
    </row>
    <row r="128" spans="3:15" s="33" customFormat="1" ht="17.25">
      <c r="C128" s="36" t="s">
        <v>129</v>
      </c>
      <c r="F128" s="31"/>
      <c r="G128" s="70"/>
      <c r="N128" s="48"/>
      <c r="O128" s="48"/>
    </row>
    <row r="129" spans="3:17" s="33" customFormat="1" ht="15" customHeight="1">
      <c r="F129" s="31"/>
      <c r="G129" s="70"/>
      <c r="N129" s="48"/>
      <c r="O129" s="48"/>
    </row>
    <row r="130" spans="3:17" s="33" customFormat="1" ht="15" customHeight="1">
      <c r="C130" s="30" t="s">
        <v>130</v>
      </c>
      <c r="D130" s="27"/>
      <c r="E130" s="27"/>
      <c r="F130" s="71"/>
      <c r="G130" s="72"/>
      <c r="H130" s="27"/>
      <c r="I130" s="27"/>
      <c r="J130" s="73"/>
      <c r="K130" s="74"/>
      <c r="L130" s="27"/>
      <c r="M130" s="27"/>
      <c r="N130" s="27"/>
      <c r="O130" s="27"/>
      <c r="P130" s="27"/>
      <c r="Q130" s="31" t="s">
        <v>57</v>
      </c>
    </row>
    <row r="131" spans="3:17" s="33" customFormat="1" ht="15" customHeight="1">
      <c r="C131" s="39"/>
      <c r="D131" s="712" t="str">
        <f t="array" ref="D131:P132">+TRANSPOSE('入力 (県内外)'!$B$6:$C$18)</f>
        <v>01</v>
      </c>
      <c r="E131" s="712" t="str">
        <v>02</v>
      </c>
      <c r="F131" s="712" t="str">
        <v>03</v>
      </c>
      <c r="G131" s="712" t="str">
        <v>04</v>
      </c>
      <c r="H131" s="712" t="str">
        <v>05</v>
      </c>
      <c r="I131" s="712" t="str">
        <v>06</v>
      </c>
      <c r="J131" s="712" t="str">
        <v>07</v>
      </c>
      <c r="K131" s="712" t="str">
        <v>08</v>
      </c>
      <c r="L131" s="712" t="str">
        <v>09</v>
      </c>
      <c r="M131" s="712" t="str">
        <v>10</v>
      </c>
      <c r="N131" s="712" t="str">
        <v>11</v>
      </c>
      <c r="O131" s="712" t="str">
        <v>12</v>
      </c>
      <c r="P131" s="712" t="str">
        <v>13</v>
      </c>
      <c r="Q131" s="39"/>
    </row>
    <row r="132" spans="3:17" s="33" customFormat="1" ht="24">
      <c r="C132" s="75" t="s">
        <v>58</v>
      </c>
      <c r="D132" s="713" t="str">
        <v>農林水産業</v>
      </c>
      <c r="E132" s="713" t="str">
        <v>鉱業</v>
      </c>
      <c r="F132" s="713" t="str">
        <v>製造業</v>
      </c>
      <c r="G132" s="713" t="str">
        <v>建設</v>
      </c>
      <c r="H132" s="713" t="str">
        <v>電力・ガス・水道</v>
      </c>
      <c r="I132" s="713" t="str">
        <v>商業</v>
      </c>
      <c r="J132" s="713" t="str">
        <v>金融・保険</v>
      </c>
      <c r="K132" s="713" t="str">
        <v>不動産</v>
      </c>
      <c r="L132" s="713" t="str">
        <v>運輸・郵便</v>
      </c>
      <c r="M132" s="713" t="str">
        <v>情報通信</v>
      </c>
      <c r="N132" s="713" t="str">
        <v>公務</v>
      </c>
      <c r="O132" s="713" t="str">
        <v>サービス業</v>
      </c>
      <c r="P132" s="713" t="str">
        <v>分類不明</v>
      </c>
      <c r="Q132" s="32" t="s">
        <v>71</v>
      </c>
    </row>
    <row r="133" spans="3:17" s="33" customFormat="1" ht="15" customHeight="1">
      <c r="C133" s="76" t="s">
        <v>101</v>
      </c>
      <c r="D133" s="77">
        <f>詳細1!D27</f>
        <v>0</v>
      </c>
      <c r="E133" s="77">
        <f>詳細1!E27</f>
        <v>0</v>
      </c>
      <c r="F133" s="77">
        <f>詳細1!F27</f>
        <v>0</v>
      </c>
      <c r="G133" s="77">
        <f>詳細1!G27</f>
        <v>0</v>
      </c>
      <c r="H133" s="77">
        <f>詳細1!H27</f>
        <v>0</v>
      </c>
      <c r="I133" s="77">
        <f>詳細1!I27</f>
        <v>0</v>
      </c>
      <c r="J133" s="77">
        <f>詳細1!J27</f>
        <v>0</v>
      </c>
      <c r="K133" s="77">
        <f>詳細1!K27</f>
        <v>0</v>
      </c>
      <c r="L133" s="77">
        <f>詳細1!L27</f>
        <v>0</v>
      </c>
      <c r="M133" s="77">
        <f>詳細1!M27</f>
        <v>0</v>
      </c>
      <c r="N133" s="77">
        <f>詳細1!N27</f>
        <v>0</v>
      </c>
      <c r="O133" s="77">
        <f>詳細1!O27</f>
        <v>0</v>
      </c>
      <c r="P133" s="77">
        <f>詳細1!P27</f>
        <v>0</v>
      </c>
      <c r="Q133" s="77">
        <f>SUM(D133:P133)</f>
        <v>0</v>
      </c>
    </row>
    <row r="134" spans="3:17" s="33" customFormat="1" ht="15" customHeight="1">
      <c r="C134" s="78" t="s">
        <v>102</v>
      </c>
      <c r="D134" s="79">
        <f>詳細1!D28</f>
        <v>0</v>
      </c>
      <c r="E134" s="79">
        <f>詳細1!E28</f>
        <v>0</v>
      </c>
      <c r="F134" s="79">
        <f>詳細1!F28</f>
        <v>0</v>
      </c>
      <c r="G134" s="79">
        <f>詳細1!G28</f>
        <v>0</v>
      </c>
      <c r="H134" s="79">
        <f>詳細1!H28</f>
        <v>0</v>
      </c>
      <c r="I134" s="79">
        <f>詳細1!I28</f>
        <v>0</v>
      </c>
      <c r="J134" s="79">
        <f>詳細1!J28</f>
        <v>0</v>
      </c>
      <c r="K134" s="79">
        <f>詳細1!K28</f>
        <v>0</v>
      </c>
      <c r="L134" s="79">
        <f>詳細1!L28</f>
        <v>0</v>
      </c>
      <c r="M134" s="79">
        <f>詳細1!M28</f>
        <v>0</v>
      </c>
      <c r="N134" s="79">
        <f>詳細1!N28</f>
        <v>0</v>
      </c>
      <c r="O134" s="79">
        <f>詳細1!O28</f>
        <v>0</v>
      </c>
      <c r="P134" s="79">
        <f>詳細1!P28</f>
        <v>0</v>
      </c>
      <c r="Q134" s="79">
        <f>SUM(D134:P134)</f>
        <v>0</v>
      </c>
    </row>
    <row r="135" spans="3:17" s="33" customFormat="1" ht="15" customHeight="1">
      <c r="C135" s="78" t="s">
        <v>103</v>
      </c>
      <c r="D135" s="79">
        <f>詳細1!D29</f>
        <v>0</v>
      </c>
      <c r="E135" s="79">
        <f>詳細1!E29</f>
        <v>0</v>
      </c>
      <c r="F135" s="79">
        <f>詳細1!F29</f>
        <v>0</v>
      </c>
      <c r="G135" s="79">
        <f>詳細1!G29</f>
        <v>0</v>
      </c>
      <c r="H135" s="79">
        <f>詳細1!H29</f>
        <v>0</v>
      </c>
      <c r="I135" s="79">
        <f>詳細1!I29</f>
        <v>0</v>
      </c>
      <c r="J135" s="79">
        <f>詳細1!J29</f>
        <v>0</v>
      </c>
      <c r="K135" s="79">
        <f>詳細1!K29</f>
        <v>0</v>
      </c>
      <c r="L135" s="79">
        <f>詳細1!L29</f>
        <v>0</v>
      </c>
      <c r="M135" s="79">
        <f>詳細1!M29</f>
        <v>0</v>
      </c>
      <c r="N135" s="79">
        <f>詳細1!N29</f>
        <v>0</v>
      </c>
      <c r="O135" s="79">
        <f>詳細1!O29</f>
        <v>0</v>
      </c>
      <c r="P135" s="79">
        <f>詳細1!P29</f>
        <v>0</v>
      </c>
      <c r="Q135" s="79">
        <f>SUM(D135:P135)</f>
        <v>0</v>
      </c>
    </row>
    <row r="136" spans="3:17" s="33" customFormat="1" ht="15" customHeight="1">
      <c r="C136" s="80" t="s">
        <v>92</v>
      </c>
      <c r="D136" s="46">
        <f>詳細1!D30</f>
        <v>0</v>
      </c>
      <c r="E136" s="46">
        <f>詳細1!E30</f>
        <v>0</v>
      </c>
      <c r="F136" s="46">
        <f>詳細1!F30</f>
        <v>0</v>
      </c>
      <c r="G136" s="46">
        <f>詳細1!G30</f>
        <v>0</v>
      </c>
      <c r="H136" s="46">
        <f>詳細1!H30</f>
        <v>0</v>
      </c>
      <c r="I136" s="46">
        <f>詳細1!I30</f>
        <v>0</v>
      </c>
      <c r="J136" s="46">
        <f>詳細1!J30</f>
        <v>0</v>
      </c>
      <c r="K136" s="46">
        <f>詳細1!K30</f>
        <v>0</v>
      </c>
      <c r="L136" s="46">
        <f>詳細1!L30</f>
        <v>0</v>
      </c>
      <c r="M136" s="46">
        <f>詳細1!M30</f>
        <v>0</v>
      </c>
      <c r="N136" s="46">
        <f>詳細1!N30</f>
        <v>0</v>
      </c>
      <c r="O136" s="46">
        <f>詳細1!O30</f>
        <v>0</v>
      </c>
      <c r="P136" s="46">
        <f>詳細1!P30</f>
        <v>0</v>
      </c>
      <c r="Q136" s="46">
        <f>SUM(D136:P136)</f>
        <v>0</v>
      </c>
    </row>
    <row r="137" spans="3:17" s="33" customFormat="1" ht="15" customHeight="1">
      <c r="F137" s="31"/>
      <c r="G137" s="70"/>
      <c r="N137" s="48"/>
      <c r="O137" s="48"/>
    </row>
    <row r="138" spans="3:17" s="33" customFormat="1" ht="15" customHeight="1">
      <c r="C138" s="30" t="s">
        <v>131</v>
      </c>
      <c r="D138" s="27"/>
      <c r="E138" s="27"/>
      <c r="F138" s="71"/>
      <c r="G138" s="72"/>
      <c r="H138" s="27"/>
      <c r="I138" s="27"/>
      <c r="J138" s="73"/>
      <c r="K138" s="74"/>
      <c r="L138" s="27"/>
      <c r="M138" s="27"/>
      <c r="N138" s="27"/>
      <c r="O138" s="27"/>
      <c r="P138" s="27"/>
      <c r="Q138" s="31" t="s">
        <v>57</v>
      </c>
    </row>
    <row r="139" spans="3:17" s="33" customFormat="1" ht="15" customHeight="1">
      <c r="C139" s="39"/>
      <c r="D139" s="712" t="str">
        <f t="array" ref="D139:P140">+TRANSPOSE('入力 (県内外)'!$B$6:$C$18)</f>
        <v>01</v>
      </c>
      <c r="E139" s="712" t="str">
        <v>02</v>
      </c>
      <c r="F139" s="712" t="str">
        <v>03</v>
      </c>
      <c r="G139" s="712" t="str">
        <v>04</v>
      </c>
      <c r="H139" s="712" t="str">
        <v>05</v>
      </c>
      <c r="I139" s="712" t="str">
        <v>06</v>
      </c>
      <c r="J139" s="712" t="str">
        <v>07</v>
      </c>
      <c r="K139" s="712" t="str">
        <v>08</v>
      </c>
      <c r="L139" s="712" t="str">
        <v>09</v>
      </c>
      <c r="M139" s="712" t="str">
        <v>10</v>
      </c>
      <c r="N139" s="712" t="str">
        <v>11</v>
      </c>
      <c r="O139" s="712" t="str">
        <v>12</v>
      </c>
      <c r="P139" s="712" t="str">
        <v>13</v>
      </c>
      <c r="Q139" s="39"/>
    </row>
    <row r="140" spans="3:17" s="33" customFormat="1" ht="24">
      <c r="C140" s="75" t="s">
        <v>58</v>
      </c>
      <c r="D140" s="713" t="str">
        <v>農林水産業</v>
      </c>
      <c r="E140" s="713" t="str">
        <v>鉱業</v>
      </c>
      <c r="F140" s="713" t="str">
        <v>製造業</v>
      </c>
      <c r="G140" s="713" t="str">
        <v>建設</v>
      </c>
      <c r="H140" s="713" t="str">
        <v>電力・ガス・水道</v>
      </c>
      <c r="I140" s="713" t="str">
        <v>商業</v>
      </c>
      <c r="J140" s="713" t="str">
        <v>金融・保険</v>
      </c>
      <c r="K140" s="713" t="str">
        <v>不動産</v>
      </c>
      <c r="L140" s="713" t="str">
        <v>運輸・郵便</v>
      </c>
      <c r="M140" s="713" t="str">
        <v>情報通信</v>
      </c>
      <c r="N140" s="713" t="str">
        <v>公務</v>
      </c>
      <c r="O140" s="713" t="str">
        <v>サービス業</v>
      </c>
      <c r="P140" s="713" t="str">
        <v>分類不明</v>
      </c>
      <c r="Q140" s="32" t="s">
        <v>71</v>
      </c>
    </row>
    <row r="141" spans="3:17" s="33" customFormat="1" ht="15" customHeight="1">
      <c r="C141" s="76" t="s">
        <v>101</v>
      </c>
      <c r="D141" s="77">
        <f>詳細1!D64</f>
        <v>0</v>
      </c>
      <c r="E141" s="77">
        <f>詳細1!E64</f>
        <v>0</v>
      </c>
      <c r="F141" s="77">
        <f>詳細1!F64</f>
        <v>0</v>
      </c>
      <c r="G141" s="77">
        <f>詳細1!G64</f>
        <v>0</v>
      </c>
      <c r="H141" s="77">
        <f>詳細1!H64</f>
        <v>0</v>
      </c>
      <c r="I141" s="77">
        <f>詳細1!I64</f>
        <v>0</v>
      </c>
      <c r="J141" s="77">
        <f>詳細1!J64</f>
        <v>0</v>
      </c>
      <c r="K141" s="77">
        <f>詳細1!K64</f>
        <v>0</v>
      </c>
      <c r="L141" s="77">
        <f>詳細1!L64</f>
        <v>0</v>
      </c>
      <c r="M141" s="77">
        <f>詳細1!M64</f>
        <v>0</v>
      </c>
      <c r="N141" s="77">
        <f>詳細1!N64</f>
        <v>0</v>
      </c>
      <c r="O141" s="77">
        <f>詳細1!O64</f>
        <v>0</v>
      </c>
      <c r="P141" s="77">
        <f>詳細1!P64</f>
        <v>0</v>
      </c>
      <c r="Q141" s="77">
        <f>SUM(D141:P141)</f>
        <v>0</v>
      </c>
    </row>
    <row r="142" spans="3:17" s="33" customFormat="1" ht="15" customHeight="1">
      <c r="C142" s="78" t="s">
        <v>102</v>
      </c>
      <c r="D142" s="79">
        <f>詳細1!D65</f>
        <v>0</v>
      </c>
      <c r="E142" s="79">
        <f>詳細1!E65</f>
        <v>0</v>
      </c>
      <c r="F142" s="79">
        <f>詳細1!F65</f>
        <v>0</v>
      </c>
      <c r="G142" s="79">
        <f>詳細1!G65</f>
        <v>0</v>
      </c>
      <c r="H142" s="79">
        <f>詳細1!H65</f>
        <v>0</v>
      </c>
      <c r="I142" s="79">
        <f>詳細1!I65</f>
        <v>0</v>
      </c>
      <c r="J142" s="79">
        <f>詳細1!J65</f>
        <v>0</v>
      </c>
      <c r="K142" s="79">
        <f>詳細1!K65</f>
        <v>0</v>
      </c>
      <c r="L142" s="79">
        <f>詳細1!L65</f>
        <v>0</v>
      </c>
      <c r="M142" s="79">
        <f>詳細1!M65</f>
        <v>0</v>
      </c>
      <c r="N142" s="79">
        <f>詳細1!N65</f>
        <v>0</v>
      </c>
      <c r="O142" s="79">
        <f>詳細1!O65</f>
        <v>0</v>
      </c>
      <c r="P142" s="79">
        <f>詳細1!P65</f>
        <v>0</v>
      </c>
      <c r="Q142" s="79">
        <f>SUM(D142:P142)</f>
        <v>0</v>
      </c>
    </row>
    <row r="143" spans="3:17" s="33" customFormat="1" ht="15" customHeight="1">
      <c r="C143" s="78" t="s">
        <v>103</v>
      </c>
      <c r="D143" s="79">
        <f>詳細1!D66</f>
        <v>0</v>
      </c>
      <c r="E143" s="79">
        <f>詳細1!E66</f>
        <v>0</v>
      </c>
      <c r="F143" s="79">
        <f>詳細1!F66</f>
        <v>0</v>
      </c>
      <c r="G143" s="79">
        <f>詳細1!G66</f>
        <v>0</v>
      </c>
      <c r="H143" s="79">
        <f>詳細1!H66</f>
        <v>0</v>
      </c>
      <c r="I143" s="79">
        <f>詳細1!I66</f>
        <v>0</v>
      </c>
      <c r="J143" s="79">
        <f>詳細1!J66</f>
        <v>0</v>
      </c>
      <c r="K143" s="79">
        <f>詳細1!K66</f>
        <v>0</v>
      </c>
      <c r="L143" s="79">
        <f>詳細1!L66</f>
        <v>0</v>
      </c>
      <c r="M143" s="79">
        <f>詳細1!M66</f>
        <v>0</v>
      </c>
      <c r="N143" s="79">
        <f>詳細1!N66</f>
        <v>0</v>
      </c>
      <c r="O143" s="79">
        <f>詳細1!O66</f>
        <v>0</v>
      </c>
      <c r="P143" s="79">
        <f>詳細1!P66</f>
        <v>0</v>
      </c>
      <c r="Q143" s="79">
        <f>SUM(D143:P143)</f>
        <v>0</v>
      </c>
    </row>
    <row r="144" spans="3:17" s="33" customFormat="1" ht="15" customHeight="1">
      <c r="C144" s="80" t="s">
        <v>92</v>
      </c>
      <c r="D144" s="46">
        <f>詳細1!D67</f>
        <v>0</v>
      </c>
      <c r="E144" s="46">
        <f>詳細1!E67</f>
        <v>0</v>
      </c>
      <c r="F144" s="46">
        <f>詳細1!F67</f>
        <v>0</v>
      </c>
      <c r="G144" s="46">
        <f>詳細1!G67</f>
        <v>0</v>
      </c>
      <c r="H144" s="46">
        <f>詳細1!H67</f>
        <v>0</v>
      </c>
      <c r="I144" s="46">
        <f>詳細1!I67</f>
        <v>0</v>
      </c>
      <c r="J144" s="46">
        <f>詳細1!J67</f>
        <v>0</v>
      </c>
      <c r="K144" s="46">
        <f>詳細1!K67</f>
        <v>0</v>
      </c>
      <c r="L144" s="46">
        <f>詳細1!L67</f>
        <v>0</v>
      </c>
      <c r="M144" s="46">
        <f>詳細1!M67</f>
        <v>0</v>
      </c>
      <c r="N144" s="46">
        <f>詳細1!N67</f>
        <v>0</v>
      </c>
      <c r="O144" s="46">
        <f>詳細1!O67</f>
        <v>0</v>
      </c>
      <c r="P144" s="46">
        <f>詳細1!P67</f>
        <v>0</v>
      </c>
      <c r="Q144" s="46">
        <f>SUM(D144:P144)</f>
        <v>0</v>
      </c>
    </row>
    <row r="145" spans="3:17" s="33" customFormat="1" ht="15" customHeight="1">
      <c r="F145" s="31"/>
      <c r="G145" s="70"/>
      <c r="N145" s="48"/>
      <c r="O145" s="48"/>
    </row>
    <row r="146" spans="3:17" s="33" customFormat="1" ht="15" customHeight="1">
      <c r="C146" s="30" t="s">
        <v>132</v>
      </c>
      <c r="D146" s="27"/>
      <c r="E146" s="27"/>
      <c r="F146" s="71"/>
      <c r="G146" s="72"/>
      <c r="H146" s="27"/>
      <c r="I146" s="27"/>
      <c r="J146" s="73"/>
      <c r="K146" s="74"/>
      <c r="L146" s="27"/>
      <c r="M146" s="27"/>
      <c r="N146" s="27"/>
      <c r="O146" s="27"/>
      <c r="P146" s="27"/>
      <c r="Q146" s="31" t="s">
        <v>57</v>
      </c>
    </row>
    <row r="147" spans="3:17" s="33" customFormat="1" ht="15" customHeight="1">
      <c r="C147" s="39"/>
      <c r="D147" s="712" t="str">
        <f t="array" ref="D147:P148">+TRANSPOSE('入力 (県内外)'!$B$6:$C$18)</f>
        <v>01</v>
      </c>
      <c r="E147" s="712" t="str">
        <v>02</v>
      </c>
      <c r="F147" s="712" t="str">
        <v>03</v>
      </c>
      <c r="G147" s="712" t="str">
        <v>04</v>
      </c>
      <c r="H147" s="712" t="str">
        <v>05</v>
      </c>
      <c r="I147" s="712" t="str">
        <v>06</v>
      </c>
      <c r="J147" s="712" t="str">
        <v>07</v>
      </c>
      <c r="K147" s="712" t="str">
        <v>08</v>
      </c>
      <c r="L147" s="712" t="str">
        <v>09</v>
      </c>
      <c r="M147" s="712" t="str">
        <v>10</v>
      </c>
      <c r="N147" s="712" t="str">
        <v>11</v>
      </c>
      <c r="O147" s="712" t="str">
        <v>12</v>
      </c>
      <c r="P147" s="712" t="str">
        <v>13</v>
      </c>
      <c r="Q147" s="39"/>
    </row>
    <row r="148" spans="3:17" s="33" customFormat="1" ht="24">
      <c r="C148" s="75" t="s">
        <v>58</v>
      </c>
      <c r="D148" s="713" t="str">
        <v>農林水産業</v>
      </c>
      <c r="E148" s="713" t="str">
        <v>鉱業</v>
      </c>
      <c r="F148" s="713" t="str">
        <v>製造業</v>
      </c>
      <c r="G148" s="713" t="str">
        <v>建設</v>
      </c>
      <c r="H148" s="713" t="str">
        <v>電力・ガス・水道</v>
      </c>
      <c r="I148" s="713" t="str">
        <v>商業</v>
      </c>
      <c r="J148" s="713" t="str">
        <v>金融・保険</v>
      </c>
      <c r="K148" s="713" t="str">
        <v>不動産</v>
      </c>
      <c r="L148" s="713" t="str">
        <v>運輸・郵便</v>
      </c>
      <c r="M148" s="713" t="str">
        <v>情報通信</v>
      </c>
      <c r="N148" s="713" t="str">
        <v>公務</v>
      </c>
      <c r="O148" s="713" t="str">
        <v>サービス業</v>
      </c>
      <c r="P148" s="713" t="str">
        <v>分類不明</v>
      </c>
      <c r="Q148" s="32" t="s">
        <v>71</v>
      </c>
    </row>
    <row r="149" spans="3:17" s="33" customFormat="1" ht="15" customHeight="1">
      <c r="C149" s="76" t="s">
        <v>101</v>
      </c>
      <c r="D149" s="77">
        <f>詳細1!D105</f>
        <v>0</v>
      </c>
      <c r="E149" s="77">
        <f>詳細1!E105</f>
        <v>0</v>
      </c>
      <c r="F149" s="77">
        <f>詳細1!F105</f>
        <v>0</v>
      </c>
      <c r="G149" s="77">
        <f>詳細1!G105</f>
        <v>0</v>
      </c>
      <c r="H149" s="77">
        <f>詳細1!H105</f>
        <v>0</v>
      </c>
      <c r="I149" s="77">
        <f>詳細1!I105</f>
        <v>0</v>
      </c>
      <c r="J149" s="77">
        <f>詳細1!J105</f>
        <v>0</v>
      </c>
      <c r="K149" s="77">
        <f>詳細1!K105</f>
        <v>0</v>
      </c>
      <c r="L149" s="77">
        <f>詳細1!L105</f>
        <v>0</v>
      </c>
      <c r="M149" s="77">
        <f>詳細1!M105</f>
        <v>0</v>
      </c>
      <c r="N149" s="77">
        <f>詳細1!N105</f>
        <v>0</v>
      </c>
      <c r="O149" s="77">
        <f>詳細1!O105</f>
        <v>0</v>
      </c>
      <c r="P149" s="77">
        <f>詳細1!P105</f>
        <v>0</v>
      </c>
      <c r="Q149" s="77">
        <f>SUM(D149:P149)</f>
        <v>0</v>
      </c>
    </row>
    <row r="150" spans="3:17" s="33" customFormat="1" ht="15" customHeight="1">
      <c r="C150" s="78" t="s">
        <v>102</v>
      </c>
      <c r="D150" s="79">
        <f>詳細1!D106</f>
        <v>0</v>
      </c>
      <c r="E150" s="79">
        <f>詳細1!E106</f>
        <v>0</v>
      </c>
      <c r="F150" s="79">
        <f>詳細1!F106</f>
        <v>0</v>
      </c>
      <c r="G150" s="79">
        <f>詳細1!G106</f>
        <v>0</v>
      </c>
      <c r="H150" s="79">
        <f>詳細1!H106</f>
        <v>0</v>
      </c>
      <c r="I150" s="79">
        <f>詳細1!I106</f>
        <v>0</v>
      </c>
      <c r="J150" s="79">
        <f>詳細1!J106</f>
        <v>0</v>
      </c>
      <c r="K150" s="79">
        <f>詳細1!K106</f>
        <v>0</v>
      </c>
      <c r="L150" s="79">
        <f>詳細1!L106</f>
        <v>0</v>
      </c>
      <c r="M150" s="79">
        <f>詳細1!M106</f>
        <v>0</v>
      </c>
      <c r="N150" s="79">
        <f>詳細1!N106</f>
        <v>0</v>
      </c>
      <c r="O150" s="79">
        <f>詳細1!O106</f>
        <v>0</v>
      </c>
      <c r="P150" s="79">
        <f>詳細1!P106</f>
        <v>0</v>
      </c>
      <c r="Q150" s="79">
        <f>SUM(D150:P150)</f>
        <v>0</v>
      </c>
    </row>
    <row r="151" spans="3:17" s="33" customFormat="1" ht="15" customHeight="1">
      <c r="C151" s="78" t="s">
        <v>103</v>
      </c>
      <c r="D151" s="79">
        <f>詳細1!D107</f>
        <v>0</v>
      </c>
      <c r="E151" s="79">
        <f>詳細1!E107</f>
        <v>0</v>
      </c>
      <c r="F151" s="79">
        <f>詳細1!F107</f>
        <v>0</v>
      </c>
      <c r="G151" s="79">
        <f>詳細1!G107</f>
        <v>0</v>
      </c>
      <c r="H151" s="79">
        <f>詳細1!H107</f>
        <v>0</v>
      </c>
      <c r="I151" s="79">
        <f>詳細1!I107</f>
        <v>0</v>
      </c>
      <c r="J151" s="79">
        <f>詳細1!J107</f>
        <v>0</v>
      </c>
      <c r="K151" s="79">
        <f>詳細1!K107</f>
        <v>0</v>
      </c>
      <c r="L151" s="79">
        <f>詳細1!L107</f>
        <v>0</v>
      </c>
      <c r="M151" s="79">
        <f>詳細1!M107</f>
        <v>0</v>
      </c>
      <c r="N151" s="79">
        <f>詳細1!N107</f>
        <v>0</v>
      </c>
      <c r="O151" s="79">
        <f>詳細1!O107</f>
        <v>0</v>
      </c>
      <c r="P151" s="79">
        <f>詳細1!P107</f>
        <v>0</v>
      </c>
      <c r="Q151" s="79">
        <f>SUM(D151:P151)</f>
        <v>0</v>
      </c>
    </row>
    <row r="152" spans="3:17" s="33" customFormat="1" ht="15" customHeight="1">
      <c r="C152" s="80" t="s">
        <v>92</v>
      </c>
      <c r="D152" s="46">
        <f>詳細1!D108</f>
        <v>0</v>
      </c>
      <c r="E152" s="46">
        <f>詳細1!E108</f>
        <v>0</v>
      </c>
      <c r="F152" s="46">
        <f>詳細1!F108</f>
        <v>0</v>
      </c>
      <c r="G152" s="46">
        <f>詳細1!G108</f>
        <v>0</v>
      </c>
      <c r="H152" s="46">
        <f>詳細1!H108</f>
        <v>0</v>
      </c>
      <c r="I152" s="46">
        <f>詳細1!I108</f>
        <v>0</v>
      </c>
      <c r="J152" s="46">
        <f>詳細1!J108</f>
        <v>0</v>
      </c>
      <c r="K152" s="46">
        <f>詳細1!K108</f>
        <v>0</v>
      </c>
      <c r="L152" s="46">
        <f>詳細1!L108</f>
        <v>0</v>
      </c>
      <c r="M152" s="46">
        <f>詳細1!M108</f>
        <v>0</v>
      </c>
      <c r="N152" s="46">
        <f>詳細1!N108</f>
        <v>0</v>
      </c>
      <c r="O152" s="46">
        <f>詳細1!O108</f>
        <v>0</v>
      </c>
      <c r="P152" s="46">
        <f>詳細1!P108</f>
        <v>0</v>
      </c>
      <c r="Q152" s="46">
        <f>SUM(D152:P152)</f>
        <v>0</v>
      </c>
    </row>
    <row r="153" spans="3:17" s="33" customFormat="1" ht="10.7" customHeight="1">
      <c r="F153" s="31"/>
      <c r="G153" s="70"/>
      <c r="N153" s="48"/>
      <c r="O153" s="48"/>
    </row>
    <row r="154" spans="3:17" s="33" customFormat="1" ht="13.5" customHeight="1">
      <c r="C154" s="33" t="s">
        <v>106</v>
      </c>
      <c r="F154" s="31"/>
      <c r="G154" s="70"/>
      <c r="N154" s="48"/>
      <c r="O154" s="48"/>
    </row>
    <row r="155" spans="3:17" s="33" customFormat="1" ht="15" customHeight="1">
      <c r="F155" s="31"/>
      <c r="G155" s="70"/>
      <c r="N155" s="48"/>
      <c r="O155" s="48"/>
    </row>
    <row r="156" spans="3:17" s="33" customFormat="1" ht="15" customHeight="1">
      <c r="F156" s="31"/>
      <c r="G156" s="70"/>
      <c r="N156" s="48"/>
      <c r="O156" s="48"/>
    </row>
    <row r="157" spans="3:17" s="33" customFormat="1" ht="15" customHeight="1">
      <c r="F157" s="31"/>
      <c r="G157" s="70"/>
      <c r="N157" s="48"/>
      <c r="O157" s="48"/>
    </row>
    <row r="158" spans="3:17" s="33" customFormat="1" ht="15" customHeight="1">
      <c r="F158" s="31"/>
      <c r="G158" s="70"/>
      <c r="N158" s="48"/>
      <c r="O158" s="48"/>
    </row>
    <row r="159" spans="3:17" s="33" customFormat="1" ht="15" customHeight="1">
      <c r="F159" s="31"/>
      <c r="G159" s="70"/>
      <c r="N159" s="48"/>
      <c r="O159" s="48"/>
    </row>
    <row r="160" spans="3:17" s="33" customFormat="1" ht="15" customHeight="1">
      <c r="F160" s="31"/>
      <c r="G160" s="70"/>
      <c r="N160" s="48"/>
      <c r="O160" s="48"/>
    </row>
    <row r="161" spans="3:17" s="33" customFormat="1" ht="15" customHeight="1">
      <c r="F161" s="31"/>
      <c r="G161" s="70"/>
      <c r="N161" s="48"/>
      <c r="O161" s="48"/>
    </row>
    <row r="162" spans="3:17" s="33" customFormat="1" ht="15" customHeight="1">
      <c r="F162" s="31"/>
      <c r="G162" s="70"/>
      <c r="N162" s="48"/>
      <c r="O162" s="48"/>
    </row>
    <row r="163" spans="3:17" s="33" customFormat="1" ht="15" customHeight="1">
      <c r="F163" s="31"/>
      <c r="G163" s="70"/>
      <c r="N163" s="48"/>
      <c r="O163" s="48"/>
    </row>
    <row r="164" spans="3:17" s="33" customFormat="1" ht="15" customHeight="1">
      <c r="F164" s="31"/>
      <c r="G164" s="70"/>
      <c r="N164" s="48"/>
      <c r="O164" s="48"/>
    </row>
    <row r="165" spans="3:17" s="33" customFormat="1" ht="15" customHeight="1">
      <c r="F165" s="31"/>
      <c r="G165" s="70"/>
      <c r="N165" s="48"/>
      <c r="O165" s="48"/>
    </row>
    <row r="166" spans="3:17" s="33" customFormat="1" ht="15" customHeight="1">
      <c r="F166" s="31"/>
      <c r="G166" s="70"/>
      <c r="N166" s="48"/>
      <c r="O166" s="48"/>
    </row>
    <row r="167" spans="3:17" s="33" customFormat="1" ht="15" customHeight="1">
      <c r="F167" s="31"/>
      <c r="G167" s="70"/>
      <c r="N167" s="48"/>
      <c r="O167" s="48"/>
    </row>
    <row r="168" spans="3:17" s="33" customFormat="1" ht="17.25">
      <c r="C168" s="36" t="s">
        <v>133</v>
      </c>
      <c r="F168" s="31"/>
      <c r="G168" s="70"/>
      <c r="N168" s="48"/>
      <c r="O168" s="48"/>
    </row>
    <row r="169" spans="3:17" s="33" customFormat="1" ht="15" customHeight="1">
      <c r="F169" s="31"/>
      <c r="G169" s="70"/>
      <c r="N169" s="48"/>
      <c r="O169" s="48"/>
    </row>
    <row r="170" spans="3:17" s="33" customFormat="1" ht="17.25">
      <c r="C170" s="36" t="s">
        <v>134</v>
      </c>
      <c r="F170" s="31"/>
      <c r="G170" s="70"/>
      <c r="N170" s="48"/>
      <c r="O170" s="48"/>
    </row>
    <row r="171" spans="3:17" s="33" customFormat="1" ht="15" customHeight="1">
      <c r="F171" s="31"/>
      <c r="G171" s="70"/>
      <c r="N171" s="48"/>
      <c r="O171" s="48"/>
    </row>
    <row r="172" spans="3:17" s="33" customFormat="1" ht="15" customHeight="1">
      <c r="C172" s="30" t="s">
        <v>135</v>
      </c>
      <c r="D172" s="27"/>
      <c r="E172" s="27"/>
      <c r="F172" s="71"/>
      <c r="G172" s="72"/>
      <c r="H172" s="27"/>
      <c r="I172" s="27"/>
      <c r="J172" s="73"/>
      <c r="K172" s="74"/>
      <c r="L172" s="27"/>
      <c r="M172" s="27"/>
      <c r="N172" s="27"/>
      <c r="O172" s="27"/>
      <c r="P172" s="27"/>
      <c r="Q172" s="31" t="s">
        <v>57</v>
      </c>
    </row>
    <row r="173" spans="3:17" s="33" customFormat="1" ht="15" customHeight="1">
      <c r="C173" s="39"/>
      <c r="D173" s="38" t="s">
        <v>136</v>
      </c>
      <c r="E173" s="38" t="s">
        <v>137</v>
      </c>
      <c r="F173" s="38" t="s">
        <v>138</v>
      </c>
      <c r="G173" s="38" t="s">
        <v>139</v>
      </c>
      <c r="H173" s="38" t="s">
        <v>140</v>
      </c>
      <c r="I173" s="38" t="s">
        <v>141</v>
      </c>
      <c r="J173" s="38" t="s">
        <v>142</v>
      </c>
      <c r="K173" s="38" t="s">
        <v>143</v>
      </c>
      <c r="L173" s="38" t="s">
        <v>144</v>
      </c>
      <c r="M173" s="39">
        <v>10</v>
      </c>
      <c r="N173" s="39">
        <v>11</v>
      </c>
      <c r="O173" s="39">
        <v>12</v>
      </c>
      <c r="P173" s="39">
        <v>13</v>
      </c>
      <c r="Q173" s="39"/>
    </row>
    <row r="174" spans="3:17" s="33" customFormat="1" ht="27">
      <c r="C174" s="75" t="s">
        <v>58</v>
      </c>
      <c r="D174" s="32" t="s">
        <v>99</v>
      </c>
      <c r="E174" s="32" t="s">
        <v>60</v>
      </c>
      <c r="F174" s="32" t="s">
        <v>61</v>
      </c>
      <c r="G174" s="32" t="s">
        <v>62</v>
      </c>
      <c r="H174" s="32" t="s">
        <v>63</v>
      </c>
      <c r="I174" s="32" t="s">
        <v>64</v>
      </c>
      <c r="J174" s="32" t="s">
        <v>100</v>
      </c>
      <c r="K174" s="32" t="s">
        <v>65</v>
      </c>
      <c r="L174" s="32" t="s">
        <v>66</v>
      </c>
      <c r="M174" s="32" t="s">
        <v>67</v>
      </c>
      <c r="N174" s="32" t="s">
        <v>68</v>
      </c>
      <c r="O174" s="32" t="s">
        <v>69</v>
      </c>
      <c r="P174" s="32" t="s">
        <v>70</v>
      </c>
      <c r="Q174" s="32" t="s">
        <v>71</v>
      </c>
    </row>
    <row r="175" spans="3:17" s="33" customFormat="1" ht="15" customHeight="1">
      <c r="C175" s="76" t="s">
        <v>101</v>
      </c>
      <c r="D175" s="77">
        <f>詳細2!D24</f>
        <v>0</v>
      </c>
      <c r="E175" s="77">
        <f>詳細2!E24</f>
        <v>0</v>
      </c>
      <c r="F175" s="77">
        <f>詳細2!F24</f>
        <v>0</v>
      </c>
      <c r="G175" s="77">
        <f>詳細2!G24</f>
        <v>0</v>
      </c>
      <c r="H175" s="77">
        <f>詳細2!H24</f>
        <v>0</v>
      </c>
      <c r="I175" s="77">
        <f>詳細2!I24</f>
        <v>0</v>
      </c>
      <c r="J175" s="77">
        <f>詳細2!J24</f>
        <v>0</v>
      </c>
      <c r="K175" s="77">
        <f>詳細2!K24</f>
        <v>0</v>
      </c>
      <c r="L175" s="77">
        <f>詳細2!L24</f>
        <v>0</v>
      </c>
      <c r="M175" s="77">
        <f>詳細2!M24</f>
        <v>0</v>
      </c>
      <c r="N175" s="77">
        <f>詳細2!N24</f>
        <v>0</v>
      </c>
      <c r="O175" s="77">
        <f>詳細2!O24</f>
        <v>0</v>
      </c>
      <c r="P175" s="77">
        <f>詳細2!P24</f>
        <v>0</v>
      </c>
      <c r="Q175" s="77">
        <f>SUM(D175:P175)</f>
        <v>0</v>
      </c>
    </row>
    <row r="176" spans="3:17" s="33" customFormat="1" ht="15" customHeight="1">
      <c r="C176" s="78" t="s">
        <v>102</v>
      </c>
      <c r="D176" s="79">
        <f>詳細2!D25</f>
        <v>0</v>
      </c>
      <c r="E176" s="79">
        <f>詳細2!E25</f>
        <v>0</v>
      </c>
      <c r="F176" s="79">
        <f>詳細2!F25</f>
        <v>0</v>
      </c>
      <c r="G176" s="79">
        <f>詳細2!G25</f>
        <v>0</v>
      </c>
      <c r="H176" s="79">
        <f>詳細2!H25</f>
        <v>0</v>
      </c>
      <c r="I176" s="79">
        <f>詳細2!I25</f>
        <v>0</v>
      </c>
      <c r="J176" s="79">
        <f>詳細2!J25</f>
        <v>0</v>
      </c>
      <c r="K176" s="79">
        <f>詳細2!K25</f>
        <v>0</v>
      </c>
      <c r="L176" s="79">
        <f>詳細2!L25</f>
        <v>0</v>
      </c>
      <c r="M176" s="79">
        <f>詳細2!M25</f>
        <v>0</v>
      </c>
      <c r="N176" s="79">
        <f>詳細2!N25</f>
        <v>0</v>
      </c>
      <c r="O176" s="79">
        <f>詳細2!O25</f>
        <v>0</v>
      </c>
      <c r="P176" s="79">
        <f>詳細2!P25</f>
        <v>0</v>
      </c>
      <c r="Q176" s="79">
        <f>SUM(D176:P176)</f>
        <v>0</v>
      </c>
    </row>
    <row r="177" spans="3:17" s="33" customFormat="1" ht="15" customHeight="1">
      <c r="C177" s="78" t="s">
        <v>103</v>
      </c>
      <c r="D177" s="79">
        <f>詳細2!D26</f>
        <v>0</v>
      </c>
      <c r="E177" s="79">
        <f>詳細2!E26</f>
        <v>0</v>
      </c>
      <c r="F177" s="79">
        <f>詳細2!F26</f>
        <v>0</v>
      </c>
      <c r="G177" s="79">
        <f>詳細2!G26</f>
        <v>0</v>
      </c>
      <c r="H177" s="79">
        <f>詳細2!H26</f>
        <v>0</v>
      </c>
      <c r="I177" s="79">
        <f>詳細2!I26</f>
        <v>0</v>
      </c>
      <c r="J177" s="79">
        <f>詳細2!J26</f>
        <v>0</v>
      </c>
      <c r="K177" s="79">
        <f>詳細2!K26</f>
        <v>0</v>
      </c>
      <c r="L177" s="79">
        <f>詳細2!L26</f>
        <v>0</v>
      </c>
      <c r="M177" s="79">
        <f>詳細2!M26</f>
        <v>0</v>
      </c>
      <c r="N177" s="79">
        <f>詳細2!N26</f>
        <v>0</v>
      </c>
      <c r="O177" s="79">
        <f>詳細2!O26</f>
        <v>0</v>
      </c>
      <c r="P177" s="79">
        <f>詳細2!P26</f>
        <v>0</v>
      </c>
      <c r="Q177" s="79">
        <f>SUM(D177:P177)</f>
        <v>0</v>
      </c>
    </row>
    <row r="178" spans="3:17" s="33" customFormat="1" ht="15" customHeight="1">
      <c r="C178" s="80" t="s">
        <v>92</v>
      </c>
      <c r="D178" s="46">
        <f>詳細2!D27</f>
        <v>0</v>
      </c>
      <c r="E178" s="46">
        <f>詳細2!E27</f>
        <v>0</v>
      </c>
      <c r="F178" s="46">
        <f>詳細2!F27</f>
        <v>0</v>
      </c>
      <c r="G178" s="46">
        <f>詳細2!G27</f>
        <v>0</v>
      </c>
      <c r="H178" s="46">
        <f>詳細2!H27</f>
        <v>0</v>
      </c>
      <c r="I178" s="46">
        <f>詳細2!I27</f>
        <v>0</v>
      </c>
      <c r="J178" s="46">
        <f>詳細2!J27</f>
        <v>0</v>
      </c>
      <c r="K178" s="46">
        <f>詳細2!K27</f>
        <v>0</v>
      </c>
      <c r="L178" s="46">
        <f>詳細2!L27</f>
        <v>0</v>
      </c>
      <c r="M178" s="46">
        <f>詳細2!M27</f>
        <v>0</v>
      </c>
      <c r="N178" s="46">
        <f>詳細2!N27</f>
        <v>0</v>
      </c>
      <c r="O178" s="46">
        <f>詳細2!O27</f>
        <v>0</v>
      </c>
      <c r="P178" s="46">
        <f>詳細2!P27</f>
        <v>0</v>
      </c>
      <c r="Q178" s="46">
        <f>SUM(D178:P178)</f>
        <v>0</v>
      </c>
    </row>
    <row r="179" spans="3:17" s="33" customFormat="1" ht="15" customHeight="1">
      <c r="F179" s="31"/>
      <c r="G179" s="70"/>
      <c r="N179" s="48"/>
      <c r="O179" s="48"/>
    </row>
    <row r="180" spans="3:17" s="33" customFormat="1" ht="15" customHeight="1">
      <c r="C180" s="30" t="s">
        <v>145</v>
      </c>
      <c r="D180" s="27"/>
      <c r="E180" s="27"/>
      <c r="F180" s="71"/>
      <c r="G180" s="72"/>
      <c r="H180" s="27"/>
      <c r="I180" s="27"/>
      <c r="J180" s="73"/>
      <c r="K180" s="74"/>
      <c r="L180" s="27"/>
      <c r="M180" s="27"/>
      <c r="N180" s="27"/>
      <c r="O180" s="27"/>
      <c r="P180" s="27"/>
      <c r="Q180" s="31" t="s">
        <v>57</v>
      </c>
    </row>
    <row r="181" spans="3:17" s="33" customFormat="1" ht="15" customHeight="1">
      <c r="C181" s="39"/>
      <c r="D181" s="38" t="s">
        <v>146</v>
      </c>
      <c r="E181" s="38" t="s">
        <v>147</v>
      </c>
      <c r="F181" s="38" t="s">
        <v>148</v>
      </c>
      <c r="G181" s="38" t="s">
        <v>149</v>
      </c>
      <c r="H181" s="38" t="s">
        <v>150</v>
      </c>
      <c r="I181" s="38" t="s">
        <v>151</v>
      </c>
      <c r="J181" s="38" t="s">
        <v>152</v>
      </c>
      <c r="K181" s="38" t="s">
        <v>153</v>
      </c>
      <c r="L181" s="38" t="s">
        <v>154</v>
      </c>
      <c r="M181" s="39">
        <v>10</v>
      </c>
      <c r="N181" s="39">
        <v>11</v>
      </c>
      <c r="O181" s="39">
        <v>12</v>
      </c>
      <c r="P181" s="39">
        <v>13</v>
      </c>
      <c r="Q181" s="39"/>
    </row>
    <row r="182" spans="3:17" s="33" customFormat="1" ht="27">
      <c r="C182" s="75" t="s">
        <v>58</v>
      </c>
      <c r="D182" s="32" t="s">
        <v>99</v>
      </c>
      <c r="E182" s="32" t="s">
        <v>60</v>
      </c>
      <c r="F182" s="32" t="s">
        <v>61</v>
      </c>
      <c r="G182" s="32" t="s">
        <v>62</v>
      </c>
      <c r="H182" s="32" t="s">
        <v>63</v>
      </c>
      <c r="I182" s="32" t="s">
        <v>64</v>
      </c>
      <c r="J182" s="32" t="s">
        <v>100</v>
      </c>
      <c r="K182" s="32" t="s">
        <v>65</v>
      </c>
      <c r="L182" s="32" t="s">
        <v>66</v>
      </c>
      <c r="M182" s="32" t="s">
        <v>67</v>
      </c>
      <c r="N182" s="32" t="s">
        <v>68</v>
      </c>
      <c r="O182" s="32" t="s">
        <v>69</v>
      </c>
      <c r="P182" s="32" t="s">
        <v>70</v>
      </c>
      <c r="Q182" s="32" t="s">
        <v>71</v>
      </c>
    </row>
    <row r="183" spans="3:17" s="33" customFormat="1" ht="15" customHeight="1">
      <c r="C183" s="76" t="s">
        <v>101</v>
      </c>
      <c r="D183" s="77">
        <f>詳細2!D101</f>
        <v>0</v>
      </c>
      <c r="E183" s="77">
        <f>詳細2!E101</f>
        <v>0</v>
      </c>
      <c r="F183" s="77">
        <f>詳細2!F101</f>
        <v>0</v>
      </c>
      <c r="G183" s="77">
        <f>詳細2!G101</f>
        <v>0</v>
      </c>
      <c r="H183" s="77">
        <f>詳細2!H101</f>
        <v>0</v>
      </c>
      <c r="I183" s="77">
        <f>詳細2!I101</f>
        <v>0</v>
      </c>
      <c r="J183" s="77">
        <f>詳細2!J101</f>
        <v>0</v>
      </c>
      <c r="K183" s="77">
        <f>詳細2!K101</f>
        <v>0</v>
      </c>
      <c r="L183" s="77">
        <f>詳細2!L101</f>
        <v>0</v>
      </c>
      <c r="M183" s="77">
        <f>詳細2!M101</f>
        <v>0</v>
      </c>
      <c r="N183" s="77">
        <f>詳細2!N101</f>
        <v>0</v>
      </c>
      <c r="O183" s="77">
        <f>詳細2!O101</f>
        <v>0</v>
      </c>
      <c r="P183" s="77">
        <f>詳細2!P101</f>
        <v>0</v>
      </c>
      <c r="Q183" s="77">
        <f>SUM(D183:P183)</f>
        <v>0</v>
      </c>
    </row>
    <row r="184" spans="3:17" s="33" customFormat="1" ht="15" customHeight="1">
      <c r="C184" s="78" t="s">
        <v>102</v>
      </c>
      <c r="D184" s="79">
        <f>詳細2!D102</f>
        <v>0</v>
      </c>
      <c r="E184" s="79">
        <f>詳細2!E102</f>
        <v>0</v>
      </c>
      <c r="F184" s="79">
        <f>詳細2!F102</f>
        <v>0</v>
      </c>
      <c r="G184" s="79">
        <f>詳細2!G102</f>
        <v>0</v>
      </c>
      <c r="H184" s="79">
        <f>詳細2!H102</f>
        <v>0</v>
      </c>
      <c r="I184" s="79">
        <f>詳細2!I102</f>
        <v>0</v>
      </c>
      <c r="J184" s="79">
        <f>詳細2!J102</f>
        <v>0</v>
      </c>
      <c r="K184" s="79">
        <f>詳細2!K102</f>
        <v>0</v>
      </c>
      <c r="L184" s="79">
        <f>詳細2!L102</f>
        <v>0</v>
      </c>
      <c r="M184" s="79">
        <f>詳細2!M102</f>
        <v>0</v>
      </c>
      <c r="N184" s="79">
        <f>詳細2!N102</f>
        <v>0</v>
      </c>
      <c r="O184" s="79">
        <f>詳細2!O102</f>
        <v>0</v>
      </c>
      <c r="P184" s="79">
        <f>詳細2!P102</f>
        <v>0</v>
      </c>
      <c r="Q184" s="79">
        <f>SUM(D184:P184)</f>
        <v>0</v>
      </c>
    </row>
    <row r="185" spans="3:17" s="33" customFormat="1" ht="15" customHeight="1">
      <c r="C185" s="78" t="s">
        <v>103</v>
      </c>
      <c r="D185" s="79">
        <f>詳細2!D103</f>
        <v>0</v>
      </c>
      <c r="E185" s="79">
        <f>詳細2!E103</f>
        <v>0</v>
      </c>
      <c r="F185" s="79">
        <f>詳細2!F103</f>
        <v>0</v>
      </c>
      <c r="G185" s="79">
        <f>詳細2!G103</f>
        <v>0</v>
      </c>
      <c r="H185" s="79">
        <f>詳細2!H103</f>
        <v>0</v>
      </c>
      <c r="I185" s="79">
        <f>詳細2!I103</f>
        <v>0</v>
      </c>
      <c r="J185" s="79">
        <f>詳細2!J103</f>
        <v>0</v>
      </c>
      <c r="K185" s="79">
        <f>詳細2!K103</f>
        <v>0</v>
      </c>
      <c r="L185" s="79">
        <f>詳細2!L103</f>
        <v>0</v>
      </c>
      <c r="M185" s="79">
        <f>詳細2!M103</f>
        <v>0</v>
      </c>
      <c r="N185" s="79">
        <f>詳細2!N103</f>
        <v>0</v>
      </c>
      <c r="O185" s="79">
        <f>詳細2!O103</f>
        <v>0</v>
      </c>
      <c r="P185" s="79">
        <f>詳細2!P103</f>
        <v>0</v>
      </c>
      <c r="Q185" s="79">
        <f>SUM(D185:P185)</f>
        <v>0</v>
      </c>
    </row>
    <row r="186" spans="3:17" s="33" customFormat="1" ht="15" customHeight="1">
      <c r="C186" s="80" t="s">
        <v>92</v>
      </c>
      <c r="D186" s="46">
        <f>詳細2!D104</f>
        <v>0</v>
      </c>
      <c r="E186" s="46">
        <f>詳細2!E104</f>
        <v>0</v>
      </c>
      <c r="F186" s="46">
        <f>詳細2!F104</f>
        <v>0</v>
      </c>
      <c r="G186" s="46">
        <f>詳細2!G104</f>
        <v>0</v>
      </c>
      <c r="H186" s="46">
        <f>詳細2!H104</f>
        <v>0</v>
      </c>
      <c r="I186" s="46">
        <f>詳細2!I104</f>
        <v>0</v>
      </c>
      <c r="J186" s="46">
        <f>詳細2!J104</f>
        <v>0</v>
      </c>
      <c r="K186" s="46">
        <f>詳細2!K104</f>
        <v>0</v>
      </c>
      <c r="L186" s="46">
        <f>詳細2!L104</f>
        <v>0</v>
      </c>
      <c r="M186" s="46">
        <f>詳細2!M104</f>
        <v>0</v>
      </c>
      <c r="N186" s="46">
        <f>詳細2!N104</f>
        <v>0</v>
      </c>
      <c r="O186" s="46">
        <f>詳細2!O104</f>
        <v>0</v>
      </c>
      <c r="P186" s="46">
        <f>詳細2!P104</f>
        <v>0</v>
      </c>
      <c r="Q186" s="46">
        <f>SUM(D186:P186)</f>
        <v>0</v>
      </c>
    </row>
    <row r="187" spans="3:17" s="33" customFormat="1" ht="15" customHeight="1">
      <c r="F187" s="31"/>
      <c r="G187" s="70"/>
      <c r="N187" s="48"/>
      <c r="O187" s="48"/>
    </row>
    <row r="188" spans="3:17" s="33" customFormat="1" ht="15" customHeight="1">
      <c r="C188" s="30" t="s">
        <v>155</v>
      </c>
      <c r="D188" s="27"/>
      <c r="E188" s="27"/>
      <c r="F188" s="71"/>
      <c r="G188" s="72"/>
      <c r="H188" s="27"/>
      <c r="I188" s="27"/>
      <c r="J188" s="73"/>
      <c r="K188" s="74"/>
      <c r="L188" s="27"/>
      <c r="M188" s="27"/>
      <c r="N188" s="27"/>
      <c r="O188" s="27"/>
      <c r="P188" s="27"/>
      <c r="Q188" s="31" t="s">
        <v>57</v>
      </c>
    </row>
    <row r="189" spans="3:17" s="33" customFormat="1" ht="15" customHeight="1">
      <c r="C189" s="39"/>
      <c r="D189" s="38" t="s">
        <v>120</v>
      </c>
      <c r="E189" s="38" t="s">
        <v>121</v>
      </c>
      <c r="F189" s="38" t="s">
        <v>122</v>
      </c>
      <c r="G189" s="38" t="s">
        <v>123</v>
      </c>
      <c r="H189" s="38" t="s">
        <v>124</v>
      </c>
      <c r="I189" s="38" t="s">
        <v>125</v>
      </c>
      <c r="J189" s="38" t="s">
        <v>126</v>
      </c>
      <c r="K189" s="38" t="s">
        <v>127</v>
      </c>
      <c r="L189" s="38" t="s">
        <v>128</v>
      </c>
      <c r="M189" s="39">
        <v>10</v>
      </c>
      <c r="N189" s="39">
        <v>11</v>
      </c>
      <c r="O189" s="39">
        <v>12</v>
      </c>
      <c r="P189" s="39">
        <v>13</v>
      </c>
      <c r="Q189" s="39"/>
    </row>
    <row r="190" spans="3:17" s="33" customFormat="1" ht="27">
      <c r="C190" s="75" t="s">
        <v>58</v>
      </c>
      <c r="D190" s="32" t="s">
        <v>99</v>
      </c>
      <c r="E190" s="32" t="s">
        <v>60</v>
      </c>
      <c r="F190" s="32" t="s">
        <v>61</v>
      </c>
      <c r="G190" s="32" t="s">
        <v>62</v>
      </c>
      <c r="H190" s="32" t="s">
        <v>63</v>
      </c>
      <c r="I190" s="32" t="s">
        <v>64</v>
      </c>
      <c r="J190" s="32" t="s">
        <v>100</v>
      </c>
      <c r="K190" s="32" t="s">
        <v>65</v>
      </c>
      <c r="L190" s="32" t="s">
        <v>66</v>
      </c>
      <c r="M190" s="32" t="s">
        <v>67</v>
      </c>
      <c r="N190" s="32" t="s">
        <v>68</v>
      </c>
      <c r="O190" s="32" t="s">
        <v>69</v>
      </c>
      <c r="P190" s="32" t="s">
        <v>70</v>
      </c>
      <c r="Q190" s="32" t="s">
        <v>71</v>
      </c>
    </row>
    <row r="191" spans="3:17" s="33" customFormat="1" ht="15" customHeight="1">
      <c r="C191" s="76" t="s">
        <v>101</v>
      </c>
      <c r="D191" s="77">
        <f>詳細2!D166</f>
        <v>0</v>
      </c>
      <c r="E191" s="77">
        <f>詳細2!E166</f>
        <v>0</v>
      </c>
      <c r="F191" s="77">
        <f>詳細2!F166</f>
        <v>0</v>
      </c>
      <c r="G191" s="77">
        <f>詳細2!G166</f>
        <v>0</v>
      </c>
      <c r="H191" s="77">
        <f>詳細2!H166</f>
        <v>0</v>
      </c>
      <c r="I191" s="77">
        <f>詳細2!I166</f>
        <v>0</v>
      </c>
      <c r="J191" s="77">
        <f>詳細2!J166</f>
        <v>0</v>
      </c>
      <c r="K191" s="77">
        <f>詳細2!K166</f>
        <v>0</v>
      </c>
      <c r="L191" s="77">
        <f>詳細2!L166</f>
        <v>0</v>
      </c>
      <c r="M191" s="77">
        <f>詳細2!M166</f>
        <v>0</v>
      </c>
      <c r="N191" s="77">
        <f>詳細2!N166</f>
        <v>0</v>
      </c>
      <c r="O191" s="77">
        <f>詳細2!O166</f>
        <v>0</v>
      </c>
      <c r="P191" s="77">
        <f>詳細2!P166</f>
        <v>0</v>
      </c>
      <c r="Q191" s="77">
        <f>SUM(D191:P191)</f>
        <v>0</v>
      </c>
    </row>
    <row r="192" spans="3:17" s="33" customFormat="1" ht="15" customHeight="1">
      <c r="C192" s="78" t="s">
        <v>102</v>
      </c>
      <c r="D192" s="79">
        <f>詳細2!D167</f>
        <v>0</v>
      </c>
      <c r="E192" s="79">
        <f>詳細2!E167</f>
        <v>0</v>
      </c>
      <c r="F192" s="79">
        <f>詳細2!F167</f>
        <v>0</v>
      </c>
      <c r="G192" s="79">
        <f>詳細2!G167</f>
        <v>0</v>
      </c>
      <c r="H192" s="79">
        <f>詳細2!H167</f>
        <v>0</v>
      </c>
      <c r="I192" s="79">
        <f>詳細2!I167</f>
        <v>0</v>
      </c>
      <c r="J192" s="79">
        <f>詳細2!J167</f>
        <v>0</v>
      </c>
      <c r="K192" s="79">
        <f>詳細2!K167</f>
        <v>0</v>
      </c>
      <c r="L192" s="79">
        <f>詳細2!L167</f>
        <v>0</v>
      </c>
      <c r="M192" s="79">
        <f>詳細2!M167</f>
        <v>0</v>
      </c>
      <c r="N192" s="79">
        <f>詳細2!N167</f>
        <v>0</v>
      </c>
      <c r="O192" s="79">
        <f>詳細2!O167</f>
        <v>0</v>
      </c>
      <c r="P192" s="79">
        <f>詳細2!P167</f>
        <v>0</v>
      </c>
      <c r="Q192" s="79">
        <f>SUM(D192:P192)</f>
        <v>0</v>
      </c>
    </row>
    <row r="193" spans="3:17" s="33" customFormat="1" ht="15" customHeight="1">
      <c r="C193" s="78" t="s">
        <v>103</v>
      </c>
      <c r="D193" s="79">
        <f>詳細2!D168</f>
        <v>0</v>
      </c>
      <c r="E193" s="79">
        <f>詳細2!E168</f>
        <v>0</v>
      </c>
      <c r="F193" s="79">
        <f>詳細2!F168</f>
        <v>0</v>
      </c>
      <c r="G193" s="79">
        <f>詳細2!G168</f>
        <v>0</v>
      </c>
      <c r="H193" s="79">
        <f>詳細2!H168</f>
        <v>0</v>
      </c>
      <c r="I193" s="79">
        <f>詳細2!I168</f>
        <v>0</v>
      </c>
      <c r="J193" s="79">
        <f>詳細2!J168</f>
        <v>0</v>
      </c>
      <c r="K193" s="79">
        <f>詳細2!K168</f>
        <v>0</v>
      </c>
      <c r="L193" s="79">
        <f>詳細2!L168</f>
        <v>0</v>
      </c>
      <c r="M193" s="79">
        <f>詳細2!M168</f>
        <v>0</v>
      </c>
      <c r="N193" s="79">
        <f>詳細2!N168</f>
        <v>0</v>
      </c>
      <c r="O193" s="79">
        <f>詳細2!O168</f>
        <v>0</v>
      </c>
      <c r="P193" s="79">
        <f>詳細2!P168</f>
        <v>0</v>
      </c>
      <c r="Q193" s="79">
        <f>SUM(D193:P193)</f>
        <v>0</v>
      </c>
    </row>
    <row r="194" spans="3:17" s="33" customFormat="1" ht="15" customHeight="1">
      <c r="C194" s="80" t="s">
        <v>92</v>
      </c>
      <c r="D194" s="46">
        <f>詳細2!D169</f>
        <v>0</v>
      </c>
      <c r="E194" s="46">
        <f>詳細2!E169</f>
        <v>0</v>
      </c>
      <c r="F194" s="46">
        <f>詳細2!F169</f>
        <v>0</v>
      </c>
      <c r="G194" s="46">
        <f>詳細2!G169</f>
        <v>0</v>
      </c>
      <c r="H194" s="46">
        <f>詳細2!H169</f>
        <v>0</v>
      </c>
      <c r="I194" s="46">
        <f>詳細2!I169</f>
        <v>0</v>
      </c>
      <c r="J194" s="46">
        <f>詳細2!J169</f>
        <v>0</v>
      </c>
      <c r="K194" s="46">
        <f>詳細2!K169</f>
        <v>0</v>
      </c>
      <c r="L194" s="46">
        <f>詳細2!L169</f>
        <v>0</v>
      </c>
      <c r="M194" s="46">
        <f>詳細2!M169</f>
        <v>0</v>
      </c>
      <c r="N194" s="46">
        <f>詳細2!N169</f>
        <v>0</v>
      </c>
      <c r="O194" s="46">
        <f>詳細2!O169</f>
        <v>0</v>
      </c>
      <c r="P194" s="46">
        <f>詳細2!P169</f>
        <v>0</v>
      </c>
      <c r="Q194" s="46">
        <f>SUM(D194:P194)</f>
        <v>0</v>
      </c>
    </row>
    <row r="195" spans="3:17" s="33" customFormat="1" ht="10.7" customHeight="1">
      <c r="F195" s="31"/>
      <c r="G195" s="70"/>
      <c r="N195" s="48"/>
      <c r="O195" s="48"/>
    </row>
    <row r="196" spans="3:17" s="33" customFormat="1" ht="12.95" customHeight="1">
      <c r="C196" s="33" t="s">
        <v>106</v>
      </c>
      <c r="F196" s="31"/>
      <c r="G196" s="70"/>
      <c r="N196" s="48"/>
      <c r="O196" s="48"/>
    </row>
    <row r="197" spans="3:17" s="33" customFormat="1" ht="15" customHeight="1">
      <c r="F197" s="31"/>
      <c r="G197" s="70"/>
      <c r="N197" s="48"/>
      <c r="O197" s="48"/>
    </row>
    <row r="198" spans="3:17" s="33" customFormat="1" ht="15" customHeight="1">
      <c r="F198" s="31"/>
      <c r="G198" s="70"/>
      <c r="N198" s="48"/>
      <c r="O198" s="48"/>
    </row>
    <row r="199" spans="3:17" s="33" customFormat="1" ht="15" customHeight="1">
      <c r="F199" s="31"/>
      <c r="G199" s="70"/>
      <c r="N199" s="48"/>
      <c r="O199" s="48"/>
    </row>
    <row r="200" spans="3:17" s="33" customFormat="1" ht="15" customHeight="1">
      <c r="F200" s="31"/>
      <c r="G200" s="70"/>
      <c r="N200" s="48"/>
      <c r="O200" s="48"/>
    </row>
    <row r="201" spans="3:17" s="33" customFormat="1" ht="15" customHeight="1">
      <c r="F201" s="31"/>
      <c r="G201" s="70"/>
      <c r="N201" s="48"/>
      <c r="O201" s="48"/>
    </row>
    <row r="202" spans="3:17" s="33" customFormat="1" ht="15" customHeight="1">
      <c r="F202" s="31"/>
      <c r="G202" s="70"/>
      <c r="N202" s="48"/>
      <c r="O202" s="48"/>
    </row>
    <row r="203" spans="3:17" s="33" customFormat="1" ht="15" customHeight="1">
      <c r="F203" s="31"/>
      <c r="G203" s="70"/>
      <c r="N203" s="48"/>
      <c r="O203" s="48"/>
    </row>
    <row r="204" spans="3:17" s="33" customFormat="1" ht="15" customHeight="1">
      <c r="F204" s="31"/>
      <c r="G204" s="70"/>
      <c r="N204" s="48"/>
      <c r="O204" s="48"/>
    </row>
    <row r="205" spans="3:17" s="33" customFormat="1" ht="15" customHeight="1">
      <c r="F205" s="31"/>
      <c r="G205" s="70"/>
      <c r="N205" s="48"/>
      <c r="O205" s="48"/>
    </row>
    <row r="206" spans="3:17" s="33" customFormat="1" ht="15" customHeight="1">
      <c r="F206" s="31"/>
      <c r="G206" s="70"/>
      <c r="N206" s="48"/>
      <c r="O206" s="48"/>
    </row>
    <row r="207" spans="3:17" s="33" customFormat="1" ht="17.25">
      <c r="C207" s="36" t="s">
        <v>156</v>
      </c>
      <c r="F207" s="31"/>
      <c r="G207" s="70"/>
      <c r="N207" s="48"/>
      <c r="O207" s="48"/>
    </row>
    <row r="208" spans="3:17" s="33" customFormat="1" ht="15" customHeight="1">
      <c r="C208" s="81"/>
      <c r="F208" s="31"/>
      <c r="G208" s="70"/>
      <c r="N208" s="48"/>
      <c r="O208" s="48"/>
    </row>
    <row r="209" spans="3:17" s="33" customFormat="1" ht="15" customHeight="1">
      <c r="C209" s="30" t="s">
        <v>157</v>
      </c>
      <c r="D209" s="27"/>
      <c r="E209" s="27"/>
      <c r="F209" s="71"/>
      <c r="G209" s="72"/>
      <c r="H209" s="27"/>
      <c r="I209" s="27"/>
      <c r="J209" s="73"/>
      <c r="K209" s="74"/>
      <c r="L209" s="27"/>
      <c r="M209" s="27"/>
      <c r="N209" s="27"/>
      <c r="O209" s="27"/>
      <c r="P209" s="27"/>
      <c r="Q209" s="31" t="s">
        <v>57</v>
      </c>
    </row>
    <row r="210" spans="3:17" s="33" customFormat="1" ht="15" customHeight="1">
      <c r="C210" s="39"/>
      <c r="D210" s="38" t="s">
        <v>120</v>
      </c>
      <c r="E210" s="38" t="s">
        <v>121</v>
      </c>
      <c r="F210" s="38" t="s">
        <v>122</v>
      </c>
      <c r="G210" s="38" t="s">
        <v>123</v>
      </c>
      <c r="H210" s="38" t="s">
        <v>124</v>
      </c>
      <c r="I210" s="38" t="s">
        <v>125</v>
      </c>
      <c r="J210" s="38" t="s">
        <v>126</v>
      </c>
      <c r="K210" s="38" t="s">
        <v>127</v>
      </c>
      <c r="L210" s="38" t="s">
        <v>128</v>
      </c>
      <c r="M210" s="39">
        <v>10</v>
      </c>
      <c r="N210" s="39">
        <v>11</v>
      </c>
      <c r="O210" s="39">
        <v>12</v>
      </c>
      <c r="P210" s="39">
        <v>13</v>
      </c>
      <c r="Q210" s="39"/>
    </row>
    <row r="211" spans="3:17" s="33" customFormat="1" ht="27">
      <c r="C211" s="75" t="s">
        <v>58</v>
      </c>
      <c r="D211" s="32" t="s">
        <v>99</v>
      </c>
      <c r="E211" s="32" t="s">
        <v>60</v>
      </c>
      <c r="F211" s="32" t="s">
        <v>61</v>
      </c>
      <c r="G211" s="32" t="s">
        <v>62</v>
      </c>
      <c r="H211" s="32" t="s">
        <v>63</v>
      </c>
      <c r="I211" s="32" t="s">
        <v>64</v>
      </c>
      <c r="J211" s="32" t="s">
        <v>100</v>
      </c>
      <c r="K211" s="32" t="s">
        <v>65</v>
      </c>
      <c r="L211" s="32" t="s">
        <v>66</v>
      </c>
      <c r="M211" s="32" t="s">
        <v>67</v>
      </c>
      <c r="N211" s="32" t="s">
        <v>68</v>
      </c>
      <c r="O211" s="32" t="s">
        <v>69</v>
      </c>
      <c r="P211" s="32" t="s">
        <v>70</v>
      </c>
      <c r="Q211" s="32" t="s">
        <v>71</v>
      </c>
    </row>
    <row r="212" spans="3:17" s="33" customFormat="1" ht="15" customHeight="1">
      <c r="C212" s="76" t="s">
        <v>101</v>
      </c>
      <c r="D212" s="77">
        <f>詳細2!D60</f>
        <v>0</v>
      </c>
      <c r="E212" s="77">
        <f>詳細2!E60</f>
        <v>0</v>
      </c>
      <c r="F212" s="77">
        <f>詳細2!F60</f>
        <v>0</v>
      </c>
      <c r="G212" s="77">
        <f>詳細2!G60</f>
        <v>0</v>
      </c>
      <c r="H212" s="77">
        <f>詳細2!H60</f>
        <v>0</v>
      </c>
      <c r="I212" s="77">
        <f>詳細2!I60</f>
        <v>0</v>
      </c>
      <c r="J212" s="77">
        <f>詳細2!J60</f>
        <v>0</v>
      </c>
      <c r="K212" s="77">
        <f>詳細2!K60</f>
        <v>0</v>
      </c>
      <c r="L212" s="77">
        <f>詳細2!L60</f>
        <v>0</v>
      </c>
      <c r="M212" s="77">
        <f>詳細2!M60</f>
        <v>0</v>
      </c>
      <c r="N212" s="77">
        <f>詳細2!N60</f>
        <v>0</v>
      </c>
      <c r="O212" s="77">
        <f>詳細2!O60</f>
        <v>0</v>
      </c>
      <c r="P212" s="77">
        <f>詳細2!P60</f>
        <v>0</v>
      </c>
      <c r="Q212" s="77">
        <f>SUM(D212:P212)</f>
        <v>0</v>
      </c>
    </row>
    <row r="213" spans="3:17" s="33" customFormat="1" ht="15" customHeight="1">
      <c r="C213" s="78" t="s">
        <v>102</v>
      </c>
      <c r="D213" s="79">
        <f>詳細2!D61</f>
        <v>0</v>
      </c>
      <c r="E213" s="79">
        <f>詳細2!E61</f>
        <v>0</v>
      </c>
      <c r="F213" s="79">
        <f>詳細2!F61</f>
        <v>0</v>
      </c>
      <c r="G213" s="79">
        <f>詳細2!G61</f>
        <v>0</v>
      </c>
      <c r="H213" s="79">
        <f>詳細2!H61</f>
        <v>0</v>
      </c>
      <c r="I213" s="79">
        <f>詳細2!I61</f>
        <v>0</v>
      </c>
      <c r="J213" s="79">
        <f>詳細2!J61</f>
        <v>0</v>
      </c>
      <c r="K213" s="79">
        <f>詳細2!K61</f>
        <v>0</v>
      </c>
      <c r="L213" s="79">
        <f>詳細2!L61</f>
        <v>0</v>
      </c>
      <c r="M213" s="79">
        <f>詳細2!M61</f>
        <v>0</v>
      </c>
      <c r="N213" s="79">
        <f>詳細2!N61</f>
        <v>0</v>
      </c>
      <c r="O213" s="79">
        <f>詳細2!O61</f>
        <v>0</v>
      </c>
      <c r="P213" s="79">
        <f>詳細2!P61</f>
        <v>0</v>
      </c>
      <c r="Q213" s="79">
        <f>SUM(D213:P213)</f>
        <v>0</v>
      </c>
    </row>
    <row r="214" spans="3:17" s="33" customFormat="1" ht="15" customHeight="1">
      <c r="C214" s="78" t="s">
        <v>103</v>
      </c>
      <c r="D214" s="79">
        <f>詳細2!D62</f>
        <v>0</v>
      </c>
      <c r="E214" s="79">
        <f>詳細2!E62</f>
        <v>0</v>
      </c>
      <c r="F214" s="79">
        <f>詳細2!F62</f>
        <v>0</v>
      </c>
      <c r="G214" s="79">
        <f>詳細2!G62</f>
        <v>0</v>
      </c>
      <c r="H214" s="79">
        <f>詳細2!H62</f>
        <v>0</v>
      </c>
      <c r="I214" s="79">
        <f>詳細2!I62</f>
        <v>0</v>
      </c>
      <c r="J214" s="79">
        <f>詳細2!J62</f>
        <v>0</v>
      </c>
      <c r="K214" s="79">
        <f>詳細2!K62</f>
        <v>0</v>
      </c>
      <c r="L214" s="79">
        <f>詳細2!L62</f>
        <v>0</v>
      </c>
      <c r="M214" s="79">
        <f>詳細2!M62</f>
        <v>0</v>
      </c>
      <c r="N214" s="79">
        <f>詳細2!N62</f>
        <v>0</v>
      </c>
      <c r="O214" s="79">
        <f>詳細2!O62</f>
        <v>0</v>
      </c>
      <c r="P214" s="79">
        <f>詳細2!P62</f>
        <v>0</v>
      </c>
      <c r="Q214" s="79">
        <f>SUM(D214:P214)</f>
        <v>0</v>
      </c>
    </row>
    <row r="215" spans="3:17" s="33" customFormat="1" ht="15" customHeight="1">
      <c r="C215" s="80" t="s">
        <v>92</v>
      </c>
      <c r="D215" s="46">
        <f>詳細2!D63</f>
        <v>0</v>
      </c>
      <c r="E215" s="46">
        <f>詳細2!E63</f>
        <v>0</v>
      </c>
      <c r="F215" s="46">
        <f>詳細2!F63</f>
        <v>0</v>
      </c>
      <c r="G215" s="46">
        <f>詳細2!G63</f>
        <v>0</v>
      </c>
      <c r="H215" s="46">
        <f>詳細2!H63</f>
        <v>0</v>
      </c>
      <c r="I215" s="46">
        <f>詳細2!I63</f>
        <v>0</v>
      </c>
      <c r="J215" s="46">
        <f>詳細2!J63</f>
        <v>0</v>
      </c>
      <c r="K215" s="46">
        <f>詳細2!K63</f>
        <v>0</v>
      </c>
      <c r="L215" s="46">
        <f>詳細2!L63</f>
        <v>0</v>
      </c>
      <c r="M215" s="46">
        <f>詳細2!M63</f>
        <v>0</v>
      </c>
      <c r="N215" s="46">
        <f>詳細2!N63</f>
        <v>0</v>
      </c>
      <c r="O215" s="46">
        <f>詳細2!O63</f>
        <v>0</v>
      </c>
      <c r="P215" s="46">
        <f>詳細2!P63</f>
        <v>0</v>
      </c>
      <c r="Q215" s="46">
        <f>SUM(D215:P215)</f>
        <v>0</v>
      </c>
    </row>
    <row r="216" spans="3:17" s="33" customFormat="1" ht="15" customHeight="1">
      <c r="F216" s="31"/>
      <c r="G216" s="70"/>
      <c r="N216" s="48"/>
      <c r="O216" s="48"/>
    </row>
    <row r="217" spans="3:17" s="33" customFormat="1" ht="15" customHeight="1">
      <c r="C217" s="30" t="s">
        <v>158</v>
      </c>
      <c r="D217" s="27"/>
      <c r="E217" s="27"/>
      <c r="F217" s="71"/>
      <c r="G217" s="72"/>
      <c r="H217" s="27"/>
      <c r="I217" s="27"/>
      <c r="J217" s="73"/>
      <c r="K217" s="74"/>
      <c r="L217" s="27"/>
      <c r="M217" s="27"/>
      <c r="N217" s="27"/>
      <c r="O217" s="27"/>
      <c r="P217" s="27"/>
      <c r="Q217" s="31" t="s">
        <v>57</v>
      </c>
    </row>
    <row r="218" spans="3:17" s="33" customFormat="1" ht="15" customHeight="1">
      <c r="C218" s="39"/>
      <c r="D218" s="38" t="s">
        <v>109</v>
      </c>
      <c r="E218" s="38" t="s">
        <v>110</v>
      </c>
      <c r="F218" s="38" t="s">
        <v>111</v>
      </c>
      <c r="G218" s="38" t="s">
        <v>112</v>
      </c>
      <c r="H218" s="38" t="s">
        <v>113</v>
      </c>
      <c r="I218" s="38" t="s">
        <v>114</v>
      </c>
      <c r="J218" s="38" t="s">
        <v>115</v>
      </c>
      <c r="K218" s="38" t="s">
        <v>116</v>
      </c>
      <c r="L218" s="38" t="s">
        <v>117</v>
      </c>
      <c r="M218" s="39">
        <v>10</v>
      </c>
      <c r="N218" s="39">
        <v>11</v>
      </c>
      <c r="O218" s="39">
        <v>12</v>
      </c>
      <c r="P218" s="39">
        <v>13</v>
      </c>
      <c r="Q218" s="39"/>
    </row>
    <row r="219" spans="3:17" s="33" customFormat="1" ht="27">
      <c r="C219" s="75" t="s">
        <v>58</v>
      </c>
      <c r="D219" s="32" t="s">
        <v>99</v>
      </c>
      <c r="E219" s="32" t="s">
        <v>60</v>
      </c>
      <c r="F219" s="32" t="s">
        <v>61</v>
      </c>
      <c r="G219" s="32" t="s">
        <v>62</v>
      </c>
      <c r="H219" s="32" t="s">
        <v>63</v>
      </c>
      <c r="I219" s="32" t="s">
        <v>64</v>
      </c>
      <c r="J219" s="32" t="s">
        <v>100</v>
      </c>
      <c r="K219" s="32" t="s">
        <v>65</v>
      </c>
      <c r="L219" s="32" t="s">
        <v>66</v>
      </c>
      <c r="M219" s="32" t="s">
        <v>67</v>
      </c>
      <c r="N219" s="32" t="s">
        <v>68</v>
      </c>
      <c r="O219" s="32" t="s">
        <v>69</v>
      </c>
      <c r="P219" s="32" t="s">
        <v>70</v>
      </c>
      <c r="Q219" s="32" t="s">
        <v>71</v>
      </c>
    </row>
    <row r="220" spans="3:17" s="33" customFormat="1" ht="15" customHeight="1">
      <c r="C220" s="76" t="s">
        <v>101</v>
      </c>
      <c r="D220" s="77">
        <f>詳細2!D140</f>
        <v>0</v>
      </c>
      <c r="E220" s="77">
        <f>詳細2!E140</f>
        <v>0</v>
      </c>
      <c r="F220" s="77">
        <f>詳細2!F140</f>
        <v>0</v>
      </c>
      <c r="G220" s="77">
        <f>詳細2!G140</f>
        <v>0</v>
      </c>
      <c r="H220" s="77">
        <f>詳細2!H140</f>
        <v>0</v>
      </c>
      <c r="I220" s="77">
        <f>詳細2!I140</f>
        <v>0</v>
      </c>
      <c r="J220" s="77">
        <f>詳細2!J140</f>
        <v>0</v>
      </c>
      <c r="K220" s="77">
        <f>詳細2!K140</f>
        <v>0</v>
      </c>
      <c r="L220" s="77">
        <f>詳細2!L140</f>
        <v>0</v>
      </c>
      <c r="M220" s="77">
        <f>詳細2!M140</f>
        <v>0</v>
      </c>
      <c r="N220" s="77">
        <f>詳細2!N140</f>
        <v>0</v>
      </c>
      <c r="O220" s="77">
        <f>詳細2!O140</f>
        <v>0</v>
      </c>
      <c r="P220" s="77">
        <f>詳細2!P140</f>
        <v>0</v>
      </c>
      <c r="Q220" s="77">
        <f>SUM(D220:P220)</f>
        <v>0</v>
      </c>
    </row>
    <row r="221" spans="3:17" s="33" customFormat="1" ht="15" customHeight="1">
      <c r="C221" s="78" t="s">
        <v>102</v>
      </c>
      <c r="D221" s="79">
        <f>詳細2!D141</f>
        <v>0</v>
      </c>
      <c r="E221" s="79">
        <f>詳細2!E141</f>
        <v>0</v>
      </c>
      <c r="F221" s="79">
        <f>詳細2!F141</f>
        <v>0</v>
      </c>
      <c r="G221" s="79">
        <f>詳細2!G141</f>
        <v>0</v>
      </c>
      <c r="H221" s="79">
        <f>詳細2!H141</f>
        <v>0</v>
      </c>
      <c r="I221" s="79">
        <f>詳細2!I141</f>
        <v>0</v>
      </c>
      <c r="J221" s="79">
        <f>詳細2!J141</f>
        <v>0</v>
      </c>
      <c r="K221" s="79">
        <f>詳細2!K141</f>
        <v>0</v>
      </c>
      <c r="L221" s="79">
        <f>詳細2!L141</f>
        <v>0</v>
      </c>
      <c r="M221" s="79">
        <f>詳細2!M141</f>
        <v>0</v>
      </c>
      <c r="N221" s="79">
        <f>詳細2!N141</f>
        <v>0</v>
      </c>
      <c r="O221" s="79">
        <f>詳細2!O141</f>
        <v>0</v>
      </c>
      <c r="P221" s="79">
        <f>詳細2!P141</f>
        <v>0</v>
      </c>
      <c r="Q221" s="79">
        <f>SUM(D221:P221)</f>
        <v>0</v>
      </c>
    </row>
    <row r="222" spans="3:17" s="33" customFormat="1" ht="15" customHeight="1">
      <c r="C222" s="78" t="s">
        <v>103</v>
      </c>
      <c r="D222" s="79">
        <f>詳細2!D142</f>
        <v>0</v>
      </c>
      <c r="E222" s="79">
        <f>詳細2!E142</f>
        <v>0</v>
      </c>
      <c r="F222" s="79">
        <f>詳細2!F142</f>
        <v>0</v>
      </c>
      <c r="G222" s="79">
        <f>詳細2!G142</f>
        <v>0</v>
      </c>
      <c r="H222" s="79">
        <f>詳細2!H142</f>
        <v>0</v>
      </c>
      <c r="I222" s="79">
        <f>詳細2!I142</f>
        <v>0</v>
      </c>
      <c r="J222" s="79">
        <f>詳細2!J142</f>
        <v>0</v>
      </c>
      <c r="K222" s="79">
        <f>詳細2!K142</f>
        <v>0</v>
      </c>
      <c r="L222" s="79">
        <f>詳細2!L142</f>
        <v>0</v>
      </c>
      <c r="M222" s="79">
        <f>詳細2!M142</f>
        <v>0</v>
      </c>
      <c r="N222" s="79">
        <f>詳細2!N142</f>
        <v>0</v>
      </c>
      <c r="O222" s="79">
        <f>詳細2!O142</f>
        <v>0</v>
      </c>
      <c r="P222" s="79">
        <f>詳細2!P142</f>
        <v>0</v>
      </c>
      <c r="Q222" s="79">
        <f>SUM(D222:P222)</f>
        <v>0</v>
      </c>
    </row>
    <row r="223" spans="3:17" s="33" customFormat="1" ht="15" customHeight="1">
      <c r="C223" s="80" t="s">
        <v>92</v>
      </c>
      <c r="D223" s="46">
        <f>詳細2!D143</f>
        <v>0</v>
      </c>
      <c r="E223" s="46">
        <f>詳細2!E143</f>
        <v>0</v>
      </c>
      <c r="F223" s="46">
        <f>詳細2!F143</f>
        <v>0</v>
      </c>
      <c r="G223" s="46">
        <f>詳細2!G143</f>
        <v>0</v>
      </c>
      <c r="H223" s="46">
        <f>詳細2!H143</f>
        <v>0</v>
      </c>
      <c r="I223" s="46">
        <f>詳細2!I143</f>
        <v>0</v>
      </c>
      <c r="J223" s="46">
        <f>詳細2!J143</f>
        <v>0</v>
      </c>
      <c r="K223" s="46">
        <f>詳細2!K143</f>
        <v>0</v>
      </c>
      <c r="L223" s="46">
        <f>詳細2!L143</f>
        <v>0</v>
      </c>
      <c r="M223" s="46">
        <f>詳細2!M143</f>
        <v>0</v>
      </c>
      <c r="N223" s="46">
        <f>詳細2!N143</f>
        <v>0</v>
      </c>
      <c r="O223" s="46">
        <f>詳細2!O143</f>
        <v>0</v>
      </c>
      <c r="P223" s="46">
        <f>詳細2!P143</f>
        <v>0</v>
      </c>
      <c r="Q223" s="46">
        <f>SUM(D223:P223)</f>
        <v>0</v>
      </c>
    </row>
    <row r="224" spans="3:17" s="33" customFormat="1" ht="15" customHeight="1">
      <c r="F224" s="31"/>
      <c r="G224" s="70"/>
      <c r="N224" s="48"/>
      <c r="O224" s="48"/>
    </row>
    <row r="225" spans="3:17" s="33" customFormat="1" ht="15" customHeight="1">
      <c r="C225" s="30" t="s">
        <v>159</v>
      </c>
      <c r="D225" s="27"/>
      <c r="E225" s="27"/>
      <c r="F225" s="71"/>
      <c r="G225" s="72"/>
      <c r="H225" s="27"/>
      <c r="I225" s="27"/>
      <c r="J225" s="73"/>
      <c r="K225" s="74"/>
      <c r="L225" s="27"/>
      <c r="M225" s="27"/>
      <c r="N225" s="27"/>
      <c r="O225" s="27"/>
      <c r="P225" s="27"/>
      <c r="Q225" s="31" t="s">
        <v>57</v>
      </c>
    </row>
    <row r="226" spans="3:17" s="33" customFormat="1" ht="15" customHeight="1">
      <c r="C226" s="39"/>
      <c r="D226" s="38" t="s">
        <v>120</v>
      </c>
      <c r="E226" s="38" t="s">
        <v>121</v>
      </c>
      <c r="F226" s="38" t="s">
        <v>122</v>
      </c>
      <c r="G226" s="38" t="s">
        <v>123</v>
      </c>
      <c r="H226" s="38" t="s">
        <v>124</v>
      </c>
      <c r="I226" s="38" t="s">
        <v>125</v>
      </c>
      <c r="J226" s="38" t="s">
        <v>126</v>
      </c>
      <c r="K226" s="38" t="s">
        <v>127</v>
      </c>
      <c r="L226" s="38" t="s">
        <v>128</v>
      </c>
      <c r="M226" s="39">
        <v>10</v>
      </c>
      <c r="N226" s="39">
        <v>11</v>
      </c>
      <c r="O226" s="39">
        <v>12</v>
      </c>
      <c r="P226" s="39">
        <v>13</v>
      </c>
      <c r="Q226" s="39"/>
    </row>
    <row r="227" spans="3:17" s="33" customFormat="1" ht="27">
      <c r="C227" s="75" t="s">
        <v>58</v>
      </c>
      <c r="D227" s="32" t="s">
        <v>99</v>
      </c>
      <c r="E227" s="32" t="s">
        <v>60</v>
      </c>
      <c r="F227" s="32" t="s">
        <v>61</v>
      </c>
      <c r="G227" s="32" t="s">
        <v>62</v>
      </c>
      <c r="H227" s="32" t="s">
        <v>63</v>
      </c>
      <c r="I227" s="32" t="s">
        <v>64</v>
      </c>
      <c r="J227" s="32" t="s">
        <v>100</v>
      </c>
      <c r="K227" s="32" t="s">
        <v>65</v>
      </c>
      <c r="L227" s="32" t="s">
        <v>66</v>
      </c>
      <c r="M227" s="32" t="s">
        <v>67</v>
      </c>
      <c r="N227" s="32" t="s">
        <v>68</v>
      </c>
      <c r="O227" s="32" t="s">
        <v>69</v>
      </c>
      <c r="P227" s="32" t="s">
        <v>70</v>
      </c>
      <c r="Q227" s="32" t="s">
        <v>71</v>
      </c>
    </row>
    <row r="228" spans="3:17" s="33" customFormat="1" ht="15" customHeight="1">
      <c r="C228" s="76" t="s">
        <v>101</v>
      </c>
      <c r="D228" s="77">
        <f>詳細2!D174</f>
        <v>0</v>
      </c>
      <c r="E228" s="77">
        <f>詳細2!E174</f>
        <v>0</v>
      </c>
      <c r="F228" s="77">
        <f>詳細2!F174</f>
        <v>0</v>
      </c>
      <c r="G228" s="77">
        <f>詳細2!G174</f>
        <v>0</v>
      </c>
      <c r="H228" s="77">
        <f>詳細2!H174</f>
        <v>0</v>
      </c>
      <c r="I228" s="77">
        <f>詳細2!I174</f>
        <v>0</v>
      </c>
      <c r="J228" s="77">
        <f>詳細2!J174</f>
        <v>0</v>
      </c>
      <c r="K228" s="77">
        <f>詳細2!K174</f>
        <v>0</v>
      </c>
      <c r="L228" s="77">
        <f>詳細2!L174</f>
        <v>0</v>
      </c>
      <c r="M228" s="77">
        <f>詳細2!M174</f>
        <v>0</v>
      </c>
      <c r="N228" s="77">
        <f>詳細2!N174</f>
        <v>0</v>
      </c>
      <c r="O228" s="77">
        <f>詳細2!O174</f>
        <v>0</v>
      </c>
      <c r="P228" s="77">
        <f>詳細2!P174</f>
        <v>0</v>
      </c>
      <c r="Q228" s="77">
        <f>SUM(D228:P228)</f>
        <v>0</v>
      </c>
    </row>
    <row r="229" spans="3:17" s="33" customFormat="1" ht="15" customHeight="1">
      <c r="C229" s="78" t="s">
        <v>102</v>
      </c>
      <c r="D229" s="79">
        <f>詳細2!D175</f>
        <v>0</v>
      </c>
      <c r="E229" s="79">
        <f>詳細2!E175</f>
        <v>0</v>
      </c>
      <c r="F229" s="79">
        <f>詳細2!F175</f>
        <v>0</v>
      </c>
      <c r="G229" s="79">
        <f>詳細2!G175</f>
        <v>0</v>
      </c>
      <c r="H229" s="79">
        <f>詳細2!H175</f>
        <v>0</v>
      </c>
      <c r="I229" s="79">
        <f>詳細2!I175</f>
        <v>0</v>
      </c>
      <c r="J229" s="79">
        <f>詳細2!J175</f>
        <v>0</v>
      </c>
      <c r="K229" s="79">
        <f>詳細2!K175</f>
        <v>0</v>
      </c>
      <c r="L229" s="79">
        <f>詳細2!L175</f>
        <v>0</v>
      </c>
      <c r="M229" s="79">
        <f>詳細2!M175</f>
        <v>0</v>
      </c>
      <c r="N229" s="79">
        <f>詳細2!N175</f>
        <v>0</v>
      </c>
      <c r="O229" s="79">
        <f>詳細2!O175</f>
        <v>0</v>
      </c>
      <c r="P229" s="79">
        <f>詳細2!P175</f>
        <v>0</v>
      </c>
      <c r="Q229" s="79">
        <f>SUM(D229:P229)</f>
        <v>0</v>
      </c>
    </row>
    <row r="230" spans="3:17" s="33" customFormat="1" ht="15" customHeight="1">
      <c r="C230" s="78" t="s">
        <v>103</v>
      </c>
      <c r="D230" s="79">
        <f>詳細2!D176</f>
        <v>0</v>
      </c>
      <c r="E230" s="79">
        <f>詳細2!E176</f>
        <v>0</v>
      </c>
      <c r="F230" s="79">
        <f>詳細2!F176</f>
        <v>0</v>
      </c>
      <c r="G230" s="79">
        <f>詳細2!G176</f>
        <v>0</v>
      </c>
      <c r="H230" s="79">
        <f>詳細2!H176</f>
        <v>0</v>
      </c>
      <c r="I230" s="79">
        <f>詳細2!I176</f>
        <v>0</v>
      </c>
      <c r="J230" s="79">
        <f>詳細2!J176</f>
        <v>0</v>
      </c>
      <c r="K230" s="79">
        <f>詳細2!K176</f>
        <v>0</v>
      </c>
      <c r="L230" s="79">
        <f>詳細2!L176</f>
        <v>0</v>
      </c>
      <c r="M230" s="79">
        <f>詳細2!M176</f>
        <v>0</v>
      </c>
      <c r="N230" s="79">
        <f>詳細2!N176</f>
        <v>0</v>
      </c>
      <c r="O230" s="79">
        <f>詳細2!O176</f>
        <v>0</v>
      </c>
      <c r="P230" s="79">
        <f>詳細2!P176</f>
        <v>0</v>
      </c>
      <c r="Q230" s="79">
        <f>SUM(D230:P230)</f>
        <v>0</v>
      </c>
    </row>
    <row r="231" spans="3:17" s="33" customFormat="1" ht="15" customHeight="1">
      <c r="C231" s="80" t="s">
        <v>92</v>
      </c>
      <c r="D231" s="46">
        <f>詳細2!D177</f>
        <v>0</v>
      </c>
      <c r="E231" s="46">
        <f>詳細2!E177</f>
        <v>0</v>
      </c>
      <c r="F231" s="46">
        <f>詳細2!F177</f>
        <v>0</v>
      </c>
      <c r="G231" s="46">
        <f>詳細2!G177</f>
        <v>0</v>
      </c>
      <c r="H231" s="46">
        <f>詳細2!H177</f>
        <v>0</v>
      </c>
      <c r="I231" s="46">
        <f>詳細2!I177</f>
        <v>0</v>
      </c>
      <c r="J231" s="46">
        <f>詳細2!J177</f>
        <v>0</v>
      </c>
      <c r="K231" s="46">
        <f>詳細2!K177</f>
        <v>0</v>
      </c>
      <c r="L231" s="46">
        <f>詳細2!L177</f>
        <v>0</v>
      </c>
      <c r="M231" s="46">
        <f>詳細2!M177</f>
        <v>0</v>
      </c>
      <c r="N231" s="46">
        <f>詳細2!N177</f>
        <v>0</v>
      </c>
      <c r="O231" s="46">
        <f>詳細2!O177</f>
        <v>0</v>
      </c>
      <c r="P231" s="46">
        <f>詳細2!P177</f>
        <v>0</v>
      </c>
      <c r="Q231" s="46">
        <f>SUM(D231:P231)</f>
        <v>0</v>
      </c>
    </row>
    <row r="232" spans="3:17" s="33" customFormat="1" ht="10.7" customHeight="1">
      <c r="F232" s="31"/>
      <c r="G232" s="70"/>
      <c r="N232" s="48"/>
      <c r="O232" s="48"/>
    </row>
    <row r="233" spans="3:17" s="33" customFormat="1" ht="12.95" customHeight="1">
      <c r="C233" s="33" t="s">
        <v>106</v>
      </c>
      <c r="F233" s="31"/>
      <c r="G233" s="70"/>
      <c r="N233" s="48"/>
      <c r="O233" s="48"/>
    </row>
    <row r="234" spans="3:17" s="33" customFormat="1" ht="15" customHeight="1">
      <c r="F234" s="31"/>
      <c r="G234" s="70"/>
      <c r="N234" s="48"/>
      <c r="O234" s="48"/>
    </row>
    <row r="235" spans="3:17" s="33" customFormat="1" ht="15" customHeight="1">
      <c r="F235" s="31"/>
      <c r="G235" s="70"/>
      <c r="N235" s="48"/>
      <c r="O235" s="48"/>
    </row>
    <row r="236" spans="3:17" s="33" customFormat="1" ht="15" customHeight="1">
      <c r="F236" s="31"/>
      <c r="G236" s="70"/>
      <c r="N236" s="48"/>
      <c r="O236" s="48"/>
    </row>
    <row r="237" spans="3:17" s="33" customFormat="1" ht="15" customHeight="1">
      <c r="F237" s="31"/>
      <c r="G237" s="70"/>
      <c r="N237" s="48"/>
      <c r="O237" s="48"/>
    </row>
    <row r="238" spans="3:17" s="33" customFormat="1" ht="15" customHeight="1">
      <c r="F238" s="31"/>
      <c r="G238" s="70"/>
      <c r="N238" s="48"/>
      <c r="O238" s="48"/>
    </row>
    <row r="239" spans="3:17" s="33" customFormat="1" ht="15" customHeight="1">
      <c r="F239" s="31"/>
      <c r="G239" s="70"/>
      <c r="N239" s="48"/>
      <c r="O239" s="48"/>
    </row>
    <row r="240" spans="3:17" s="33" customFormat="1" ht="15" customHeight="1">
      <c r="F240" s="31"/>
      <c r="G240" s="70"/>
      <c r="N240" s="48"/>
      <c r="O240" s="48"/>
    </row>
    <row r="241" spans="3:17" s="33" customFormat="1" ht="15" customHeight="1">
      <c r="F241" s="31"/>
      <c r="G241" s="70"/>
      <c r="N241" s="48"/>
      <c r="O241" s="48"/>
    </row>
    <row r="242" spans="3:17" s="33" customFormat="1" ht="15" customHeight="1">
      <c r="F242" s="31"/>
      <c r="G242" s="70"/>
      <c r="N242" s="48"/>
      <c r="O242" s="48"/>
    </row>
    <row r="243" spans="3:17" s="33" customFormat="1" ht="15" customHeight="1">
      <c r="F243" s="31"/>
      <c r="G243" s="70"/>
      <c r="N243" s="48"/>
      <c r="O243" s="48"/>
    </row>
    <row r="244" spans="3:17" s="33" customFormat="1" ht="15" customHeight="1">
      <c r="F244" s="31"/>
      <c r="G244" s="70"/>
      <c r="N244" s="48"/>
      <c r="O244" s="48"/>
    </row>
    <row r="245" spans="3:17" s="33" customFormat="1" ht="15" customHeight="1">
      <c r="F245" s="31"/>
      <c r="G245" s="70"/>
      <c r="N245" s="48"/>
      <c r="O245" s="48"/>
    </row>
    <row r="246" spans="3:17" s="33" customFormat="1" ht="15" customHeight="1">
      <c r="F246" s="31"/>
      <c r="G246" s="70"/>
      <c r="N246" s="48"/>
      <c r="O246" s="48"/>
    </row>
    <row r="247" spans="3:17" s="33" customFormat="1" ht="17.25">
      <c r="C247" s="36" t="s">
        <v>160</v>
      </c>
      <c r="F247" s="31"/>
      <c r="G247" s="70"/>
      <c r="N247" s="48"/>
      <c r="O247" s="48"/>
    </row>
    <row r="248" spans="3:17" s="33" customFormat="1" ht="15" customHeight="1">
      <c r="F248" s="31"/>
      <c r="G248" s="70"/>
      <c r="N248" s="48"/>
      <c r="O248" s="48"/>
    </row>
    <row r="249" spans="3:17" s="33" customFormat="1" ht="15" customHeight="1">
      <c r="C249" s="30" t="s">
        <v>161</v>
      </c>
      <c r="D249" s="27"/>
      <c r="E249" s="27"/>
      <c r="F249" s="71"/>
      <c r="G249" s="72"/>
      <c r="H249" s="27"/>
      <c r="I249" s="27"/>
      <c r="J249" s="73"/>
      <c r="K249" s="74"/>
      <c r="L249" s="27"/>
      <c r="M249" s="27"/>
      <c r="N249" s="27"/>
      <c r="O249" s="27"/>
      <c r="P249" s="27"/>
      <c r="Q249" s="31" t="s">
        <v>57</v>
      </c>
    </row>
    <row r="250" spans="3:17" s="33" customFormat="1" ht="15" customHeight="1">
      <c r="C250" s="39"/>
      <c r="D250" s="38" t="s">
        <v>120</v>
      </c>
      <c r="E250" s="38" t="s">
        <v>121</v>
      </c>
      <c r="F250" s="38" t="s">
        <v>122</v>
      </c>
      <c r="G250" s="38" t="s">
        <v>123</v>
      </c>
      <c r="H250" s="38" t="s">
        <v>124</v>
      </c>
      <c r="I250" s="38" t="s">
        <v>125</v>
      </c>
      <c r="J250" s="38" t="s">
        <v>126</v>
      </c>
      <c r="K250" s="38" t="s">
        <v>127</v>
      </c>
      <c r="L250" s="38" t="s">
        <v>128</v>
      </c>
      <c r="M250" s="39">
        <v>10</v>
      </c>
      <c r="N250" s="39">
        <v>11</v>
      </c>
      <c r="O250" s="39">
        <v>12</v>
      </c>
      <c r="P250" s="39">
        <v>13</v>
      </c>
      <c r="Q250" s="39"/>
    </row>
    <row r="251" spans="3:17" s="33" customFormat="1" ht="27">
      <c r="C251" s="75" t="s">
        <v>58</v>
      </c>
      <c r="D251" s="32" t="s">
        <v>99</v>
      </c>
      <c r="E251" s="32" t="s">
        <v>60</v>
      </c>
      <c r="F251" s="32" t="s">
        <v>61</v>
      </c>
      <c r="G251" s="32" t="s">
        <v>62</v>
      </c>
      <c r="H251" s="32" t="s">
        <v>63</v>
      </c>
      <c r="I251" s="32" t="s">
        <v>64</v>
      </c>
      <c r="J251" s="32" t="s">
        <v>100</v>
      </c>
      <c r="K251" s="32" t="s">
        <v>65</v>
      </c>
      <c r="L251" s="32" t="s">
        <v>66</v>
      </c>
      <c r="M251" s="32" t="s">
        <v>67</v>
      </c>
      <c r="N251" s="32" t="s">
        <v>68</v>
      </c>
      <c r="O251" s="32" t="s">
        <v>69</v>
      </c>
      <c r="P251" s="32" t="s">
        <v>70</v>
      </c>
      <c r="Q251" s="32" t="s">
        <v>71</v>
      </c>
    </row>
    <row r="252" spans="3:17" s="33" customFormat="1" ht="15" customHeight="1">
      <c r="C252" s="76" t="s">
        <v>101</v>
      </c>
      <c r="D252" s="77">
        <f>詳細2!D73</f>
        <v>0</v>
      </c>
      <c r="E252" s="77">
        <f>詳細2!E73</f>
        <v>0</v>
      </c>
      <c r="F252" s="77">
        <f>詳細2!F73</f>
        <v>0</v>
      </c>
      <c r="G252" s="77">
        <f>詳細2!G73</f>
        <v>0</v>
      </c>
      <c r="H252" s="77">
        <f>詳細2!H73</f>
        <v>0</v>
      </c>
      <c r="I252" s="77">
        <f>詳細2!I73</f>
        <v>0</v>
      </c>
      <c r="J252" s="77">
        <f>詳細2!J73</f>
        <v>0</v>
      </c>
      <c r="K252" s="77">
        <f>詳細2!K73</f>
        <v>0</v>
      </c>
      <c r="L252" s="77">
        <f>詳細2!L73</f>
        <v>0</v>
      </c>
      <c r="M252" s="77">
        <f>詳細2!M73</f>
        <v>0</v>
      </c>
      <c r="N252" s="77">
        <f>詳細2!N73</f>
        <v>0</v>
      </c>
      <c r="O252" s="77">
        <f>詳細2!O73</f>
        <v>0</v>
      </c>
      <c r="P252" s="77">
        <f>詳細2!P73</f>
        <v>0</v>
      </c>
      <c r="Q252" s="77">
        <f>SUM(D252:P252)</f>
        <v>0</v>
      </c>
    </row>
    <row r="253" spans="3:17" s="33" customFormat="1" ht="15" customHeight="1">
      <c r="C253" s="78" t="s">
        <v>102</v>
      </c>
      <c r="D253" s="79">
        <f>詳細2!D74</f>
        <v>0</v>
      </c>
      <c r="E253" s="79">
        <f>詳細2!E74</f>
        <v>0</v>
      </c>
      <c r="F253" s="79">
        <f>詳細2!F74</f>
        <v>0</v>
      </c>
      <c r="G253" s="79">
        <f>詳細2!G74</f>
        <v>0</v>
      </c>
      <c r="H253" s="79">
        <f>詳細2!H74</f>
        <v>0</v>
      </c>
      <c r="I253" s="79">
        <f>詳細2!I74</f>
        <v>0</v>
      </c>
      <c r="J253" s="79">
        <f>詳細2!J74</f>
        <v>0</v>
      </c>
      <c r="K253" s="79">
        <f>詳細2!K74</f>
        <v>0</v>
      </c>
      <c r="L253" s="79">
        <f>詳細2!L74</f>
        <v>0</v>
      </c>
      <c r="M253" s="79">
        <f>詳細2!M74</f>
        <v>0</v>
      </c>
      <c r="N253" s="79">
        <f>詳細2!N74</f>
        <v>0</v>
      </c>
      <c r="O253" s="79">
        <f>詳細2!O74</f>
        <v>0</v>
      </c>
      <c r="P253" s="79">
        <f>詳細2!P74</f>
        <v>0</v>
      </c>
      <c r="Q253" s="79">
        <f>SUM(D253:P253)</f>
        <v>0</v>
      </c>
    </row>
    <row r="254" spans="3:17" s="33" customFormat="1" ht="15" customHeight="1">
      <c r="C254" s="78" t="s">
        <v>103</v>
      </c>
      <c r="D254" s="79">
        <f>詳細2!D75</f>
        <v>0</v>
      </c>
      <c r="E254" s="79">
        <f>詳細2!E75</f>
        <v>0</v>
      </c>
      <c r="F254" s="79">
        <f>詳細2!F75</f>
        <v>0</v>
      </c>
      <c r="G254" s="79">
        <f>詳細2!G75</f>
        <v>0</v>
      </c>
      <c r="H254" s="79">
        <f>詳細2!H75</f>
        <v>0</v>
      </c>
      <c r="I254" s="79">
        <f>詳細2!I75</f>
        <v>0</v>
      </c>
      <c r="J254" s="79">
        <f>詳細2!J75</f>
        <v>0</v>
      </c>
      <c r="K254" s="79">
        <f>詳細2!K75</f>
        <v>0</v>
      </c>
      <c r="L254" s="79">
        <f>詳細2!L75</f>
        <v>0</v>
      </c>
      <c r="M254" s="79">
        <f>詳細2!M75</f>
        <v>0</v>
      </c>
      <c r="N254" s="79">
        <f>詳細2!N75</f>
        <v>0</v>
      </c>
      <c r="O254" s="79">
        <f>詳細2!O75</f>
        <v>0</v>
      </c>
      <c r="P254" s="79">
        <f>詳細2!P75</f>
        <v>0</v>
      </c>
      <c r="Q254" s="79">
        <f>SUM(D254:P254)</f>
        <v>0</v>
      </c>
    </row>
    <row r="255" spans="3:17" s="33" customFormat="1" ht="15" customHeight="1">
      <c r="C255" s="80" t="s">
        <v>92</v>
      </c>
      <c r="D255" s="46">
        <f>詳細2!D76</f>
        <v>0</v>
      </c>
      <c r="E255" s="46">
        <f>詳細2!E76</f>
        <v>0</v>
      </c>
      <c r="F255" s="46">
        <f>詳細2!F76</f>
        <v>0</v>
      </c>
      <c r="G255" s="46">
        <f>詳細2!G76</f>
        <v>0</v>
      </c>
      <c r="H255" s="46">
        <f>詳細2!H76</f>
        <v>0</v>
      </c>
      <c r="I255" s="46">
        <f>詳細2!I76</f>
        <v>0</v>
      </c>
      <c r="J255" s="46">
        <f>詳細2!J76</f>
        <v>0</v>
      </c>
      <c r="K255" s="46">
        <f>詳細2!K76</f>
        <v>0</v>
      </c>
      <c r="L255" s="46">
        <f>詳細2!L76</f>
        <v>0</v>
      </c>
      <c r="M255" s="46">
        <f>詳細2!M76</f>
        <v>0</v>
      </c>
      <c r="N255" s="46">
        <f>詳細2!N76</f>
        <v>0</v>
      </c>
      <c r="O255" s="46">
        <f>詳細2!O76</f>
        <v>0</v>
      </c>
      <c r="P255" s="46">
        <f>詳細2!P76</f>
        <v>0</v>
      </c>
      <c r="Q255" s="46">
        <f>SUM(D255:P255)</f>
        <v>0</v>
      </c>
    </row>
    <row r="256" spans="3:17" s="33" customFormat="1" ht="15" customHeight="1">
      <c r="F256" s="31"/>
      <c r="G256" s="70"/>
      <c r="N256" s="48"/>
      <c r="O256" s="48"/>
    </row>
    <row r="257" spans="3:17" s="33" customFormat="1" ht="15" customHeight="1">
      <c r="C257" s="30" t="s">
        <v>162</v>
      </c>
      <c r="D257" s="27"/>
      <c r="E257" s="27"/>
      <c r="F257" s="71"/>
      <c r="G257" s="72"/>
      <c r="H257" s="27"/>
      <c r="I257" s="27"/>
      <c r="J257" s="73"/>
      <c r="K257" s="74"/>
      <c r="L257" s="27"/>
      <c r="M257" s="27"/>
      <c r="N257" s="27"/>
      <c r="O257" s="27"/>
      <c r="P257" s="27"/>
      <c r="Q257" s="31" t="s">
        <v>57</v>
      </c>
    </row>
    <row r="258" spans="3:17" s="33" customFormat="1" ht="15" customHeight="1">
      <c r="C258" s="39"/>
      <c r="D258" s="38" t="s">
        <v>120</v>
      </c>
      <c r="E258" s="38" t="s">
        <v>121</v>
      </c>
      <c r="F258" s="38" t="s">
        <v>122</v>
      </c>
      <c r="G258" s="38" t="s">
        <v>123</v>
      </c>
      <c r="H258" s="38" t="s">
        <v>124</v>
      </c>
      <c r="I258" s="38" t="s">
        <v>125</v>
      </c>
      <c r="J258" s="38" t="s">
        <v>126</v>
      </c>
      <c r="K258" s="38" t="s">
        <v>127</v>
      </c>
      <c r="L258" s="38" t="s">
        <v>128</v>
      </c>
      <c r="M258" s="39">
        <v>10</v>
      </c>
      <c r="N258" s="39">
        <v>11</v>
      </c>
      <c r="O258" s="39">
        <v>12</v>
      </c>
      <c r="P258" s="39">
        <v>13</v>
      </c>
      <c r="Q258" s="39"/>
    </row>
    <row r="259" spans="3:17" s="33" customFormat="1" ht="27">
      <c r="C259" s="75" t="s">
        <v>58</v>
      </c>
      <c r="D259" s="32" t="s">
        <v>99</v>
      </c>
      <c r="E259" s="32" t="s">
        <v>60</v>
      </c>
      <c r="F259" s="32" t="s">
        <v>61</v>
      </c>
      <c r="G259" s="32" t="s">
        <v>62</v>
      </c>
      <c r="H259" s="32" t="s">
        <v>63</v>
      </c>
      <c r="I259" s="32" t="s">
        <v>64</v>
      </c>
      <c r="J259" s="32" t="s">
        <v>100</v>
      </c>
      <c r="K259" s="32" t="s">
        <v>65</v>
      </c>
      <c r="L259" s="32" t="s">
        <v>66</v>
      </c>
      <c r="M259" s="32" t="s">
        <v>67</v>
      </c>
      <c r="N259" s="32" t="s">
        <v>68</v>
      </c>
      <c r="O259" s="32" t="s">
        <v>69</v>
      </c>
      <c r="P259" s="32" t="s">
        <v>70</v>
      </c>
      <c r="Q259" s="32" t="s">
        <v>71</v>
      </c>
    </row>
    <row r="260" spans="3:17" s="33" customFormat="1" ht="15" customHeight="1">
      <c r="C260" s="76" t="s">
        <v>101</v>
      </c>
      <c r="D260" s="77">
        <f>詳細2!D153</f>
        <v>0</v>
      </c>
      <c r="E260" s="77">
        <f>詳細2!E153</f>
        <v>0</v>
      </c>
      <c r="F260" s="77">
        <f>詳細2!F153</f>
        <v>0</v>
      </c>
      <c r="G260" s="77">
        <f>詳細2!G153</f>
        <v>0</v>
      </c>
      <c r="H260" s="77">
        <f>詳細2!H153</f>
        <v>0</v>
      </c>
      <c r="I260" s="77">
        <f>詳細2!I153</f>
        <v>0</v>
      </c>
      <c r="J260" s="77">
        <f>詳細2!J153</f>
        <v>0</v>
      </c>
      <c r="K260" s="77">
        <f>詳細2!K153</f>
        <v>0</v>
      </c>
      <c r="L260" s="77">
        <f>詳細2!L153</f>
        <v>0</v>
      </c>
      <c r="M260" s="77">
        <f>詳細2!M153</f>
        <v>0</v>
      </c>
      <c r="N260" s="77">
        <f>詳細2!N153</f>
        <v>0</v>
      </c>
      <c r="O260" s="77">
        <f>詳細2!O153</f>
        <v>0</v>
      </c>
      <c r="P260" s="77">
        <f>詳細2!P153</f>
        <v>0</v>
      </c>
      <c r="Q260" s="77">
        <f>SUM(D260:P260)</f>
        <v>0</v>
      </c>
    </row>
    <row r="261" spans="3:17" s="33" customFormat="1" ht="15" customHeight="1">
      <c r="C261" s="78" t="s">
        <v>102</v>
      </c>
      <c r="D261" s="79">
        <f>詳細2!D154</f>
        <v>0</v>
      </c>
      <c r="E261" s="79">
        <f>詳細2!E154</f>
        <v>0</v>
      </c>
      <c r="F261" s="79">
        <f>詳細2!F154</f>
        <v>0</v>
      </c>
      <c r="G261" s="79">
        <f>詳細2!G154</f>
        <v>0</v>
      </c>
      <c r="H261" s="79">
        <f>詳細2!H154</f>
        <v>0</v>
      </c>
      <c r="I261" s="79">
        <f>詳細2!I154</f>
        <v>0</v>
      </c>
      <c r="J261" s="79">
        <f>詳細2!J154</f>
        <v>0</v>
      </c>
      <c r="K261" s="79">
        <f>詳細2!K154</f>
        <v>0</v>
      </c>
      <c r="L261" s="79">
        <f>詳細2!L154</f>
        <v>0</v>
      </c>
      <c r="M261" s="79">
        <f>詳細2!M154</f>
        <v>0</v>
      </c>
      <c r="N261" s="79">
        <f>詳細2!N154</f>
        <v>0</v>
      </c>
      <c r="O261" s="79">
        <f>詳細2!O154</f>
        <v>0</v>
      </c>
      <c r="P261" s="79">
        <f>詳細2!P154</f>
        <v>0</v>
      </c>
      <c r="Q261" s="79">
        <f>SUM(D261:P261)</f>
        <v>0</v>
      </c>
    </row>
    <row r="262" spans="3:17" s="33" customFormat="1" ht="15" customHeight="1">
      <c r="C262" s="78" t="s">
        <v>103</v>
      </c>
      <c r="D262" s="79">
        <f>詳細2!D155</f>
        <v>0</v>
      </c>
      <c r="E262" s="79">
        <f>詳細2!E155</f>
        <v>0</v>
      </c>
      <c r="F262" s="79">
        <f>詳細2!F155</f>
        <v>0</v>
      </c>
      <c r="G262" s="79">
        <f>詳細2!G155</f>
        <v>0</v>
      </c>
      <c r="H262" s="79">
        <f>詳細2!H155</f>
        <v>0</v>
      </c>
      <c r="I262" s="79">
        <f>詳細2!I155</f>
        <v>0</v>
      </c>
      <c r="J262" s="79">
        <f>詳細2!J155</f>
        <v>0</v>
      </c>
      <c r="K262" s="79">
        <f>詳細2!K155</f>
        <v>0</v>
      </c>
      <c r="L262" s="79">
        <f>詳細2!L155</f>
        <v>0</v>
      </c>
      <c r="M262" s="79">
        <f>詳細2!M155</f>
        <v>0</v>
      </c>
      <c r="N262" s="79">
        <f>詳細2!N155</f>
        <v>0</v>
      </c>
      <c r="O262" s="79">
        <f>詳細2!O155</f>
        <v>0</v>
      </c>
      <c r="P262" s="79">
        <f>詳細2!P155</f>
        <v>0</v>
      </c>
      <c r="Q262" s="79">
        <f>SUM(D262:P262)</f>
        <v>0</v>
      </c>
    </row>
    <row r="263" spans="3:17" s="33" customFormat="1" ht="15" customHeight="1">
      <c r="C263" s="80" t="s">
        <v>92</v>
      </c>
      <c r="D263" s="46">
        <f>詳細2!D156</f>
        <v>0</v>
      </c>
      <c r="E263" s="46">
        <f>詳細2!E156</f>
        <v>0</v>
      </c>
      <c r="F263" s="46">
        <f>詳細2!F156</f>
        <v>0</v>
      </c>
      <c r="G263" s="46">
        <f>詳細2!G156</f>
        <v>0</v>
      </c>
      <c r="H263" s="46">
        <f>詳細2!H156</f>
        <v>0</v>
      </c>
      <c r="I263" s="46">
        <f>詳細2!I156</f>
        <v>0</v>
      </c>
      <c r="J263" s="46">
        <f>詳細2!J156</f>
        <v>0</v>
      </c>
      <c r="K263" s="46">
        <f>詳細2!K156</f>
        <v>0</v>
      </c>
      <c r="L263" s="46">
        <f>詳細2!L156</f>
        <v>0</v>
      </c>
      <c r="M263" s="46">
        <f>詳細2!M156</f>
        <v>0</v>
      </c>
      <c r="N263" s="46">
        <f>詳細2!N156</f>
        <v>0</v>
      </c>
      <c r="O263" s="46">
        <f>詳細2!O156</f>
        <v>0</v>
      </c>
      <c r="P263" s="46">
        <f>詳細2!P156</f>
        <v>0</v>
      </c>
      <c r="Q263" s="46">
        <f>SUM(D263:P263)</f>
        <v>0</v>
      </c>
    </row>
    <row r="264" spans="3:17" s="33" customFormat="1" ht="15" customHeight="1">
      <c r="F264" s="31"/>
      <c r="G264" s="70"/>
      <c r="N264" s="48"/>
      <c r="O264" s="48"/>
    </row>
    <row r="265" spans="3:17" s="33" customFormat="1" ht="15" customHeight="1">
      <c r="C265" s="30" t="s">
        <v>163</v>
      </c>
      <c r="D265" s="27"/>
      <c r="E265" s="27"/>
      <c r="F265" s="71"/>
      <c r="G265" s="72"/>
      <c r="H265" s="27"/>
      <c r="I265" s="27"/>
      <c r="J265" s="73"/>
      <c r="K265" s="74"/>
      <c r="L265" s="27"/>
      <c r="M265" s="27"/>
      <c r="N265" s="27"/>
      <c r="O265" s="27"/>
      <c r="P265" s="27"/>
      <c r="Q265" s="31" t="s">
        <v>57</v>
      </c>
    </row>
    <row r="266" spans="3:17" s="33" customFormat="1" ht="15" customHeight="1">
      <c r="C266" s="39"/>
      <c r="D266" s="38" t="s">
        <v>164</v>
      </c>
      <c r="E266" s="38" t="s">
        <v>165</v>
      </c>
      <c r="F266" s="38" t="s">
        <v>166</v>
      </c>
      <c r="G266" s="38" t="s">
        <v>167</v>
      </c>
      <c r="H266" s="38" t="s">
        <v>168</v>
      </c>
      <c r="I266" s="38" t="s">
        <v>169</v>
      </c>
      <c r="J266" s="38" t="s">
        <v>170</v>
      </c>
      <c r="K266" s="38" t="s">
        <v>171</v>
      </c>
      <c r="L266" s="38" t="s">
        <v>172</v>
      </c>
      <c r="M266" s="39">
        <v>10</v>
      </c>
      <c r="N266" s="39">
        <v>11</v>
      </c>
      <c r="O266" s="39">
        <v>12</v>
      </c>
      <c r="P266" s="39">
        <v>13</v>
      </c>
      <c r="Q266" s="39"/>
    </row>
    <row r="267" spans="3:17" s="33" customFormat="1" ht="27">
      <c r="C267" s="75" t="s">
        <v>58</v>
      </c>
      <c r="D267" s="32" t="s">
        <v>99</v>
      </c>
      <c r="E267" s="32" t="s">
        <v>60</v>
      </c>
      <c r="F267" s="32" t="s">
        <v>61</v>
      </c>
      <c r="G267" s="32" t="s">
        <v>62</v>
      </c>
      <c r="H267" s="32" t="s">
        <v>63</v>
      </c>
      <c r="I267" s="32" t="s">
        <v>64</v>
      </c>
      <c r="J267" s="32" t="s">
        <v>100</v>
      </c>
      <c r="K267" s="32" t="s">
        <v>65</v>
      </c>
      <c r="L267" s="32" t="s">
        <v>66</v>
      </c>
      <c r="M267" s="32" t="s">
        <v>67</v>
      </c>
      <c r="N267" s="32" t="s">
        <v>68</v>
      </c>
      <c r="O267" s="32" t="s">
        <v>69</v>
      </c>
      <c r="P267" s="32" t="s">
        <v>70</v>
      </c>
      <c r="Q267" s="32" t="s">
        <v>71</v>
      </c>
    </row>
    <row r="268" spans="3:17" s="33" customFormat="1" ht="15" customHeight="1">
      <c r="C268" s="76" t="s">
        <v>101</v>
      </c>
      <c r="D268" s="77">
        <f>詳細2!D182</f>
        <v>0</v>
      </c>
      <c r="E268" s="77">
        <f>詳細2!E182</f>
        <v>0</v>
      </c>
      <c r="F268" s="77">
        <f>詳細2!F182</f>
        <v>0</v>
      </c>
      <c r="G268" s="77">
        <f>詳細2!G182</f>
        <v>0</v>
      </c>
      <c r="H268" s="77">
        <f>詳細2!H182</f>
        <v>0</v>
      </c>
      <c r="I268" s="77">
        <f>詳細2!I182</f>
        <v>0</v>
      </c>
      <c r="J268" s="77">
        <f>詳細2!J182</f>
        <v>0</v>
      </c>
      <c r="K268" s="77">
        <f>詳細2!K182</f>
        <v>0</v>
      </c>
      <c r="L268" s="77">
        <f>詳細2!L182</f>
        <v>0</v>
      </c>
      <c r="M268" s="77">
        <f>詳細2!M182</f>
        <v>0</v>
      </c>
      <c r="N268" s="77">
        <f>詳細2!N182</f>
        <v>0</v>
      </c>
      <c r="O268" s="77">
        <f>詳細2!O182</f>
        <v>0</v>
      </c>
      <c r="P268" s="77">
        <f>詳細2!P182</f>
        <v>0</v>
      </c>
      <c r="Q268" s="77">
        <f>SUM(D268:P268)</f>
        <v>0</v>
      </c>
    </row>
    <row r="269" spans="3:17" s="33" customFormat="1" ht="15" customHeight="1">
      <c r="C269" s="78" t="s">
        <v>102</v>
      </c>
      <c r="D269" s="79">
        <f>詳細2!D183</f>
        <v>0</v>
      </c>
      <c r="E269" s="79">
        <f>詳細2!E183</f>
        <v>0</v>
      </c>
      <c r="F269" s="79">
        <f>詳細2!F183</f>
        <v>0</v>
      </c>
      <c r="G269" s="79">
        <f>詳細2!G183</f>
        <v>0</v>
      </c>
      <c r="H269" s="79">
        <f>詳細2!H183</f>
        <v>0</v>
      </c>
      <c r="I269" s="79">
        <f>詳細2!I183</f>
        <v>0</v>
      </c>
      <c r="J269" s="79">
        <f>詳細2!J183</f>
        <v>0</v>
      </c>
      <c r="K269" s="79">
        <f>詳細2!K183</f>
        <v>0</v>
      </c>
      <c r="L269" s="79">
        <f>詳細2!L183</f>
        <v>0</v>
      </c>
      <c r="M269" s="79">
        <f>詳細2!M183</f>
        <v>0</v>
      </c>
      <c r="N269" s="79">
        <f>詳細2!N183</f>
        <v>0</v>
      </c>
      <c r="O269" s="79">
        <f>詳細2!O183</f>
        <v>0</v>
      </c>
      <c r="P269" s="79">
        <f>詳細2!P183</f>
        <v>0</v>
      </c>
      <c r="Q269" s="79">
        <f>SUM(D269:P269)</f>
        <v>0</v>
      </c>
    </row>
    <row r="270" spans="3:17" s="33" customFormat="1" ht="15" customHeight="1">
      <c r="C270" s="78" t="s">
        <v>103</v>
      </c>
      <c r="D270" s="79">
        <f>詳細2!D184</f>
        <v>0</v>
      </c>
      <c r="E270" s="79">
        <f>詳細2!E184</f>
        <v>0</v>
      </c>
      <c r="F270" s="79">
        <f>詳細2!F184</f>
        <v>0</v>
      </c>
      <c r="G270" s="79">
        <f>詳細2!G184</f>
        <v>0</v>
      </c>
      <c r="H270" s="79">
        <f>詳細2!H184</f>
        <v>0</v>
      </c>
      <c r="I270" s="79">
        <f>詳細2!I184</f>
        <v>0</v>
      </c>
      <c r="J270" s="79">
        <f>詳細2!J184</f>
        <v>0</v>
      </c>
      <c r="K270" s="79">
        <f>詳細2!K184</f>
        <v>0</v>
      </c>
      <c r="L270" s="79">
        <f>詳細2!L184</f>
        <v>0</v>
      </c>
      <c r="M270" s="79">
        <f>詳細2!M184</f>
        <v>0</v>
      </c>
      <c r="N270" s="79">
        <f>詳細2!N184</f>
        <v>0</v>
      </c>
      <c r="O270" s="79">
        <f>詳細2!O184</f>
        <v>0</v>
      </c>
      <c r="P270" s="79">
        <f>詳細2!P184</f>
        <v>0</v>
      </c>
      <c r="Q270" s="79">
        <f>SUM(D270:P270)</f>
        <v>0</v>
      </c>
    </row>
    <row r="271" spans="3:17" s="33" customFormat="1" ht="15" customHeight="1">
      <c r="C271" s="80" t="s">
        <v>92</v>
      </c>
      <c r="D271" s="46">
        <f>詳細2!D185</f>
        <v>0</v>
      </c>
      <c r="E271" s="46">
        <f>詳細2!E185</f>
        <v>0</v>
      </c>
      <c r="F271" s="46">
        <f>詳細2!F185</f>
        <v>0</v>
      </c>
      <c r="G271" s="46">
        <f>詳細2!G185</f>
        <v>0</v>
      </c>
      <c r="H271" s="46">
        <f>詳細2!H185</f>
        <v>0</v>
      </c>
      <c r="I271" s="46">
        <f>詳細2!I185</f>
        <v>0</v>
      </c>
      <c r="J271" s="46">
        <f>詳細2!J185</f>
        <v>0</v>
      </c>
      <c r="K271" s="46">
        <f>詳細2!K185</f>
        <v>0</v>
      </c>
      <c r="L271" s="46">
        <f>詳細2!L185</f>
        <v>0</v>
      </c>
      <c r="M271" s="46">
        <f>詳細2!M185</f>
        <v>0</v>
      </c>
      <c r="N271" s="46">
        <f>詳細2!N185</f>
        <v>0</v>
      </c>
      <c r="O271" s="46">
        <f>詳細2!O185</f>
        <v>0</v>
      </c>
      <c r="P271" s="46">
        <f>詳細2!P185</f>
        <v>0</v>
      </c>
      <c r="Q271" s="46">
        <f>SUM(D271:P271)</f>
        <v>0</v>
      </c>
    </row>
    <row r="272" spans="3:17" s="33" customFormat="1" ht="10.7" customHeight="1">
      <c r="F272" s="31"/>
      <c r="G272" s="70"/>
      <c r="N272" s="48"/>
      <c r="O272" s="48"/>
    </row>
    <row r="273" spans="3:15" s="33" customFormat="1" ht="12.95" customHeight="1">
      <c r="C273" s="33" t="s">
        <v>106</v>
      </c>
      <c r="F273" s="31"/>
      <c r="G273" s="70"/>
      <c r="N273" s="48"/>
      <c r="O273" s="48"/>
    </row>
    <row r="274" spans="3:15" s="33" customFormat="1" ht="15" customHeight="1">
      <c r="F274" s="31"/>
      <c r="G274" s="70"/>
      <c r="N274" s="48"/>
      <c r="O274" s="48"/>
    </row>
    <row r="275" spans="3:15" s="33" customFormat="1" ht="15" customHeight="1">
      <c r="F275" s="31"/>
      <c r="G275" s="70"/>
      <c r="N275" s="48"/>
      <c r="O275" s="48"/>
    </row>
    <row r="276" spans="3:15" s="33" customFormat="1" ht="15" customHeight="1">
      <c r="F276" s="31"/>
      <c r="G276" s="70"/>
      <c r="N276" s="48"/>
      <c r="O276" s="48"/>
    </row>
    <row r="277" spans="3:15" s="33" customFormat="1" ht="15" customHeight="1">
      <c r="F277" s="31"/>
      <c r="G277" s="70"/>
      <c r="N277" s="48"/>
      <c r="O277" s="48"/>
    </row>
    <row r="278" spans="3:15" s="33" customFormat="1" ht="15" customHeight="1">
      <c r="F278" s="31"/>
      <c r="G278" s="70"/>
      <c r="N278" s="48"/>
      <c r="O278" s="48"/>
    </row>
    <row r="279" spans="3:15" s="33" customFormat="1" ht="15" customHeight="1">
      <c r="F279" s="31"/>
      <c r="G279" s="70"/>
      <c r="N279" s="48"/>
      <c r="O279" s="48"/>
    </row>
    <row r="280" spans="3:15" s="33" customFormat="1" ht="15" customHeight="1">
      <c r="F280" s="31"/>
      <c r="G280" s="70"/>
      <c r="N280" s="48"/>
      <c r="O280" s="48"/>
    </row>
    <row r="281" spans="3:15" s="33" customFormat="1" ht="15" customHeight="1">
      <c r="F281" s="31"/>
      <c r="G281" s="70"/>
      <c r="N281" s="48"/>
      <c r="O281" s="48"/>
    </row>
    <row r="282" spans="3:15" s="33" customFormat="1" ht="15" customHeight="1">
      <c r="F282" s="31"/>
      <c r="G282" s="70"/>
      <c r="N282" s="48"/>
      <c r="O282" s="48"/>
    </row>
    <row r="283" spans="3:15" s="33" customFormat="1" ht="15" customHeight="1">
      <c r="F283" s="31"/>
      <c r="G283" s="70"/>
      <c r="N283" s="48"/>
      <c r="O283" s="48"/>
    </row>
    <row r="284" spans="3:15" s="33" customFormat="1" ht="15" customHeight="1">
      <c r="F284" s="31"/>
      <c r="G284" s="70"/>
      <c r="N284" s="48"/>
      <c r="O284" s="48"/>
    </row>
    <row r="285" spans="3:15" s="33" customFormat="1" ht="15" customHeight="1">
      <c r="F285" s="31"/>
      <c r="G285" s="70"/>
      <c r="N285" s="48"/>
      <c r="O285" s="48"/>
    </row>
    <row r="286" spans="3:15" s="33" customFormat="1" ht="15" customHeight="1">
      <c r="F286" s="31"/>
      <c r="G286" s="70"/>
      <c r="N286" s="48"/>
      <c r="O286" s="48"/>
    </row>
    <row r="287" spans="3:15" s="33" customFormat="1" ht="17.25">
      <c r="C287" s="36" t="s">
        <v>173</v>
      </c>
      <c r="F287" s="31"/>
      <c r="G287" s="70"/>
      <c r="N287" s="48"/>
      <c r="O287" s="48"/>
    </row>
    <row r="288" spans="3:15" s="33" customFormat="1" ht="15" customHeight="1">
      <c r="F288" s="31"/>
      <c r="G288" s="70"/>
      <c r="N288" s="48"/>
      <c r="O288" s="48"/>
    </row>
    <row r="289" spans="3:17" s="33" customFormat="1" ht="17.25">
      <c r="C289" s="36" t="s">
        <v>174</v>
      </c>
      <c r="F289" s="31"/>
      <c r="G289" s="70"/>
      <c r="N289" s="48"/>
      <c r="O289" s="48"/>
    </row>
    <row r="290" spans="3:17" s="33" customFormat="1" ht="15" customHeight="1">
      <c r="F290" s="31"/>
      <c r="G290" s="70"/>
      <c r="N290" s="48"/>
      <c r="O290" s="48"/>
    </row>
    <row r="291" spans="3:17" s="33" customFormat="1" ht="15" customHeight="1">
      <c r="C291" s="30" t="s">
        <v>175</v>
      </c>
      <c r="D291" s="27"/>
      <c r="E291" s="27"/>
      <c r="F291" s="71"/>
      <c r="G291" s="72"/>
      <c r="H291" s="27"/>
      <c r="I291" s="27"/>
      <c r="J291" s="73"/>
      <c r="K291" s="74"/>
      <c r="L291" s="27"/>
      <c r="M291" s="27"/>
      <c r="N291" s="27"/>
      <c r="O291" s="27"/>
      <c r="P291" s="27"/>
      <c r="Q291" s="31" t="s">
        <v>57</v>
      </c>
    </row>
    <row r="292" spans="3:17" s="33" customFormat="1" ht="15" customHeight="1">
      <c r="C292" s="39"/>
      <c r="D292" s="38" t="s">
        <v>120</v>
      </c>
      <c r="E292" s="38" t="s">
        <v>121</v>
      </c>
      <c r="F292" s="38" t="s">
        <v>122</v>
      </c>
      <c r="G292" s="38" t="s">
        <v>123</v>
      </c>
      <c r="H292" s="38" t="s">
        <v>124</v>
      </c>
      <c r="I292" s="38" t="s">
        <v>125</v>
      </c>
      <c r="J292" s="38" t="s">
        <v>126</v>
      </c>
      <c r="K292" s="38" t="s">
        <v>127</v>
      </c>
      <c r="L292" s="38" t="s">
        <v>128</v>
      </c>
      <c r="M292" s="39">
        <v>10</v>
      </c>
      <c r="N292" s="39">
        <v>11</v>
      </c>
      <c r="O292" s="39">
        <v>12</v>
      </c>
      <c r="P292" s="39">
        <v>13</v>
      </c>
      <c r="Q292" s="39"/>
    </row>
    <row r="293" spans="3:17" s="33" customFormat="1" ht="27">
      <c r="C293" s="75" t="s">
        <v>58</v>
      </c>
      <c r="D293" s="32" t="s">
        <v>99</v>
      </c>
      <c r="E293" s="32" t="s">
        <v>60</v>
      </c>
      <c r="F293" s="32" t="s">
        <v>61</v>
      </c>
      <c r="G293" s="32" t="s">
        <v>62</v>
      </c>
      <c r="H293" s="32" t="s">
        <v>63</v>
      </c>
      <c r="I293" s="32" t="s">
        <v>64</v>
      </c>
      <c r="J293" s="32" t="s">
        <v>100</v>
      </c>
      <c r="K293" s="32" t="s">
        <v>65</v>
      </c>
      <c r="L293" s="32" t="s">
        <v>66</v>
      </c>
      <c r="M293" s="32" t="s">
        <v>67</v>
      </c>
      <c r="N293" s="32" t="s">
        <v>68</v>
      </c>
      <c r="O293" s="32" t="s">
        <v>69</v>
      </c>
      <c r="P293" s="32" t="s">
        <v>70</v>
      </c>
      <c r="Q293" s="32" t="s">
        <v>71</v>
      </c>
    </row>
    <row r="294" spans="3:17" s="33" customFormat="1" ht="15" customHeight="1">
      <c r="C294" s="76" t="s">
        <v>101</v>
      </c>
      <c r="D294" s="77">
        <f>詳細3!D24</f>
        <v>0</v>
      </c>
      <c r="E294" s="77">
        <f>詳細3!E24</f>
        <v>0</v>
      </c>
      <c r="F294" s="77">
        <f>詳細3!F24</f>
        <v>0</v>
      </c>
      <c r="G294" s="77">
        <f>詳細3!G24</f>
        <v>0</v>
      </c>
      <c r="H294" s="77">
        <f>詳細3!H24</f>
        <v>0</v>
      </c>
      <c r="I294" s="77">
        <f>詳細3!I24</f>
        <v>0</v>
      </c>
      <c r="J294" s="77">
        <f>詳細3!J24</f>
        <v>0</v>
      </c>
      <c r="K294" s="77">
        <f>詳細3!K24</f>
        <v>0</v>
      </c>
      <c r="L294" s="77">
        <f>詳細3!L24</f>
        <v>0</v>
      </c>
      <c r="M294" s="77">
        <f>詳細3!M24</f>
        <v>0</v>
      </c>
      <c r="N294" s="77">
        <f>詳細3!N24</f>
        <v>0</v>
      </c>
      <c r="O294" s="77">
        <f>詳細3!O24</f>
        <v>0</v>
      </c>
      <c r="P294" s="77">
        <f>詳細3!P24</f>
        <v>0</v>
      </c>
      <c r="Q294" s="77">
        <f>SUM(D294:P294)</f>
        <v>0</v>
      </c>
    </row>
    <row r="295" spans="3:17" s="33" customFormat="1" ht="15" customHeight="1">
      <c r="C295" s="78" t="s">
        <v>102</v>
      </c>
      <c r="D295" s="79">
        <f>詳細3!D25</f>
        <v>0</v>
      </c>
      <c r="E295" s="79">
        <f>詳細3!E25</f>
        <v>0</v>
      </c>
      <c r="F295" s="79">
        <f>詳細3!F25</f>
        <v>0</v>
      </c>
      <c r="G295" s="79">
        <f>詳細3!G25</f>
        <v>0</v>
      </c>
      <c r="H295" s="79">
        <f>詳細3!H25</f>
        <v>0</v>
      </c>
      <c r="I295" s="79">
        <f>詳細3!I25</f>
        <v>0</v>
      </c>
      <c r="J295" s="79">
        <f>詳細3!J25</f>
        <v>0</v>
      </c>
      <c r="K295" s="79">
        <f>詳細3!K25</f>
        <v>0</v>
      </c>
      <c r="L295" s="79">
        <f>詳細3!L25</f>
        <v>0</v>
      </c>
      <c r="M295" s="79">
        <f>詳細3!M25</f>
        <v>0</v>
      </c>
      <c r="N295" s="79">
        <f>詳細3!N25</f>
        <v>0</v>
      </c>
      <c r="O295" s="79">
        <f>詳細3!O25</f>
        <v>0</v>
      </c>
      <c r="P295" s="79">
        <f>詳細3!P25</f>
        <v>0</v>
      </c>
      <c r="Q295" s="79">
        <f>SUM(D295:P295)</f>
        <v>0</v>
      </c>
    </row>
    <row r="296" spans="3:17" s="33" customFormat="1" ht="15" customHeight="1">
      <c r="C296" s="78" t="s">
        <v>103</v>
      </c>
      <c r="D296" s="79">
        <f>詳細3!D26</f>
        <v>0</v>
      </c>
      <c r="E296" s="79">
        <f>詳細3!E26</f>
        <v>0</v>
      </c>
      <c r="F296" s="79">
        <f>詳細3!F26</f>
        <v>0</v>
      </c>
      <c r="G296" s="79">
        <f>詳細3!G26</f>
        <v>0</v>
      </c>
      <c r="H296" s="79">
        <f>詳細3!H26</f>
        <v>0</v>
      </c>
      <c r="I296" s="79">
        <f>詳細3!I26</f>
        <v>0</v>
      </c>
      <c r="J296" s="79">
        <f>詳細3!J26</f>
        <v>0</v>
      </c>
      <c r="K296" s="79">
        <f>詳細3!K26</f>
        <v>0</v>
      </c>
      <c r="L296" s="79">
        <f>詳細3!L26</f>
        <v>0</v>
      </c>
      <c r="M296" s="79">
        <f>詳細3!M26</f>
        <v>0</v>
      </c>
      <c r="N296" s="79">
        <f>詳細3!N26</f>
        <v>0</v>
      </c>
      <c r="O296" s="79">
        <f>詳細3!O26</f>
        <v>0</v>
      </c>
      <c r="P296" s="79">
        <f>詳細3!P26</f>
        <v>0</v>
      </c>
      <c r="Q296" s="79">
        <f>SUM(D296:P296)</f>
        <v>0</v>
      </c>
    </row>
    <row r="297" spans="3:17" s="33" customFormat="1" ht="15" customHeight="1">
      <c r="C297" s="80" t="s">
        <v>92</v>
      </c>
      <c r="D297" s="46">
        <f>詳細3!D27</f>
        <v>0</v>
      </c>
      <c r="E297" s="46">
        <f>詳細3!E27</f>
        <v>0</v>
      </c>
      <c r="F297" s="46">
        <f>詳細3!F27</f>
        <v>0</v>
      </c>
      <c r="G297" s="46">
        <f>詳細3!G27</f>
        <v>0</v>
      </c>
      <c r="H297" s="46">
        <f>詳細3!H27</f>
        <v>0</v>
      </c>
      <c r="I297" s="46">
        <f>詳細3!I27</f>
        <v>0</v>
      </c>
      <c r="J297" s="46">
        <f>詳細3!J27</f>
        <v>0</v>
      </c>
      <c r="K297" s="46">
        <f>詳細3!K27</f>
        <v>0</v>
      </c>
      <c r="L297" s="46">
        <f>詳細3!L27</f>
        <v>0</v>
      </c>
      <c r="M297" s="46">
        <f>詳細3!M27</f>
        <v>0</v>
      </c>
      <c r="N297" s="46">
        <f>詳細3!N27</f>
        <v>0</v>
      </c>
      <c r="O297" s="46">
        <f>詳細3!O27</f>
        <v>0</v>
      </c>
      <c r="P297" s="46">
        <f>詳細3!P27</f>
        <v>0</v>
      </c>
      <c r="Q297" s="46">
        <f>SUM(D297:P297)</f>
        <v>0</v>
      </c>
    </row>
    <row r="298" spans="3:17" s="33" customFormat="1" ht="15" customHeight="1">
      <c r="F298" s="31"/>
      <c r="G298" s="70"/>
      <c r="N298" s="48"/>
      <c r="O298" s="48"/>
    </row>
    <row r="299" spans="3:17" s="33" customFormat="1" ht="15" customHeight="1">
      <c r="C299" s="30" t="s">
        <v>176</v>
      </c>
      <c r="D299" s="27"/>
      <c r="E299" s="27"/>
      <c r="F299" s="71"/>
      <c r="G299" s="72"/>
      <c r="H299" s="27"/>
      <c r="I299" s="27"/>
      <c r="J299" s="73"/>
      <c r="K299" s="74"/>
      <c r="L299" s="27"/>
      <c r="M299" s="27"/>
      <c r="N299" s="27"/>
      <c r="O299" s="27"/>
      <c r="P299" s="27"/>
      <c r="Q299" s="31" t="s">
        <v>57</v>
      </c>
    </row>
    <row r="300" spans="3:17" s="33" customFormat="1" ht="15" customHeight="1">
      <c r="C300" s="39"/>
      <c r="D300" s="38" t="s">
        <v>177</v>
      </c>
      <c r="E300" s="38" t="s">
        <v>178</v>
      </c>
      <c r="F300" s="38" t="s">
        <v>179</v>
      </c>
      <c r="G300" s="38" t="s">
        <v>180</v>
      </c>
      <c r="H300" s="38" t="s">
        <v>181</v>
      </c>
      <c r="I300" s="38" t="s">
        <v>182</v>
      </c>
      <c r="J300" s="38" t="s">
        <v>183</v>
      </c>
      <c r="K300" s="38" t="s">
        <v>184</v>
      </c>
      <c r="L300" s="38" t="s">
        <v>185</v>
      </c>
      <c r="M300" s="39">
        <v>10</v>
      </c>
      <c r="N300" s="39">
        <v>11</v>
      </c>
      <c r="O300" s="39">
        <v>12</v>
      </c>
      <c r="P300" s="39">
        <v>13</v>
      </c>
      <c r="Q300" s="39"/>
    </row>
    <row r="301" spans="3:17" s="33" customFormat="1" ht="27">
      <c r="C301" s="75" t="s">
        <v>58</v>
      </c>
      <c r="D301" s="32" t="s">
        <v>99</v>
      </c>
      <c r="E301" s="32" t="s">
        <v>60</v>
      </c>
      <c r="F301" s="32" t="s">
        <v>61</v>
      </c>
      <c r="G301" s="32" t="s">
        <v>62</v>
      </c>
      <c r="H301" s="32" t="s">
        <v>63</v>
      </c>
      <c r="I301" s="32" t="s">
        <v>64</v>
      </c>
      <c r="J301" s="32" t="s">
        <v>100</v>
      </c>
      <c r="K301" s="32" t="s">
        <v>65</v>
      </c>
      <c r="L301" s="32" t="s">
        <v>66</v>
      </c>
      <c r="M301" s="32" t="s">
        <v>67</v>
      </c>
      <c r="N301" s="32" t="s">
        <v>68</v>
      </c>
      <c r="O301" s="32" t="s">
        <v>69</v>
      </c>
      <c r="P301" s="32" t="s">
        <v>70</v>
      </c>
      <c r="Q301" s="32" t="s">
        <v>71</v>
      </c>
    </row>
    <row r="302" spans="3:17" s="33" customFormat="1" ht="15" customHeight="1">
      <c r="C302" s="76" t="s">
        <v>101</v>
      </c>
      <c r="D302" s="77">
        <f>詳細3!D102</f>
        <v>0</v>
      </c>
      <c r="E302" s="77">
        <f>詳細3!E102</f>
        <v>0</v>
      </c>
      <c r="F302" s="77">
        <f>詳細3!F102</f>
        <v>0</v>
      </c>
      <c r="G302" s="77">
        <f>詳細3!G102</f>
        <v>0</v>
      </c>
      <c r="H302" s="77">
        <f>詳細3!H102</f>
        <v>0</v>
      </c>
      <c r="I302" s="77">
        <f>詳細3!I102</f>
        <v>0</v>
      </c>
      <c r="J302" s="77">
        <f>詳細3!J102</f>
        <v>0</v>
      </c>
      <c r="K302" s="77">
        <f>詳細3!K102</f>
        <v>0</v>
      </c>
      <c r="L302" s="77">
        <f>詳細3!L102</f>
        <v>0</v>
      </c>
      <c r="M302" s="77">
        <f>詳細3!M102</f>
        <v>0</v>
      </c>
      <c r="N302" s="77">
        <f>詳細3!N102</f>
        <v>0</v>
      </c>
      <c r="O302" s="77">
        <f>詳細3!O102</f>
        <v>0</v>
      </c>
      <c r="P302" s="77">
        <f>詳細3!P102</f>
        <v>0</v>
      </c>
      <c r="Q302" s="77">
        <f>SUM(D302:P302)</f>
        <v>0</v>
      </c>
    </row>
    <row r="303" spans="3:17" s="33" customFormat="1" ht="15" customHeight="1">
      <c r="C303" s="78" t="s">
        <v>102</v>
      </c>
      <c r="D303" s="79">
        <f>詳細3!D103</f>
        <v>0</v>
      </c>
      <c r="E303" s="79">
        <f>詳細3!E103</f>
        <v>0</v>
      </c>
      <c r="F303" s="79">
        <f>詳細3!F103</f>
        <v>0</v>
      </c>
      <c r="G303" s="79">
        <f>詳細3!G103</f>
        <v>0</v>
      </c>
      <c r="H303" s="79">
        <f>詳細3!H103</f>
        <v>0</v>
      </c>
      <c r="I303" s="79">
        <f>詳細3!I103</f>
        <v>0</v>
      </c>
      <c r="J303" s="79">
        <f>詳細3!J103</f>
        <v>0</v>
      </c>
      <c r="K303" s="79">
        <f>詳細3!K103</f>
        <v>0</v>
      </c>
      <c r="L303" s="79">
        <f>詳細3!L103</f>
        <v>0</v>
      </c>
      <c r="M303" s="79">
        <f>詳細3!M103</f>
        <v>0</v>
      </c>
      <c r="N303" s="79">
        <f>詳細3!N103</f>
        <v>0</v>
      </c>
      <c r="O303" s="79">
        <f>詳細3!O103</f>
        <v>0</v>
      </c>
      <c r="P303" s="79">
        <f>詳細3!P103</f>
        <v>0</v>
      </c>
      <c r="Q303" s="79">
        <f>SUM(D303:P303)</f>
        <v>0</v>
      </c>
    </row>
    <row r="304" spans="3:17" s="33" customFormat="1" ht="15" customHeight="1">
      <c r="C304" s="78" t="s">
        <v>103</v>
      </c>
      <c r="D304" s="79">
        <f>詳細3!D104</f>
        <v>0</v>
      </c>
      <c r="E304" s="79">
        <f>詳細3!E104</f>
        <v>0</v>
      </c>
      <c r="F304" s="79">
        <f>詳細3!F104</f>
        <v>0</v>
      </c>
      <c r="G304" s="79">
        <f>詳細3!G104</f>
        <v>0</v>
      </c>
      <c r="H304" s="79">
        <f>詳細3!H104</f>
        <v>0</v>
      </c>
      <c r="I304" s="79">
        <f>詳細3!I104</f>
        <v>0</v>
      </c>
      <c r="J304" s="79">
        <f>詳細3!J104</f>
        <v>0</v>
      </c>
      <c r="K304" s="79">
        <f>詳細3!K104</f>
        <v>0</v>
      </c>
      <c r="L304" s="79">
        <f>詳細3!L104</f>
        <v>0</v>
      </c>
      <c r="M304" s="79">
        <f>詳細3!M104</f>
        <v>0</v>
      </c>
      <c r="N304" s="79">
        <f>詳細3!N104</f>
        <v>0</v>
      </c>
      <c r="O304" s="79">
        <f>詳細3!O104</f>
        <v>0</v>
      </c>
      <c r="P304" s="79">
        <f>詳細3!P104</f>
        <v>0</v>
      </c>
      <c r="Q304" s="79">
        <f>SUM(D304:P304)</f>
        <v>0</v>
      </c>
    </row>
    <row r="305" spans="3:17" s="33" customFormat="1" ht="15" customHeight="1">
      <c r="C305" s="80" t="s">
        <v>92</v>
      </c>
      <c r="D305" s="46">
        <f>詳細3!D105</f>
        <v>0</v>
      </c>
      <c r="E305" s="46">
        <f>詳細3!E105</f>
        <v>0</v>
      </c>
      <c r="F305" s="46">
        <f>詳細3!F105</f>
        <v>0</v>
      </c>
      <c r="G305" s="46">
        <f>詳細3!G105</f>
        <v>0</v>
      </c>
      <c r="H305" s="46">
        <f>詳細3!H105</f>
        <v>0</v>
      </c>
      <c r="I305" s="46">
        <f>詳細3!I105</f>
        <v>0</v>
      </c>
      <c r="J305" s="46">
        <f>詳細3!J105</f>
        <v>0</v>
      </c>
      <c r="K305" s="46">
        <f>詳細3!K105</f>
        <v>0</v>
      </c>
      <c r="L305" s="46">
        <f>詳細3!L105</f>
        <v>0</v>
      </c>
      <c r="M305" s="46">
        <f>詳細3!M105</f>
        <v>0</v>
      </c>
      <c r="N305" s="46">
        <f>詳細3!N105</f>
        <v>0</v>
      </c>
      <c r="O305" s="46">
        <f>詳細3!O105</f>
        <v>0</v>
      </c>
      <c r="P305" s="46">
        <f>詳細3!P105</f>
        <v>0</v>
      </c>
      <c r="Q305" s="46">
        <f>SUM(D305:P305)</f>
        <v>0</v>
      </c>
    </row>
    <row r="306" spans="3:17" s="33" customFormat="1" ht="15" customHeight="1">
      <c r="F306" s="31"/>
      <c r="G306" s="70"/>
      <c r="N306" s="48"/>
      <c r="O306" s="48"/>
    </row>
    <row r="307" spans="3:17" s="33" customFormat="1" ht="15" customHeight="1">
      <c r="C307" s="30" t="s">
        <v>186</v>
      </c>
      <c r="D307" s="27"/>
      <c r="E307" s="27"/>
      <c r="F307" s="71"/>
      <c r="G307" s="72"/>
      <c r="H307" s="27"/>
      <c r="I307" s="27"/>
      <c r="J307" s="73"/>
      <c r="K307" s="74"/>
      <c r="L307" s="27"/>
      <c r="M307" s="27"/>
      <c r="N307" s="27"/>
      <c r="O307" s="27"/>
      <c r="P307" s="27"/>
      <c r="Q307" s="31" t="s">
        <v>57</v>
      </c>
    </row>
    <row r="308" spans="3:17" s="33" customFormat="1" ht="15" customHeight="1">
      <c r="C308" s="39"/>
      <c r="D308" s="38" t="s">
        <v>177</v>
      </c>
      <c r="E308" s="38" t="s">
        <v>178</v>
      </c>
      <c r="F308" s="38" t="s">
        <v>179</v>
      </c>
      <c r="G308" s="38" t="s">
        <v>180</v>
      </c>
      <c r="H308" s="38" t="s">
        <v>181</v>
      </c>
      <c r="I308" s="38" t="s">
        <v>182</v>
      </c>
      <c r="J308" s="38" t="s">
        <v>183</v>
      </c>
      <c r="K308" s="38" t="s">
        <v>184</v>
      </c>
      <c r="L308" s="38" t="s">
        <v>185</v>
      </c>
      <c r="M308" s="39">
        <v>10</v>
      </c>
      <c r="N308" s="39">
        <v>11</v>
      </c>
      <c r="O308" s="39">
        <v>12</v>
      </c>
      <c r="P308" s="39">
        <v>13</v>
      </c>
      <c r="Q308" s="39"/>
    </row>
    <row r="309" spans="3:17" s="33" customFormat="1" ht="27">
      <c r="C309" s="75" t="s">
        <v>58</v>
      </c>
      <c r="D309" s="32" t="s">
        <v>99</v>
      </c>
      <c r="E309" s="32" t="s">
        <v>60</v>
      </c>
      <c r="F309" s="32" t="s">
        <v>61</v>
      </c>
      <c r="G309" s="32" t="s">
        <v>62</v>
      </c>
      <c r="H309" s="32" t="s">
        <v>63</v>
      </c>
      <c r="I309" s="32" t="s">
        <v>64</v>
      </c>
      <c r="J309" s="32" t="s">
        <v>100</v>
      </c>
      <c r="K309" s="32" t="s">
        <v>65</v>
      </c>
      <c r="L309" s="32" t="s">
        <v>66</v>
      </c>
      <c r="M309" s="32" t="s">
        <v>67</v>
      </c>
      <c r="N309" s="32" t="s">
        <v>68</v>
      </c>
      <c r="O309" s="32" t="s">
        <v>69</v>
      </c>
      <c r="P309" s="32" t="s">
        <v>70</v>
      </c>
      <c r="Q309" s="32" t="s">
        <v>71</v>
      </c>
    </row>
    <row r="310" spans="3:17" s="33" customFormat="1" ht="15" customHeight="1">
      <c r="C310" s="76" t="s">
        <v>101</v>
      </c>
      <c r="D310" s="77">
        <f>詳細3!D167</f>
        <v>0</v>
      </c>
      <c r="E310" s="77">
        <f>詳細3!E167</f>
        <v>0</v>
      </c>
      <c r="F310" s="77">
        <f>詳細3!F167</f>
        <v>0</v>
      </c>
      <c r="G310" s="77">
        <f>詳細3!G167</f>
        <v>0</v>
      </c>
      <c r="H310" s="77">
        <f>詳細3!H167</f>
        <v>0</v>
      </c>
      <c r="I310" s="77">
        <f>詳細3!I167</f>
        <v>0</v>
      </c>
      <c r="J310" s="77">
        <f>詳細3!J167</f>
        <v>0</v>
      </c>
      <c r="K310" s="77">
        <f>詳細3!K167</f>
        <v>0</v>
      </c>
      <c r="L310" s="77">
        <f>詳細3!L167</f>
        <v>0</v>
      </c>
      <c r="M310" s="77">
        <f>詳細3!M167</f>
        <v>0</v>
      </c>
      <c r="N310" s="77">
        <f>詳細3!N167</f>
        <v>0</v>
      </c>
      <c r="O310" s="77">
        <f>詳細3!O167</f>
        <v>0</v>
      </c>
      <c r="P310" s="77">
        <f>詳細3!P167</f>
        <v>0</v>
      </c>
      <c r="Q310" s="77">
        <f>SUM(D310:P310)</f>
        <v>0</v>
      </c>
    </row>
    <row r="311" spans="3:17" s="33" customFormat="1" ht="15" customHeight="1">
      <c r="C311" s="78" t="s">
        <v>102</v>
      </c>
      <c r="D311" s="79">
        <f>詳細3!D168</f>
        <v>0</v>
      </c>
      <c r="E311" s="79">
        <f>詳細3!E168</f>
        <v>0</v>
      </c>
      <c r="F311" s="79">
        <f>詳細3!F168</f>
        <v>0</v>
      </c>
      <c r="G311" s="79">
        <f>詳細3!G168</f>
        <v>0</v>
      </c>
      <c r="H311" s="79">
        <f>詳細3!H168</f>
        <v>0</v>
      </c>
      <c r="I311" s="79">
        <f>詳細3!I168</f>
        <v>0</v>
      </c>
      <c r="J311" s="79">
        <f>詳細3!J168</f>
        <v>0</v>
      </c>
      <c r="K311" s="79">
        <f>詳細3!K168</f>
        <v>0</v>
      </c>
      <c r="L311" s="79">
        <f>詳細3!L168</f>
        <v>0</v>
      </c>
      <c r="M311" s="79">
        <f>詳細3!M168</f>
        <v>0</v>
      </c>
      <c r="N311" s="79">
        <f>詳細3!N168</f>
        <v>0</v>
      </c>
      <c r="O311" s="79">
        <f>詳細3!O168</f>
        <v>0</v>
      </c>
      <c r="P311" s="79">
        <f>詳細3!P168</f>
        <v>0</v>
      </c>
      <c r="Q311" s="79">
        <f>SUM(D311:P311)</f>
        <v>0</v>
      </c>
    </row>
    <row r="312" spans="3:17" s="33" customFormat="1" ht="15" customHeight="1">
      <c r="C312" s="78" t="s">
        <v>103</v>
      </c>
      <c r="D312" s="79">
        <f>詳細3!D169</f>
        <v>0</v>
      </c>
      <c r="E312" s="79">
        <f>詳細3!E169</f>
        <v>0</v>
      </c>
      <c r="F312" s="79">
        <f>詳細3!F169</f>
        <v>0</v>
      </c>
      <c r="G312" s="79">
        <f>詳細3!G169</f>
        <v>0</v>
      </c>
      <c r="H312" s="79">
        <f>詳細3!H169</f>
        <v>0</v>
      </c>
      <c r="I312" s="79">
        <f>詳細3!I169</f>
        <v>0</v>
      </c>
      <c r="J312" s="79">
        <f>詳細3!J169</f>
        <v>0</v>
      </c>
      <c r="K312" s="79">
        <f>詳細3!K169</f>
        <v>0</v>
      </c>
      <c r="L312" s="79">
        <f>詳細3!L169</f>
        <v>0</v>
      </c>
      <c r="M312" s="79">
        <f>詳細3!M169</f>
        <v>0</v>
      </c>
      <c r="N312" s="79">
        <f>詳細3!N169</f>
        <v>0</v>
      </c>
      <c r="O312" s="79">
        <f>詳細3!O169</f>
        <v>0</v>
      </c>
      <c r="P312" s="79">
        <f>詳細3!P169</f>
        <v>0</v>
      </c>
      <c r="Q312" s="79">
        <f>SUM(D312:P312)</f>
        <v>0</v>
      </c>
    </row>
    <row r="313" spans="3:17" s="33" customFormat="1" ht="15" customHeight="1">
      <c r="C313" s="80" t="s">
        <v>92</v>
      </c>
      <c r="D313" s="46">
        <f>詳細3!D170</f>
        <v>0</v>
      </c>
      <c r="E313" s="46">
        <f>詳細3!E170</f>
        <v>0</v>
      </c>
      <c r="F313" s="46">
        <f>詳細3!F170</f>
        <v>0</v>
      </c>
      <c r="G313" s="46">
        <f>詳細3!G170</f>
        <v>0</v>
      </c>
      <c r="H313" s="46">
        <f>詳細3!H170</f>
        <v>0</v>
      </c>
      <c r="I313" s="46">
        <f>詳細3!I170</f>
        <v>0</v>
      </c>
      <c r="J313" s="46">
        <f>詳細3!J170</f>
        <v>0</v>
      </c>
      <c r="K313" s="46">
        <f>詳細3!K170</f>
        <v>0</v>
      </c>
      <c r="L313" s="46">
        <f>詳細3!L170</f>
        <v>0</v>
      </c>
      <c r="M313" s="46">
        <f>詳細3!M170</f>
        <v>0</v>
      </c>
      <c r="N313" s="46">
        <f>詳細3!N170</f>
        <v>0</v>
      </c>
      <c r="O313" s="46">
        <f>詳細3!O170</f>
        <v>0</v>
      </c>
      <c r="P313" s="46">
        <f>詳細3!P170</f>
        <v>0</v>
      </c>
      <c r="Q313" s="46">
        <f>SUM(D313:P313)</f>
        <v>0</v>
      </c>
    </row>
    <row r="314" spans="3:17" s="33" customFormat="1" ht="10.7" customHeight="1">
      <c r="F314" s="31"/>
      <c r="G314" s="70"/>
      <c r="N314" s="48"/>
      <c r="O314" s="48"/>
    </row>
    <row r="315" spans="3:17" s="33" customFormat="1" ht="12.95" customHeight="1">
      <c r="C315" s="33" t="s">
        <v>106</v>
      </c>
      <c r="F315" s="31"/>
      <c r="G315" s="70"/>
      <c r="N315" s="48"/>
      <c r="O315" s="48"/>
    </row>
    <row r="316" spans="3:17" s="33" customFormat="1" ht="15" customHeight="1">
      <c r="F316" s="31"/>
      <c r="G316" s="70"/>
      <c r="N316" s="48"/>
      <c r="O316" s="48"/>
    </row>
    <row r="317" spans="3:17" s="33" customFormat="1" ht="15" customHeight="1">
      <c r="F317" s="31"/>
      <c r="G317" s="70"/>
      <c r="N317" s="48"/>
      <c r="O317" s="48"/>
    </row>
    <row r="318" spans="3:17" s="33" customFormat="1" ht="15" customHeight="1">
      <c r="F318" s="31"/>
      <c r="G318" s="70"/>
      <c r="N318" s="48"/>
      <c r="O318" s="48"/>
    </row>
    <row r="319" spans="3:17" s="33" customFormat="1" ht="15" customHeight="1">
      <c r="F319" s="31"/>
      <c r="G319" s="70"/>
      <c r="N319" s="48"/>
      <c r="O319" s="48"/>
    </row>
    <row r="320" spans="3:17" s="33" customFormat="1" ht="15" customHeight="1">
      <c r="F320" s="31"/>
      <c r="G320" s="70"/>
      <c r="N320" s="48"/>
      <c r="O320" s="48"/>
    </row>
    <row r="321" spans="3:17" s="33" customFormat="1" ht="15" customHeight="1">
      <c r="F321" s="31"/>
      <c r="G321" s="70"/>
      <c r="N321" s="48"/>
      <c r="O321" s="48"/>
    </row>
    <row r="322" spans="3:17" s="33" customFormat="1" ht="15" customHeight="1">
      <c r="F322" s="31"/>
      <c r="G322" s="70"/>
      <c r="N322" s="48"/>
      <c r="O322" s="48"/>
    </row>
    <row r="323" spans="3:17" s="33" customFormat="1" ht="15" customHeight="1">
      <c r="F323" s="31"/>
      <c r="G323" s="70"/>
      <c r="N323" s="48"/>
      <c r="O323" s="48"/>
    </row>
    <row r="324" spans="3:17" s="33" customFormat="1" ht="15" customHeight="1">
      <c r="F324" s="31"/>
      <c r="G324" s="70"/>
      <c r="N324" s="48"/>
      <c r="O324" s="48"/>
    </row>
    <row r="325" spans="3:17" s="33" customFormat="1" ht="15" customHeight="1">
      <c r="F325" s="31"/>
      <c r="G325" s="70"/>
      <c r="N325" s="48"/>
      <c r="O325" s="48"/>
    </row>
    <row r="326" spans="3:17" s="33" customFormat="1" ht="17.25">
      <c r="C326" s="36" t="s">
        <v>187</v>
      </c>
      <c r="F326" s="31"/>
      <c r="G326" s="70"/>
      <c r="N326" s="48"/>
      <c r="O326" s="48"/>
    </row>
    <row r="327" spans="3:17" s="33" customFormat="1" ht="15" customHeight="1">
      <c r="C327" s="81"/>
      <c r="F327" s="31"/>
      <c r="G327" s="70"/>
      <c r="N327" s="48"/>
      <c r="O327" s="48"/>
    </row>
    <row r="328" spans="3:17" s="33" customFormat="1" ht="15" customHeight="1">
      <c r="C328" s="30" t="s">
        <v>188</v>
      </c>
      <c r="D328" s="27"/>
      <c r="E328" s="27"/>
      <c r="F328" s="71"/>
      <c r="G328" s="72"/>
      <c r="H328" s="27"/>
      <c r="I328" s="27"/>
      <c r="J328" s="73"/>
      <c r="K328" s="74"/>
      <c r="L328" s="27"/>
      <c r="M328" s="27"/>
      <c r="N328" s="27"/>
      <c r="O328" s="27"/>
      <c r="P328" s="27"/>
      <c r="Q328" s="31" t="s">
        <v>57</v>
      </c>
    </row>
    <row r="329" spans="3:17" s="33" customFormat="1" ht="15" customHeight="1">
      <c r="C329" s="39"/>
      <c r="D329" s="38" t="s">
        <v>177</v>
      </c>
      <c r="E329" s="38" t="s">
        <v>178</v>
      </c>
      <c r="F329" s="38" t="s">
        <v>179</v>
      </c>
      <c r="G329" s="38" t="s">
        <v>180</v>
      </c>
      <c r="H329" s="38" t="s">
        <v>181</v>
      </c>
      <c r="I329" s="38" t="s">
        <v>182</v>
      </c>
      <c r="J329" s="38" t="s">
        <v>183</v>
      </c>
      <c r="K329" s="38" t="s">
        <v>184</v>
      </c>
      <c r="L329" s="38" t="s">
        <v>185</v>
      </c>
      <c r="M329" s="39">
        <v>10</v>
      </c>
      <c r="N329" s="39">
        <v>11</v>
      </c>
      <c r="O329" s="39">
        <v>12</v>
      </c>
      <c r="P329" s="39">
        <v>13</v>
      </c>
      <c r="Q329" s="39"/>
    </row>
    <row r="330" spans="3:17" s="33" customFormat="1" ht="27">
      <c r="C330" s="75" t="s">
        <v>58</v>
      </c>
      <c r="D330" s="32" t="s">
        <v>99</v>
      </c>
      <c r="E330" s="32" t="s">
        <v>60</v>
      </c>
      <c r="F330" s="32" t="s">
        <v>61</v>
      </c>
      <c r="G330" s="32" t="s">
        <v>62</v>
      </c>
      <c r="H330" s="32" t="s">
        <v>63</v>
      </c>
      <c r="I330" s="32" t="s">
        <v>64</v>
      </c>
      <c r="J330" s="32" t="s">
        <v>100</v>
      </c>
      <c r="K330" s="32" t="s">
        <v>65</v>
      </c>
      <c r="L330" s="32" t="s">
        <v>66</v>
      </c>
      <c r="M330" s="32" t="s">
        <v>67</v>
      </c>
      <c r="N330" s="32" t="s">
        <v>68</v>
      </c>
      <c r="O330" s="32" t="s">
        <v>69</v>
      </c>
      <c r="P330" s="32" t="s">
        <v>70</v>
      </c>
      <c r="Q330" s="32" t="s">
        <v>71</v>
      </c>
    </row>
    <row r="331" spans="3:17" s="33" customFormat="1" ht="15" customHeight="1">
      <c r="C331" s="76" t="s">
        <v>101</v>
      </c>
      <c r="D331" s="77">
        <f>詳細3!D61</f>
        <v>0</v>
      </c>
      <c r="E331" s="77">
        <f>詳細3!E61</f>
        <v>0</v>
      </c>
      <c r="F331" s="77">
        <f>詳細3!F61</f>
        <v>0</v>
      </c>
      <c r="G331" s="77">
        <f>詳細3!G61</f>
        <v>0</v>
      </c>
      <c r="H331" s="77">
        <f>詳細3!H61</f>
        <v>0</v>
      </c>
      <c r="I331" s="77">
        <f>詳細3!I61</f>
        <v>0</v>
      </c>
      <c r="J331" s="77">
        <f>詳細3!J61</f>
        <v>0</v>
      </c>
      <c r="K331" s="77">
        <f>詳細3!K61</f>
        <v>0</v>
      </c>
      <c r="L331" s="77">
        <f>詳細3!L61</f>
        <v>0</v>
      </c>
      <c r="M331" s="77">
        <f>詳細3!M61</f>
        <v>0</v>
      </c>
      <c r="N331" s="77">
        <f>詳細3!N61</f>
        <v>0</v>
      </c>
      <c r="O331" s="77">
        <f>詳細3!O61</f>
        <v>0</v>
      </c>
      <c r="P331" s="77">
        <f>詳細3!P61</f>
        <v>0</v>
      </c>
      <c r="Q331" s="77">
        <f>SUM(D331:P331)</f>
        <v>0</v>
      </c>
    </row>
    <row r="332" spans="3:17" s="33" customFormat="1" ht="15" customHeight="1">
      <c r="C332" s="78" t="s">
        <v>102</v>
      </c>
      <c r="D332" s="79">
        <f>詳細3!D62</f>
        <v>0</v>
      </c>
      <c r="E332" s="79">
        <f>詳細3!E62</f>
        <v>0</v>
      </c>
      <c r="F332" s="79">
        <f>詳細3!F62</f>
        <v>0</v>
      </c>
      <c r="G332" s="79">
        <f>詳細3!G62</f>
        <v>0</v>
      </c>
      <c r="H332" s="79">
        <f>詳細3!H62</f>
        <v>0</v>
      </c>
      <c r="I332" s="79">
        <f>詳細3!I62</f>
        <v>0</v>
      </c>
      <c r="J332" s="79">
        <f>詳細3!J62</f>
        <v>0</v>
      </c>
      <c r="K332" s="79">
        <f>詳細3!K62</f>
        <v>0</v>
      </c>
      <c r="L332" s="79">
        <f>詳細3!L62</f>
        <v>0</v>
      </c>
      <c r="M332" s="79">
        <f>詳細3!M62</f>
        <v>0</v>
      </c>
      <c r="N332" s="79">
        <f>詳細3!N62</f>
        <v>0</v>
      </c>
      <c r="O332" s="79">
        <f>詳細3!O62</f>
        <v>0</v>
      </c>
      <c r="P332" s="79">
        <f>詳細3!P62</f>
        <v>0</v>
      </c>
      <c r="Q332" s="79">
        <f>SUM(D332:P332)</f>
        <v>0</v>
      </c>
    </row>
    <row r="333" spans="3:17" s="33" customFormat="1" ht="15" customHeight="1">
      <c r="C333" s="78" t="s">
        <v>103</v>
      </c>
      <c r="D333" s="79">
        <f>詳細3!D63</f>
        <v>0</v>
      </c>
      <c r="E333" s="79">
        <f>詳細3!E63</f>
        <v>0</v>
      </c>
      <c r="F333" s="79">
        <f>詳細3!F63</f>
        <v>0</v>
      </c>
      <c r="G333" s="79">
        <f>詳細3!G63</f>
        <v>0</v>
      </c>
      <c r="H333" s="79">
        <f>詳細3!H63</f>
        <v>0</v>
      </c>
      <c r="I333" s="79">
        <f>詳細3!I63</f>
        <v>0</v>
      </c>
      <c r="J333" s="79">
        <f>詳細3!J63</f>
        <v>0</v>
      </c>
      <c r="K333" s="79">
        <f>詳細3!K63</f>
        <v>0</v>
      </c>
      <c r="L333" s="79">
        <f>詳細3!L63</f>
        <v>0</v>
      </c>
      <c r="M333" s="79">
        <f>詳細3!M63</f>
        <v>0</v>
      </c>
      <c r="N333" s="79">
        <f>詳細3!N63</f>
        <v>0</v>
      </c>
      <c r="O333" s="79">
        <f>詳細3!O63</f>
        <v>0</v>
      </c>
      <c r="P333" s="79">
        <f>詳細3!P63</f>
        <v>0</v>
      </c>
      <c r="Q333" s="79">
        <f>SUM(D333:P333)</f>
        <v>0</v>
      </c>
    </row>
    <row r="334" spans="3:17" s="33" customFormat="1" ht="15" customHeight="1">
      <c r="C334" s="80" t="s">
        <v>92</v>
      </c>
      <c r="D334" s="46">
        <f>詳細3!D64</f>
        <v>0</v>
      </c>
      <c r="E334" s="46">
        <f>詳細3!E64</f>
        <v>0</v>
      </c>
      <c r="F334" s="46">
        <f>詳細3!F64</f>
        <v>0</v>
      </c>
      <c r="G334" s="46">
        <f>詳細3!G64</f>
        <v>0</v>
      </c>
      <c r="H334" s="46">
        <f>詳細3!H64</f>
        <v>0</v>
      </c>
      <c r="I334" s="46">
        <f>詳細3!I64</f>
        <v>0</v>
      </c>
      <c r="J334" s="46">
        <f>詳細3!J64</f>
        <v>0</v>
      </c>
      <c r="K334" s="46">
        <f>詳細3!K64</f>
        <v>0</v>
      </c>
      <c r="L334" s="46">
        <f>詳細3!L64</f>
        <v>0</v>
      </c>
      <c r="M334" s="46">
        <f>詳細3!M64</f>
        <v>0</v>
      </c>
      <c r="N334" s="46">
        <f>詳細3!N64</f>
        <v>0</v>
      </c>
      <c r="O334" s="46">
        <f>詳細3!O64</f>
        <v>0</v>
      </c>
      <c r="P334" s="46">
        <f>詳細3!P64</f>
        <v>0</v>
      </c>
      <c r="Q334" s="46">
        <f>SUM(D334:P334)</f>
        <v>0</v>
      </c>
    </row>
    <row r="335" spans="3:17" s="33" customFormat="1" ht="15" customHeight="1">
      <c r="F335" s="31"/>
      <c r="G335" s="70"/>
      <c r="N335" s="48"/>
      <c r="O335" s="48"/>
    </row>
    <row r="336" spans="3:17" s="33" customFormat="1" ht="15" customHeight="1">
      <c r="C336" s="30" t="s">
        <v>189</v>
      </c>
      <c r="D336" s="27"/>
      <c r="E336" s="27"/>
      <c r="F336" s="71"/>
      <c r="G336" s="72"/>
      <c r="H336" s="27"/>
      <c r="I336" s="27"/>
      <c r="J336" s="73"/>
      <c r="K336" s="74"/>
      <c r="L336" s="27"/>
      <c r="M336" s="27"/>
      <c r="N336" s="27"/>
      <c r="O336" s="27"/>
      <c r="P336" s="27"/>
      <c r="Q336" s="31" t="s">
        <v>57</v>
      </c>
    </row>
    <row r="337" spans="3:17" s="33" customFormat="1" ht="15" customHeight="1">
      <c r="C337" s="39"/>
      <c r="D337" s="38" t="s">
        <v>120</v>
      </c>
      <c r="E337" s="38" t="s">
        <v>121</v>
      </c>
      <c r="F337" s="38" t="s">
        <v>122</v>
      </c>
      <c r="G337" s="38" t="s">
        <v>123</v>
      </c>
      <c r="H337" s="38" t="s">
        <v>124</v>
      </c>
      <c r="I337" s="38" t="s">
        <v>125</v>
      </c>
      <c r="J337" s="38" t="s">
        <v>126</v>
      </c>
      <c r="K337" s="38" t="s">
        <v>127</v>
      </c>
      <c r="L337" s="38" t="s">
        <v>128</v>
      </c>
      <c r="M337" s="39">
        <v>10</v>
      </c>
      <c r="N337" s="39">
        <v>11</v>
      </c>
      <c r="O337" s="39">
        <v>12</v>
      </c>
      <c r="P337" s="39">
        <v>13</v>
      </c>
      <c r="Q337" s="39"/>
    </row>
    <row r="338" spans="3:17" s="33" customFormat="1" ht="27">
      <c r="C338" s="75" t="s">
        <v>58</v>
      </c>
      <c r="D338" s="32" t="s">
        <v>99</v>
      </c>
      <c r="E338" s="32" t="s">
        <v>60</v>
      </c>
      <c r="F338" s="32" t="s">
        <v>61</v>
      </c>
      <c r="G338" s="32" t="s">
        <v>62</v>
      </c>
      <c r="H338" s="32" t="s">
        <v>63</v>
      </c>
      <c r="I338" s="32" t="s">
        <v>64</v>
      </c>
      <c r="J338" s="32" t="s">
        <v>100</v>
      </c>
      <c r="K338" s="32" t="s">
        <v>65</v>
      </c>
      <c r="L338" s="32" t="s">
        <v>66</v>
      </c>
      <c r="M338" s="32" t="s">
        <v>67</v>
      </c>
      <c r="N338" s="32" t="s">
        <v>68</v>
      </c>
      <c r="O338" s="32" t="s">
        <v>69</v>
      </c>
      <c r="P338" s="32" t="s">
        <v>70</v>
      </c>
      <c r="Q338" s="32" t="s">
        <v>71</v>
      </c>
    </row>
    <row r="339" spans="3:17" s="33" customFormat="1" ht="15" customHeight="1">
      <c r="C339" s="76" t="s">
        <v>101</v>
      </c>
      <c r="D339" s="77">
        <f>詳細3!D140</f>
        <v>0</v>
      </c>
      <c r="E339" s="77">
        <f>詳細3!E140</f>
        <v>0</v>
      </c>
      <c r="F339" s="77">
        <f>詳細3!F140</f>
        <v>0</v>
      </c>
      <c r="G339" s="77">
        <f>詳細3!G140</f>
        <v>0</v>
      </c>
      <c r="H339" s="77">
        <f>詳細3!H140</f>
        <v>0</v>
      </c>
      <c r="I339" s="77">
        <f>詳細3!I140</f>
        <v>0</v>
      </c>
      <c r="J339" s="77">
        <f>詳細3!J140</f>
        <v>0</v>
      </c>
      <c r="K339" s="77">
        <f>詳細3!K140</f>
        <v>0</v>
      </c>
      <c r="L339" s="77">
        <f>詳細3!L140</f>
        <v>0</v>
      </c>
      <c r="M339" s="77">
        <f>詳細3!M140</f>
        <v>0</v>
      </c>
      <c r="N339" s="77">
        <f>詳細3!N140</f>
        <v>0</v>
      </c>
      <c r="O339" s="77">
        <f>詳細3!O140</f>
        <v>0</v>
      </c>
      <c r="P339" s="77">
        <f>詳細3!P140</f>
        <v>0</v>
      </c>
      <c r="Q339" s="77">
        <f>SUM(D339:P339)</f>
        <v>0</v>
      </c>
    </row>
    <row r="340" spans="3:17" s="33" customFormat="1" ht="15" customHeight="1">
      <c r="C340" s="78" t="s">
        <v>102</v>
      </c>
      <c r="D340" s="79">
        <f>詳細3!D141</f>
        <v>0</v>
      </c>
      <c r="E340" s="79">
        <f>詳細3!E141</f>
        <v>0</v>
      </c>
      <c r="F340" s="79">
        <f>詳細3!F141</f>
        <v>0</v>
      </c>
      <c r="G340" s="79">
        <f>詳細3!G141</f>
        <v>0</v>
      </c>
      <c r="H340" s="79">
        <f>詳細3!H141</f>
        <v>0</v>
      </c>
      <c r="I340" s="79">
        <f>詳細3!I141</f>
        <v>0</v>
      </c>
      <c r="J340" s="79">
        <f>詳細3!J141</f>
        <v>0</v>
      </c>
      <c r="K340" s="79">
        <f>詳細3!K141</f>
        <v>0</v>
      </c>
      <c r="L340" s="79">
        <f>詳細3!L141</f>
        <v>0</v>
      </c>
      <c r="M340" s="79">
        <f>詳細3!M141</f>
        <v>0</v>
      </c>
      <c r="N340" s="79">
        <f>詳細3!N141</f>
        <v>0</v>
      </c>
      <c r="O340" s="79">
        <f>詳細3!O141</f>
        <v>0</v>
      </c>
      <c r="P340" s="79">
        <f>詳細3!P141</f>
        <v>0</v>
      </c>
      <c r="Q340" s="79">
        <f>SUM(D340:P340)</f>
        <v>0</v>
      </c>
    </row>
    <row r="341" spans="3:17" s="33" customFormat="1" ht="15" customHeight="1">
      <c r="C341" s="78" t="s">
        <v>103</v>
      </c>
      <c r="D341" s="79">
        <f>詳細3!D142</f>
        <v>0</v>
      </c>
      <c r="E341" s="79">
        <f>詳細3!E142</f>
        <v>0</v>
      </c>
      <c r="F341" s="79">
        <f>詳細3!F142</f>
        <v>0</v>
      </c>
      <c r="G341" s="79">
        <f>詳細3!G142</f>
        <v>0</v>
      </c>
      <c r="H341" s="79">
        <f>詳細3!H142</f>
        <v>0</v>
      </c>
      <c r="I341" s="79">
        <f>詳細3!I142</f>
        <v>0</v>
      </c>
      <c r="J341" s="79">
        <f>詳細3!J142</f>
        <v>0</v>
      </c>
      <c r="K341" s="79">
        <f>詳細3!K142</f>
        <v>0</v>
      </c>
      <c r="L341" s="79">
        <f>詳細3!L142</f>
        <v>0</v>
      </c>
      <c r="M341" s="79">
        <f>詳細3!M142</f>
        <v>0</v>
      </c>
      <c r="N341" s="79">
        <f>詳細3!N142</f>
        <v>0</v>
      </c>
      <c r="O341" s="79">
        <f>詳細3!O142</f>
        <v>0</v>
      </c>
      <c r="P341" s="79">
        <f>詳細3!P142</f>
        <v>0</v>
      </c>
      <c r="Q341" s="79">
        <f>SUM(D341:P341)</f>
        <v>0</v>
      </c>
    </row>
    <row r="342" spans="3:17" s="33" customFormat="1" ht="15" customHeight="1">
      <c r="C342" s="80" t="s">
        <v>92</v>
      </c>
      <c r="D342" s="46">
        <f>詳細3!D143</f>
        <v>0</v>
      </c>
      <c r="E342" s="46">
        <f>詳細3!E143</f>
        <v>0</v>
      </c>
      <c r="F342" s="46">
        <f>詳細3!F143</f>
        <v>0</v>
      </c>
      <c r="G342" s="46">
        <f>詳細3!G143</f>
        <v>0</v>
      </c>
      <c r="H342" s="46">
        <f>詳細3!H143</f>
        <v>0</v>
      </c>
      <c r="I342" s="46">
        <f>詳細3!I143</f>
        <v>0</v>
      </c>
      <c r="J342" s="46">
        <f>詳細3!J143</f>
        <v>0</v>
      </c>
      <c r="K342" s="46">
        <f>詳細3!K143</f>
        <v>0</v>
      </c>
      <c r="L342" s="46">
        <f>詳細3!L143</f>
        <v>0</v>
      </c>
      <c r="M342" s="46">
        <f>詳細3!M143</f>
        <v>0</v>
      </c>
      <c r="N342" s="46">
        <f>詳細3!N143</f>
        <v>0</v>
      </c>
      <c r="O342" s="46">
        <f>詳細3!O143</f>
        <v>0</v>
      </c>
      <c r="P342" s="46">
        <f>詳細3!P143</f>
        <v>0</v>
      </c>
      <c r="Q342" s="46">
        <f>SUM(D342:P342)</f>
        <v>0</v>
      </c>
    </row>
    <row r="343" spans="3:17" s="33" customFormat="1" ht="15" customHeight="1">
      <c r="F343" s="31"/>
      <c r="G343" s="70"/>
      <c r="N343" s="48"/>
      <c r="O343" s="48"/>
    </row>
    <row r="344" spans="3:17" s="33" customFormat="1" ht="15" customHeight="1">
      <c r="C344" s="30" t="s">
        <v>190</v>
      </c>
      <c r="D344" s="27"/>
      <c r="E344" s="27"/>
      <c r="F344" s="71"/>
      <c r="G344" s="72"/>
      <c r="H344" s="27"/>
      <c r="I344" s="27"/>
      <c r="J344" s="73"/>
      <c r="K344" s="74"/>
      <c r="L344" s="27"/>
      <c r="M344" s="27"/>
      <c r="N344" s="27"/>
      <c r="O344" s="27"/>
      <c r="P344" s="27"/>
      <c r="Q344" s="31" t="s">
        <v>57</v>
      </c>
    </row>
    <row r="345" spans="3:17" s="33" customFormat="1" ht="15" customHeight="1">
      <c r="C345" s="39"/>
      <c r="D345" s="38" t="s">
        <v>120</v>
      </c>
      <c r="E345" s="38" t="s">
        <v>121</v>
      </c>
      <c r="F345" s="38" t="s">
        <v>122</v>
      </c>
      <c r="G345" s="38" t="s">
        <v>123</v>
      </c>
      <c r="H345" s="38" t="s">
        <v>124</v>
      </c>
      <c r="I345" s="38" t="s">
        <v>125</v>
      </c>
      <c r="J345" s="38" t="s">
        <v>126</v>
      </c>
      <c r="K345" s="38" t="s">
        <v>127</v>
      </c>
      <c r="L345" s="38" t="s">
        <v>128</v>
      </c>
      <c r="M345" s="39">
        <v>10</v>
      </c>
      <c r="N345" s="39">
        <v>11</v>
      </c>
      <c r="O345" s="39">
        <v>12</v>
      </c>
      <c r="P345" s="39">
        <v>13</v>
      </c>
      <c r="Q345" s="39"/>
    </row>
    <row r="346" spans="3:17" s="33" customFormat="1" ht="27">
      <c r="C346" s="75" t="s">
        <v>58</v>
      </c>
      <c r="D346" s="32" t="s">
        <v>99</v>
      </c>
      <c r="E346" s="32" t="s">
        <v>60</v>
      </c>
      <c r="F346" s="32" t="s">
        <v>61</v>
      </c>
      <c r="G346" s="32" t="s">
        <v>62</v>
      </c>
      <c r="H346" s="32" t="s">
        <v>63</v>
      </c>
      <c r="I346" s="32" t="s">
        <v>64</v>
      </c>
      <c r="J346" s="32" t="s">
        <v>100</v>
      </c>
      <c r="K346" s="32" t="s">
        <v>65</v>
      </c>
      <c r="L346" s="32" t="s">
        <v>66</v>
      </c>
      <c r="M346" s="32" t="s">
        <v>67</v>
      </c>
      <c r="N346" s="32" t="s">
        <v>68</v>
      </c>
      <c r="O346" s="32" t="s">
        <v>69</v>
      </c>
      <c r="P346" s="32" t="s">
        <v>70</v>
      </c>
      <c r="Q346" s="32" t="s">
        <v>71</v>
      </c>
    </row>
    <row r="347" spans="3:17" s="33" customFormat="1" ht="15" customHeight="1">
      <c r="C347" s="76" t="s">
        <v>101</v>
      </c>
      <c r="D347" s="77">
        <f>詳細3!D175</f>
        <v>0</v>
      </c>
      <c r="E347" s="77">
        <f>詳細3!E175</f>
        <v>0</v>
      </c>
      <c r="F347" s="77">
        <f>詳細3!F175</f>
        <v>0</v>
      </c>
      <c r="G347" s="77">
        <f>詳細3!G175</f>
        <v>0</v>
      </c>
      <c r="H347" s="77">
        <f>詳細3!H175</f>
        <v>0</v>
      </c>
      <c r="I347" s="77">
        <f>詳細3!I175</f>
        <v>0</v>
      </c>
      <c r="J347" s="77">
        <f>詳細3!J175</f>
        <v>0</v>
      </c>
      <c r="K347" s="77">
        <f>詳細3!K175</f>
        <v>0</v>
      </c>
      <c r="L347" s="77">
        <f>詳細3!L175</f>
        <v>0</v>
      </c>
      <c r="M347" s="77">
        <f>詳細3!M175</f>
        <v>0</v>
      </c>
      <c r="N347" s="77">
        <f>詳細3!N175</f>
        <v>0</v>
      </c>
      <c r="O347" s="77">
        <f>詳細3!O175</f>
        <v>0</v>
      </c>
      <c r="P347" s="77">
        <f>詳細3!P175</f>
        <v>0</v>
      </c>
      <c r="Q347" s="77">
        <f>SUM(D347:P347)</f>
        <v>0</v>
      </c>
    </row>
    <row r="348" spans="3:17" s="33" customFormat="1" ht="15" customHeight="1">
      <c r="C348" s="78" t="s">
        <v>102</v>
      </c>
      <c r="D348" s="79">
        <f>詳細3!D176</f>
        <v>0</v>
      </c>
      <c r="E348" s="79">
        <f>詳細3!E176</f>
        <v>0</v>
      </c>
      <c r="F348" s="79">
        <f>詳細3!F176</f>
        <v>0</v>
      </c>
      <c r="G348" s="79">
        <f>詳細3!G176</f>
        <v>0</v>
      </c>
      <c r="H348" s="79">
        <f>詳細3!H176</f>
        <v>0</v>
      </c>
      <c r="I348" s="79">
        <f>詳細3!I176</f>
        <v>0</v>
      </c>
      <c r="J348" s="79">
        <f>詳細3!J176</f>
        <v>0</v>
      </c>
      <c r="K348" s="79">
        <f>詳細3!K176</f>
        <v>0</v>
      </c>
      <c r="L348" s="79">
        <f>詳細3!L176</f>
        <v>0</v>
      </c>
      <c r="M348" s="79">
        <f>詳細3!M176</f>
        <v>0</v>
      </c>
      <c r="N348" s="79">
        <f>詳細3!N176</f>
        <v>0</v>
      </c>
      <c r="O348" s="79">
        <f>詳細3!O176</f>
        <v>0</v>
      </c>
      <c r="P348" s="79">
        <f>詳細3!P176</f>
        <v>0</v>
      </c>
      <c r="Q348" s="79">
        <f>SUM(D348:P348)</f>
        <v>0</v>
      </c>
    </row>
    <row r="349" spans="3:17" s="33" customFormat="1" ht="15" customHeight="1">
      <c r="C349" s="78" t="s">
        <v>103</v>
      </c>
      <c r="D349" s="79">
        <f>詳細3!D177</f>
        <v>0</v>
      </c>
      <c r="E349" s="79">
        <f>詳細3!E177</f>
        <v>0</v>
      </c>
      <c r="F349" s="79">
        <f>詳細3!F177</f>
        <v>0</v>
      </c>
      <c r="G349" s="79">
        <f>詳細3!G177</f>
        <v>0</v>
      </c>
      <c r="H349" s="79">
        <f>詳細3!H177</f>
        <v>0</v>
      </c>
      <c r="I349" s="79">
        <f>詳細3!I177</f>
        <v>0</v>
      </c>
      <c r="J349" s="79">
        <f>詳細3!J177</f>
        <v>0</v>
      </c>
      <c r="K349" s="79">
        <f>詳細3!K177</f>
        <v>0</v>
      </c>
      <c r="L349" s="79">
        <f>詳細3!L177</f>
        <v>0</v>
      </c>
      <c r="M349" s="79">
        <f>詳細3!M177</f>
        <v>0</v>
      </c>
      <c r="N349" s="79">
        <f>詳細3!N177</f>
        <v>0</v>
      </c>
      <c r="O349" s="79">
        <f>詳細3!O177</f>
        <v>0</v>
      </c>
      <c r="P349" s="79">
        <f>詳細3!P177</f>
        <v>0</v>
      </c>
      <c r="Q349" s="79">
        <f>SUM(D349:P349)</f>
        <v>0</v>
      </c>
    </row>
    <row r="350" spans="3:17" s="33" customFormat="1" ht="15" customHeight="1">
      <c r="C350" s="80" t="s">
        <v>92</v>
      </c>
      <c r="D350" s="46">
        <f>詳細3!D178</f>
        <v>0</v>
      </c>
      <c r="E350" s="46">
        <f>詳細3!E178</f>
        <v>0</v>
      </c>
      <c r="F350" s="46">
        <f>詳細3!F178</f>
        <v>0</v>
      </c>
      <c r="G350" s="46">
        <f>詳細3!G178</f>
        <v>0</v>
      </c>
      <c r="H350" s="46">
        <f>詳細3!H178</f>
        <v>0</v>
      </c>
      <c r="I350" s="46">
        <f>詳細3!I178</f>
        <v>0</v>
      </c>
      <c r="J350" s="46">
        <f>詳細3!J178</f>
        <v>0</v>
      </c>
      <c r="K350" s="46">
        <f>詳細3!K178</f>
        <v>0</v>
      </c>
      <c r="L350" s="46">
        <f>詳細3!L178</f>
        <v>0</v>
      </c>
      <c r="M350" s="46">
        <f>詳細3!M178</f>
        <v>0</v>
      </c>
      <c r="N350" s="46">
        <f>詳細3!N178</f>
        <v>0</v>
      </c>
      <c r="O350" s="46">
        <f>詳細3!O178</f>
        <v>0</v>
      </c>
      <c r="P350" s="46">
        <f>詳細3!P178</f>
        <v>0</v>
      </c>
      <c r="Q350" s="46">
        <f>SUM(D350:P350)</f>
        <v>0</v>
      </c>
    </row>
    <row r="351" spans="3:17" s="33" customFormat="1" ht="10.7" customHeight="1">
      <c r="F351" s="31"/>
      <c r="G351" s="70"/>
      <c r="N351" s="48"/>
      <c r="O351" s="48"/>
    </row>
    <row r="352" spans="3:17" s="33" customFormat="1" ht="12.95" customHeight="1">
      <c r="C352" s="33" t="s">
        <v>106</v>
      </c>
      <c r="F352" s="31"/>
      <c r="G352" s="70"/>
      <c r="N352" s="48"/>
      <c r="O352" s="48"/>
    </row>
    <row r="353" spans="3:17" s="33" customFormat="1" ht="15" customHeight="1">
      <c r="F353" s="31"/>
      <c r="G353" s="70"/>
      <c r="N353" s="48"/>
      <c r="O353" s="48"/>
    </row>
    <row r="354" spans="3:17" s="33" customFormat="1" ht="15" customHeight="1">
      <c r="F354" s="31"/>
      <c r="G354" s="70"/>
      <c r="N354" s="48"/>
      <c r="O354" s="48"/>
    </row>
    <row r="355" spans="3:17" s="33" customFormat="1" ht="15" customHeight="1">
      <c r="F355" s="31"/>
      <c r="G355" s="70"/>
      <c r="N355" s="48"/>
      <c r="O355" s="48"/>
    </row>
    <row r="356" spans="3:17" s="33" customFormat="1" ht="15" customHeight="1">
      <c r="F356" s="31"/>
      <c r="G356" s="70"/>
      <c r="N356" s="48"/>
      <c r="O356" s="48"/>
    </row>
    <row r="357" spans="3:17" s="33" customFormat="1" ht="15" customHeight="1">
      <c r="F357" s="31"/>
      <c r="G357" s="70"/>
      <c r="N357" s="48"/>
      <c r="O357" s="48"/>
    </row>
    <row r="358" spans="3:17" s="33" customFormat="1" ht="15" customHeight="1">
      <c r="F358" s="31"/>
      <c r="G358" s="70"/>
      <c r="N358" s="48"/>
      <c r="O358" s="48"/>
    </row>
    <row r="359" spans="3:17" s="33" customFormat="1" ht="15" customHeight="1">
      <c r="F359" s="31"/>
      <c r="G359" s="70"/>
      <c r="N359" s="48"/>
      <c r="O359" s="48"/>
    </row>
    <row r="360" spans="3:17" s="33" customFormat="1" ht="15" customHeight="1">
      <c r="F360" s="31"/>
      <c r="G360" s="70"/>
      <c r="N360" s="48"/>
      <c r="O360" s="48"/>
    </row>
    <row r="361" spans="3:17" s="33" customFormat="1" ht="15" customHeight="1">
      <c r="F361" s="31"/>
      <c r="G361" s="70"/>
      <c r="N361" s="48"/>
      <c r="O361" s="48"/>
    </row>
    <row r="362" spans="3:17" s="33" customFormat="1" ht="15" customHeight="1">
      <c r="F362" s="31"/>
      <c r="G362" s="70"/>
      <c r="N362" s="48"/>
      <c r="O362" s="48"/>
    </row>
    <row r="363" spans="3:17" s="33" customFormat="1" ht="15" customHeight="1">
      <c r="F363" s="31"/>
      <c r="G363" s="70"/>
      <c r="N363" s="48"/>
      <c r="O363" s="48"/>
    </row>
    <row r="364" spans="3:17" s="33" customFormat="1" ht="15" customHeight="1">
      <c r="F364" s="31"/>
      <c r="G364" s="70"/>
      <c r="N364" s="48"/>
      <c r="O364" s="48"/>
    </row>
    <row r="365" spans="3:17" s="33" customFormat="1" ht="15" customHeight="1">
      <c r="F365" s="31"/>
      <c r="G365" s="70"/>
      <c r="N365" s="48"/>
      <c r="O365" s="48"/>
    </row>
    <row r="366" spans="3:17" s="33" customFormat="1" ht="17.25">
      <c r="C366" s="36" t="s">
        <v>191</v>
      </c>
      <c r="F366" s="31"/>
      <c r="G366" s="70"/>
      <c r="N366" s="48"/>
      <c r="O366" s="48"/>
    </row>
    <row r="367" spans="3:17" s="33" customFormat="1" ht="15" customHeight="1">
      <c r="F367" s="31"/>
      <c r="G367" s="70"/>
      <c r="N367" s="48"/>
      <c r="O367" s="48"/>
    </row>
    <row r="368" spans="3:17" s="33" customFormat="1" ht="15" customHeight="1">
      <c r="C368" s="30" t="s">
        <v>192</v>
      </c>
      <c r="D368" s="27"/>
      <c r="E368" s="27"/>
      <c r="F368" s="71"/>
      <c r="G368" s="72"/>
      <c r="H368" s="27"/>
      <c r="I368" s="27"/>
      <c r="J368" s="73"/>
      <c r="K368" s="74"/>
      <c r="L368" s="27"/>
      <c r="M368" s="27"/>
      <c r="N368" s="27"/>
      <c r="O368" s="27"/>
      <c r="P368" s="27"/>
      <c r="Q368" s="31" t="s">
        <v>57</v>
      </c>
    </row>
    <row r="369" spans="3:17" s="33" customFormat="1" ht="15" customHeight="1">
      <c r="C369" s="39"/>
      <c r="D369" s="38" t="s">
        <v>120</v>
      </c>
      <c r="E369" s="38" t="s">
        <v>121</v>
      </c>
      <c r="F369" s="38" t="s">
        <v>122</v>
      </c>
      <c r="G369" s="38" t="s">
        <v>123</v>
      </c>
      <c r="H369" s="38" t="s">
        <v>124</v>
      </c>
      <c r="I369" s="38" t="s">
        <v>125</v>
      </c>
      <c r="J369" s="38" t="s">
        <v>126</v>
      </c>
      <c r="K369" s="38" t="s">
        <v>127</v>
      </c>
      <c r="L369" s="38" t="s">
        <v>128</v>
      </c>
      <c r="M369" s="39">
        <v>10</v>
      </c>
      <c r="N369" s="39">
        <v>11</v>
      </c>
      <c r="O369" s="39">
        <v>12</v>
      </c>
      <c r="P369" s="39">
        <v>13</v>
      </c>
      <c r="Q369" s="39"/>
    </row>
    <row r="370" spans="3:17" s="33" customFormat="1" ht="27">
      <c r="C370" s="75" t="s">
        <v>58</v>
      </c>
      <c r="D370" s="32" t="s">
        <v>99</v>
      </c>
      <c r="E370" s="32" t="s">
        <v>60</v>
      </c>
      <c r="F370" s="32" t="s">
        <v>61</v>
      </c>
      <c r="G370" s="32" t="s">
        <v>62</v>
      </c>
      <c r="H370" s="32" t="s">
        <v>63</v>
      </c>
      <c r="I370" s="32" t="s">
        <v>64</v>
      </c>
      <c r="J370" s="32" t="s">
        <v>100</v>
      </c>
      <c r="K370" s="32" t="s">
        <v>65</v>
      </c>
      <c r="L370" s="32" t="s">
        <v>66</v>
      </c>
      <c r="M370" s="32" t="s">
        <v>67</v>
      </c>
      <c r="N370" s="32" t="s">
        <v>68</v>
      </c>
      <c r="O370" s="32" t="s">
        <v>69</v>
      </c>
      <c r="P370" s="32" t="s">
        <v>70</v>
      </c>
      <c r="Q370" s="32" t="s">
        <v>71</v>
      </c>
    </row>
    <row r="371" spans="3:17" s="33" customFormat="1" ht="15" customHeight="1">
      <c r="C371" s="76" t="s">
        <v>101</v>
      </c>
      <c r="D371" s="77">
        <f>詳細3!D74</f>
        <v>0</v>
      </c>
      <c r="E371" s="77">
        <f>詳細3!E74</f>
        <v>0</v>
      </c>
      <c r="F371" s="77">
        <f>詳細3!F74</f>
        <v>0</v>
      </c>
      <c r="G371" s="77">
        <f>詳細3!G74</f>
        <v>0</v>
      </c>
      <c r="H371" s="77">
        <f>詳細3!H74</f>
        <v>0</v>
      </c>
      <c r="I371" s="77">
        <f>詳細3!I74</f>
        <v>0</v>
      </c>
      <c r="J371" s="77">
        <f>詳細3!J74</f>
        <v>0</v>
      </c>
      <c r="K371" s="77">
        <f>詳細3!K74</f>
        <v>0</v>
      </c>
      <c r="L371" s="77">
        <f>詳細3!L74</f>
        <v>0</v>
      </c>
      <c r="M371" s="77">
        <f>詳細3!M74</f>
        <v>0</v>
      </c>
      <c r="N371" s="77">
        <f>詳細3!N74</f>
        <v>0</v>
      </c>
      <c r="O371" s="77">
        <f>詳細3!O74</f>
        <v>0</v>
      </c>
      <c r="P371" s="77">
        <f>詳細3!P74</f>
        <v>0</v>
      </c>
      <c r="Q371" s="77">
        <f>SUM(D371:P371)</f>
        <v>0</v>
      </c>
    </row>
    <row r="372" spans="3:17" s="33" customFormat="1" ht="15" customHeight="1">
      <c r="C372" s="78" t="s">
        <v>102</v>
      </c>
      <c r="D372" s="79">
        <f>詳細3!D75</f>
        <v>0</v>
      </c>
      <c r="E372" s="79">
        <f>詳細3!E75</f>
        <v>0</v>
      </c>
      <c r="F372" s="79">
        <f>詳細3!F75</f>
        <v>0</v>
      </c>
      <c r="G372" s="79">
        <f>詳細3!G75</f>
        <v>0</v>
      </c>
      <c r="H372" s="79">
        <f>詳細3!H75</f>
        <v>0</v>
      </c>
      <c r="I372" s="79">
        <f>詳細3!I75</f>
        <v>0</v>
      </c>
      <c r="J372" s="79">
        <f>詳細3!J75</f>
        <v>0</v>
      </c>
      <c r="K372" s="79">
        <f>詳細3!K75</f>
        <v>0</v>
      </c>
      <c r="L372" s="79">
        <f>詳細3!L75</f>
        <v>0</v>
      </c>
      <c r="M372" s="79">
        <f>詳細3!M75</f>
        <v>0</v>
      </c>
      <c r="N372" s="79">
        <f>詳細3!N75</f>
        <v>0</v>
      </c>
      <c r="O372" s="79">
        <f>詳細3!O75</f>
        <v>0</v>
      </c>
      <c r="P372" s="79">
        <f>詳細3!P75</f>
        <v>0</v>
      </c>
      <c r="Q372" s="79">
        <f>SUM(D372:P372)</f>
        <v>0</v>
      </c>
    </row>
    <row r="373" spans="3:17" s="33" customFormat="1" ht="15" customHeight="1">
      <c r="C373" s="78" t="s">
        <v>103</v>
      </c>
      <c r="D373" s="79">
        <f>詳細3!D76</f>
        <v>0</v>
      </c>
      <c r="E373" s="79">
        <f>詳細3!E76</f>
        <v>0</v>
      </c>
      <c r="F373" s="79">
        <f>詳細3!F76</f>
        <v>0</v>
      </c>
      <c r="G373" s="79">
        <f>詳細3!G76</f>
        <v>0</v>
      </c>
      <c r="H373" s="79">
        <f>詳細3!H76</f>
        <v>0</v>
      </c>
      <c r="I373" s="79">
        <f>詳細3!I76</f>
        <v>0</v>
      </c>
      <c r="J373" s="79">
        <f>詳細3!J76</f>
        <v>0</v>
      </c>
      <c r="K373" s="79">
        <f>詳細3!K76</f>
        <v>0</v>
      </c>
      <c r="L373" s="79">
        <f>詳細3!L76</f>
        <v>0</v>
      </c>
      <c r="M373" s="79">
        <f>詳細3!M76</f>
        <v>0</v>
      </c>
      <c r="N373" s="79">
        <f>詳細3!N76</f>
        <v>0</v>
      </c>
      <c r="O373" s="79">
        <f>詳細3!O76</f>
        <v>0</v>
      </c>
      <c r="P373" s="79">
        <f>詳細3!P76</f>
        <v>0</v>
      </c>
      <c r="Q373" s="79">
        <f>SUM(D373:P373)</f>
        <v>0</v>
      </c>
    </row>
    <row r="374" spans="3:17" s="33" customFormat="1" ht="15" customHeight="1">
      <c r="C374" s="80" t="s">
        <v>92</v>
      </c>
      <c r="D374" s="46">
        <f>詳細3!D77</f>
        <v>0</v>
      </c>
      <c r="E374" s="46">
        <f>詳細3!E77</f>
        <v>0</v>
      </c>
      <c r="F374" s="46">
        <f>詳細3!F77</f>
        <v>0</v>
      </c>
      <c r="G374" s="46">
        <f>詳細3!G77</f>
        <v>0</v>
      </c>
      <c r="H374" s="46">
        <f>詳細3!H77</f>
        <v>0</v>
      </c>
      <c r="I374" s="46">
        <f>詳細3!I77</f>
        <v>0</v>
      </c>
      <c r="J374" s="46">
        <f>詳細3!J77</f>
        <v>0</v>
      </c>
      <c r="K374" s="46">
        <f>詳細3!K77</f>
        <v>0</v>
      </c>
      <c r="L374" s="46">
        <f>詳細3!L77</f>
        <v>0</v>
      </c>
      <c r="M374" s="46">
        <f>詳細3!M77</f>
        <v>0</v>
      </c>
      <c r="N374" s="46">
        <f>詳細3!N77</f>
        <v>0</v>
      </c>
      <c r="O374" s="46">
        <f>詳細3!O77</f>
        <v>0</v>
      </c>
      <c r="P374" s="46">
        <f>詳細3!P77</f>
        <v>0</v>
      </c>
      <c r="Q374" s="46">
        <f>SUM(D374:P374)</f>
        <v>0</v>
      </c>
    </row>
    <row r="375" spans="3:17" s="33" customFormat="1" ht="15" customHeight="1">
      <c r="F375" s="31"/>
      <c r="G375" s="70"/>
      <c r="N375" s="48"/>
      <c r="O375" s="48"/>
    </row>
    <row r="376" spans="3:17" s="33" customFormat="1" ht="15" customHeight="1">
      <c r="C376" s="30" t="s">
        <v>193</v>
      </c>
      <c r="D376" s="27"/>
      <c r="E376" s="27"/>
      <c r="F376" s="71"/>
      <c r="G376" s="72"/>
      <c r="H376" s="27"/>
      <c r="I376" s="27"/>
      <c r="J376" s="73"/>
      <c r="K376" s="74"/>
      <c r="L376" s="27"/>
      <c r="M376" s="27"/>
      <c r="N376" s="27"/>
      <c r="O376" s="27"/>
      <c r="P376" s="27"/>
      <c r="Q376" s="31" t="s">
        <v>57</v>
      </c>
    </row>
    <row r="377" spans="3:17" s="33" customFormat="1" ht="15" customHeight="1">
      <c r="C377" s="39"/>
      <c r="D377" s="38" t="s">
        <v>194</v>
      </c>
      <c r="E377" s="38" t="s">
        <v>195</v>
      </c>
      <c r="F377" s="38" t="s">
        <v>196</v>
      </c>
      <c r="G377" s="38" t="s">
        <v>197</v>
      </c>
      <c r="H377" s="38" t="s">
        <v>198</v>
      </c>
      <c r="I377" s="38" t="s">
        <v>199</v>
      </c>
      <c r="J377" s="38" t="s">
        <v>200</v>
      </c>
      <c r="K377" s="38" t="s">
        <v>201</v>
      </c>
      <c r="L377" s="38" t="s">
        <v>202</v>
      </c>
      <c r="M377" s="39">
        <v>10</v>
      </c>
      <c r="N377" s="39">
        <v>11</v>
      </c>
      <c r="O377" s="39">
        <v>12</v>
      </c>
      <c r="P377" s="39">
        <v>13</v>
      </c>
      <c r="Q377" s="39"/>
    </row>
    <row r="378" spans="3:17" s="33" customFormat="1" ht="27">
      <c r="C378" s="75" t="s">
        <v>58</v>
      </c>
      <c r="D378" s="32" t="s">
        <v>99</v>
      </c>
      <c r="E378" s="32" t="s">
        <v>60</v>
      </c>
      <c r="F378" s="32" t="s">
        <v>61</v>
      </c>
      <c r="G378" s="32" t="s">
        <v>62</v>
      </c>
      <c r="H378" s="32" t="s">
        <v>63</v>
      </c>
      <c r="I378" s="32" t="s">
        <v>64</v>
      </c>
      <c r="J378" s="32" t="s">
        <v>100</v>
      </c>
      <c r="K378" s="32" t="s">
        <v>65</v>
      </c>
      <c r="L378" s="32" t="s">
        <v>66</v>
      </c>
      <c r="M378" s="32" t="s">
        <v>67</v>
      </c>
      <c r="N378" s="32" t="s">
        <v>68</v>
      </c>
      <c r="O378" s="32" t="s">
        <v>69</v>
      </c>
      <c r="P378" s="32" t="s">
        <v>70</v>
      </c>
      <c r="Q378" s="32" t="s">
        <v>71</v>
      </c>
    </row>
    <row r="379" spans="3:17" s="33" customFormat="1" ht="15" customHeight="1">
      <c r="C379" s="76" t="s">
        <v>101</v>
      </c>
      <c r="D379" s="77">
        <f>詳細3!D154</f>
        <v>0</v>
      </c>
      <c r="E379" s="77">
        <f>詳細3!E154</f>
        <v>0</v>
      </c>
      <c r="F379" s="77">
        <f>詳細3!F154</f>
        <v>0</v>
      </c>
      <c r="G379" s="77">
        <f>詳細3!G154</f>
        <v>0</v>
      </c>
      <c r="H379" s="77">
        <f>詳細3!H154</f>
        <v>0</v>
      </c>
      <c r="I379" s="77">
        <f>詳細3!I154</f>
        <v>0</v>
      </c>
      <c r="J379" s="77">
        <f>詳細3!J154</f>
        <v>0</v>
      </c>
      <c r="K379" s="77">
        <f>詳細3!K154</f>
        <v>0</v>
      </c>
      <c r="L379" s="77">
        <f>詳細3!L154</f>
        <v>0</v>
      </c>
      <c r="M379" s="77">
        <f>詳細3!M154</f>
        <v>0</v>
      </c>
      <c r="N379" s="77">
        <f>詳細3!N154</f>
        <v>0</v>
      </c>
      <c r="O379" s="77">
        <f>詳細3!O154</f>
        <v>0</v>
      </c>
      <c r="P379" s="77">
        <f>詳細3!P154</f>
        <v>0</v>
      </c>
      <c r="Q379" s="77">
        <f>SUM(D379:P379)</f>
        <v>0</v>
      </c>
    </row>
    <row r="380" spans="3:17" s="33" customFormat="1" ht="15" customHeight="1">
      <c r="C380" s="78" t="s">
        <v>102</v>
      </c>
      <c r="D380" s="79">
        <f>詳細3!D155</f>
        <v>0</v>
      </c>
      <c r="E380" s="79">
        <f>詳細3!E155</f>
        <v>0</v>
      </c>
      <c r="F380" s="79">
        <f>詳細3!F155</f>
        <v>0</v>
      </c>
      <c r="G380" s="79">
        <f>詳細3!G155</f>
        <v>0</v>
      </c>
      <c r="H380" s="79">
        <f>詳細3!H155</f>
        <v>0</v>
      </c>
      <c r="I380" s="79">
        <f>詳細3!I155</f>
        <v>0</v>
      </c>
      <c r="J380" s="79">
        <f>詳細3!J155</f>
        <v>0</v>
      </c>
      <c r="K380" s="79">
        <f>詳細3!K155</f>
        <v>0</v>
      </c>
      <c r="L380" s="79">
        <f>詳細3!L155</f>
        <v>0</v>
      </c>
      <c r="M380" s="79">
        <f>詳細3!M155</f>
        <v>0</v>
      </c>
      <c r="N380" s="79">
        <f>詳細3!N155</f>
        <v>0</v>
      </c>
      <c r="O380" s="79">
        <f>詳細3!O155</f>
        <v>0</v>
      </c>
      <c r="P380" s="79">
        <f>詳細3!P155</f>
        <v>0</v>
      </c>
      <c r="Q380" s="79">
        <f>SUM(D380:P380)</f>
        <v>0</v>
      </c>
    </row>
    <row r="381" spans="3:17" s="33" customFormat="1" ht="15" customHeight="1">
      <c r="C381" s="78" t="s">
        <v>103</v>
      </c>
      <c r="D381" s="79">
        <f>詳細3!D156</f>
        <v>0</v>
      </c>
      <c r="E381" s="79">
        <f>詳細3!E156</f>
        <v>0</v>
      </c>
      <c r="F381" s="79">
        <f>詳細3!F156</f>
        <v>0</v>
      </c>
      <c r="G381" s="79">
        <f>詳細3!G156</f>
        <v>0</v>
      </c>
      <c r="H381" s="79">
        <f>詳細3!H156</f>
        <v>0</v>
      </c>
      <c r="I381" s="79">
        <f>詳細3!I156</f>
        <v>0</v>
      </c>
      <c r="J381" s="79">
        <f>詳細3!J156</f>
        <v>0</v>
      </c>
      <c r="K381" s="79">
        <f>詳細3!K156</f>
        <v>0</v>
      </c>
      <c r="L381" s="79">
        <f>詳細3!L156</f>
        <v>0</v>
      </c>
      <c r="M381" s="79">
        <f>詳細3!M156</f>
        <v>0</v>
      </c>
      <c r="N381" s="79">
        <f>詳細3!N156</f>
        <v>0</v>
      </c>
      <c r="O381" s="79">
        <f>詳細3!O156</f>
        <v>0</v>
      </c>
      <c r="P381" s="79">
        <f>詳細3!P156</f>
        <v>0</v>
      </c>
      <c r="Q381" s="79">
        <f>SUM(D381:P381)</f>
        <v>0</v>
      </c>
    </row>
    <row r="382" spans="3:17" s="33" customFormat="1" ht="15" customHeight="1">
      <c r="C382" s="80" t="s">
        <v>92</v>
      </c>
      <c r="D382" s="46">
        <f>詳細3!D157</f>
        <v>0</v>
      </c>
      <c r="E382" s="46">
        <f>詳細3!E157</f>
        <v>0</v>
      </c>
      <c r="F382" s="46">
        <f>詳細3!F157</f>
        <v>0</v>
      </c>
      <c r="G382" s="46">
        <f>詳細3!G157</f>
        <v>0</v>
      </c>
      <c r="H382" s="46">
        <f>詳細3!H157</f>
        <v>0</v>
      </c>
      <c r="I382" s="46">
        <f>詳細3!I157</f>
        <v>0</v>
      </c>
      <c r="J382" s="46">
        <f>詳細3!J157</f>
        <v>0</v>
      </c>
      <c r="K382" s="46">
        <f>詳細3!K157</f>
        <v>0</v>
      </c>
      <c r="L382" s="46">
        <f>詳細3!L157</f>
        <v>0</v>
      </c>
      <c r="M382" s="46">
        <f>詳細3!M157</f>
        <v>0</v>
      </c>
      <c r="N382" s="46">
        <f>詳細3!N157</f>
        <v>0</v>
      </c>
      <c r="O382" s="46">
        <f>詳細3!O157</f>
        <v>0</v>
      </c>
      <c r="P382" s="46">
        <f>詳細3!P157</f>
        <v>0</v>
      </c>
      <c r="Q382" s="46">
        <f>SUM(D382:P382)</f>
        <v>0</v>
      </c>
    </row>
    <row r="383" spans="3:17" s="33" customFormat="1" ht="15" customHeight="1">
      <c r="F383" s="31"/>
      <c r="G383" s="70"/>
      <c r="N383" s="48"/>
      <c r="O383" s="48"/>
    </row>
    <row r="384" spans="3:17" s="33" customFormat="1" ht="15" customHeight="1">
      <c r="C384" s="30" t="s">
        <v>203</v>
      </c>
      <c r="D384" s="27"/>
      <c r="E384" s="27"/>
      <c r="F384" s="71"/>
      <c r="G384" s="72"/>
      <c r="H384" s="27"/>
      <c r="I384" s="27"/>
      <c r="J384" s="73"/>
      <c r="K384" s="74"/>
      <c r="L384" s="27"/>
      <c r="M384" s="27"/>
      <c r="N384" s="27"/>
      <c r="O384" s="27"/>
      <c r="P384" s="27"/>
      <c r="Q384" s="31" t="s">
        <v>57</v>
      </c>
    </row>
    <row r="385" spans="3:17" s="33" customFormat="1" ht="15" customHeight="1">
      <c r="C385" s="39"/>
      <c r="D385" s="38" t="s">
        <v>194</v>
      </c>
      <c r="E385" s="38" t="s">
        <v>195</v>
      </c>
      <c r="F385" s="38" t="s">
        <v>196</v>
      </c>
      <c r="G385" s="38" t="s">
        <v>197</v>
      </c>
      <c r="H385" s="38" t="s">
        <v>198</v>
      </c>
      <c r="I385" s="38" t="s">
        <v>199</v>
      </c>
      <c r="J385" s="38" t="s">
        <v>200</v>
      </c>
      <c r="K385" s="38" t="s">
        <v>201</v>
      </c>
      <c r="L385" s="38" t="s">
        <v>202</v>
      </c>
      <c r="M385" s="39">
        <v>10</v>
      </c>
      <c r="N385" s="39">
        <v>11</v>
      </c>
      <c r="O385" s="39">
        <v>12</v>
      </c>
      <c r="P385" s="39">
        <v>13</v>
      </c>
      <c r="Q385" s="39"/>
    </row>
    <row r="386" spans="3:17" s="33" customFormat="1" ht="27">
      <c r="C386" s="75" t="s">
        <v>58</v>
      </c>
      <c r="D386" s="32" t="s">
        <v>99</v>
      </c>
      <c r="E386" s="32" t="s">
        <v>60</v>
      </c>
      <c r="F386" s="32" t="s">
        <v>61</v>
      </c>
      <c r="G386" s="32" t="s">
        <v>62</v>
      </c>
      <c r="H386" s="32" t="s">
        <v>63</v>
      </c>
      <c r="I386" s="32" t="s">
        <v>64</v>
      </c>
      <c r="J386" s="32" t="s">
        <v>100</v>
      </c>
      <c r="K386" s="32" t="s">
        <v>65</v>
      </c>
      <c r="L386" s="32" t="s">
        <v>66</v>
      </c>
      <c r="M386" s="32" t="s">
        <v>67</v>
      </c>
      <c r="N386" s="32" t="s">
        <v>68</v>
      </c>
      <c r="O386" s="32" t="s">
        <v>69</v>
      </c>
      <c r="P386" s="32" t="s">
        <v>70</v>
      </c>
      <c r="Q386" s="32" t="s">
        <v>71</v>
      </c>
    </row>
    <row r="387" spans="3:17" s="33" customFormat="1" ht="15" customHeight="1">
      <c r="C387" s="76" t="s">
        <v>101</v>
      </c>
      <c r="D387" s="77">
        <f>詳細3!D183</f>
        <v>0</v>
      </c>
      <c r="E387" s="77">
        <f>詳細3!E183</f>
        <v>0</v>
      </c>
      <c r="F387" s="77">
        <f>詳細3!F183</f>
        <v>0</v>
      </c>
      <c r="G387" s="77">
        <f>詳細3!G183</f>
        <v>0</v>
      </c>
      <c r="H387" s="77">
        <f>詳細3!H183</f>
        <v>0</v>
      </c>
      <c r="I387" s="77">
        <f>詳細3!I183</f>
        <v>0</v>
      </c>
      <c r="J387" s="77">
        <f>詳細3!J183</f>
        <v>0</v>
      </c>
      <c r="K387" s="77">
        <f>詳細3!K183</f>
        <v>0</v>
      </c>
      <c r="L387" s="77">
        <f>詳細3!L183</f>
        <v>0</v>
      </c>
      <c r="M387" s="77">
        <f>詳細3!M183</f>
        <v>0</v>
      </c>
      <c r="N387" s="77">
        <f>詳細3!N183</f>
        <v>0</v>
      </c>
      <c r="O387" s="77">
        <f>詳細3!O183</f>
        <v>0</v>
      </c>
      <c r="P387" s="77">
        <f>詳細3!P183</f>
        <v>0</v>
      </c>
      <c r="Q387" s="77">
        <f>SUM(D387:P387)</f>
        <v>0</v>
      </c>
    </row>
    <row r="388" spans="3:17" s="33" customFormat="1" ht="15" customHeight="1">
      <c r="C388" s="78" t="s">
        <v>102</v>
      </c>
      <c r="D388" s="79">
        <f>詳細3!D184</f>
        <v>0</v>
      </c>
      <c r="E388" s="79">
        <f>詳細3!E184</f>
        <v>0</v>
      </c>
      <c r="F388" s="79">
        <f>詳細3!F184</f>
        <v>0</v>
      </c>
      <c r="G388" s="79">
        <f>詳細3!G184</f>
        <v>0</v>
      </c>
      <c r="H388" s="79">
        <f>詳細3!H184</f>
        <v>0</v>
      </c>
      <c r="I388" s="79">
        <f>詳細3!I184</f>
        <v>0</v>
      </c>
      <c r="J388" s="79">
        <f>詳細3!J184</f>
        <v>0</v>
      </c>
      <c r="K388" s="79">
        <f>詳細3!K184</f>
        <v>0</v>
      </c>
      <c r="L388" s="79">
        <f>詳細3!L184</f>
        <v>0</v>
      </c>
      <c r="M388" s="79">
        <f>詳細3!M184</f>
        <v>0</v>
      </c>
      <c r="N388" s="79">
        <f>詳細3!N184</f>
        <v>0</v>
      </c>
      <c r="O388" s="79">
        <f>詳細3!O184</f>
        <v>0</v>
      </c>
      <c r="P388" s="79">
        <f>詳細3!P184</f>
        <v>0</v>
      </c>
      <c r="Q388" s="79">
        <f>SUM(D388:P388)</f>
        <v>0</v>
      </c>
    </row>
    <row r="389" spans="3:17" s="33" customFormat="1" ht="15" customHeight="1">
      <c r="C389" s="78" t="s">
        <v>103</v>
      </c>
      <c r="D389" s="79">
        <f>詳細3!D185</f>
        <v>0</v>
      </c>
      <c r="E389" s="79">
        <f>詳細3!E185</f>
        <v>0</v>
      </c>
      <c r="F389" s="79">
        <f>詳細3!F185</f>
        <v>0</v>
      </c>
      <c r="G389" s="79">
        <f>詳細3!G185</f>
        <v>0</v>
      </c>
      <c r="H389" s="79">
        <f>詳細3!H185</f>
        <v>0</v>
      </c>
      <c r="I389" s="79">
        <f>詳細3!I185</f>
        <v>0</v>
      </c>
      <c r="J389" s="79">
        <f>詳細3!J185</f>
        <v>0</v>
      </c>
      <c r="K389" s="79">
        <f>詳細3!K185</f>
        <v>0</v>
      </c>
      <c r="L389" s="79">
        <f>詳細3!L185</f>
        <v>0</v>
      </c>
      <c r="M389" s="79">
        <f>詳細3!M185</f>
        <v>0</v>
      </c>
      <c r="N389" s="79">
        <f>詳細3!N185</f>
        <v>0</v>
      </c>
      <c r="O389" s="79">
        <f>詳細3!O185</f>
        <v>0</v>
      </c>
      <c r="P389" s="79">
        <f>詳細3!P185</f>
        <v>0</v>
      </c>
      <c r="Q389" s="79">
        <f>SUM(D389:P389)</f>
        <v>0</v>
      </c>
    </row>
    <row r="390" spans="3:17" s="33" customFormat="1" ht="15" customHeight="1">
      <c r="C390" s="80" t="s">
        <v>92</v>
      </c>
      <c r="D390" s="46">
        <f>詳細3!D186</f>
        <v>0</v>
      </c>
      <c r="E390" s="46">
        <f>詳細3!E186</f>
        <v>0</v>
      </c>
      <c r="F390" s="46">
        <f>詳細3!F186</f>
        <v>0</v>
      </c>
      <c r="G390" s="46">
        <f>詳細3!G186</f>
        <v>0</v>
      </c>
      <c r="H390" s="46">
        <f>詳細3!H186</f>
        <v>0</v>
      </c>
      <c r="I390" s="46">
        <f>詳細3!I186</f>
        <v>0</v>
      </c>
      <c r="J390" s="46">
        <f>詳細3!J186</f>
        <v>0</v>
      </c>
      <c r="K390" s="46">
        <f>詳細3!K186</f>
        <v>0</v>
      </c>
      <c r="L390" s="46">
        <f>詳細3!L186</f>
        <v>0</v>
      </c>
      <c r="M390" s="46">
        <f>詳細3!M186</f>
        <v>0</v>
      </c>
      <c r="N390" s="46">
        <f>詳細3!N186</f>
        <v>0</v>
      </c>
      <c r="O390" s="46">
        <f>詳細3!O186</f>
        <v>0</v>
      </c>
      <c r="P390" s="46">
        <f>詳細3!P186</f>
        <v>0</v>
      </c>
      <c r="Q390" s="46">
        <f>SUM(D390:P390)</f>
        <v>0</v>
      </c>
    </row>
    <row r="391" spans="3:17" s="33" customFormat="1" ht="10.7" customHeight="1">
      <c r="F391" s="31"/>
      <c r="G391" s="70"/>
      <c r="N391" s="48"/>
      <c r="O391" s="48"/>
    </row>
    <row r="392" spans="3:17" s="33" customFormat="1" ht="12.95" customHeight="1">
      <c r="C392" s="33" t="s">
        <v>106</v>
      </c>
      <c r="F392" s="31"/>
      <c r="G392" s="70"/>
      <c r="N392" s="48"/>
      <c r="O392" s="48"/>
    </row>
    <row r="393" spans="3:17" s="33" customFormat="1" ht="15" customHeight="1">
      <c r="F393" s="31"/>
      <c r="G393" s="70"/>
      <c r="N393" s="48"/>
      <c r="O393" s="48"/>
    </row>
    <row r="394" spans="3:17" s="33" customFormat="1" ht="15" customHeight="1">
      <c r="F394" s="31"/>
      <c r="G394" s="70"/>
      <c r="N394" s="48"/>
      <c r="O394" s="48"/>
    </row>
    <row r="395" spans="3:17" s="33" customFormat="1" ht="15" customHeight="1">
      <c r="F395" s="31"/>
      <c r="G395" s="70"/>
      <c r="N395" s="48"/>
      <c r="O395" s="48"/>
    </row>
    <row r="396" spans="3:17" s="33" customFormat="1" ht="15" customHeight="1">
      <c r="F396" s="31"/>
      <c r="G396" s="70"/>
      <c r="N396" s="48"/>
      <c r="O396" s="48"/>
    </row>
    <row r="397" spans="3:17" s="33" customFormat="1" ht="15" customHeight="1">
      <c r="F397" s="31"/>
      <c r="G397" s="70"/>
      <c r="N397" s="48"/>
      <c r="O397" s="48"/>
    </row>
    <row r="398" spans="3:17" s="33" customFormat="1" ht="15" customHeight="1">
      <c r="F398" s="31"/>
      <c r="G398" s="70"/>
      <c r="N398" s="48"/>
      <c r="O398" s="48"/>
    </row>
    <row r="399" spans="3:17" s="33" customFormat="1" ht="15" customHeight="1">
      <c r="F399" s="31"/>
      <c r="G399" s="70"/>
      <c r="N399" s="48"/>
      <c r="O399" s="48"/>
    </row>
    <row r="400" spans="3:17" s="33" customFormat="1" ht="15" customHeight="1">
      <c r="F400" s="31"/>
      <c r="G400" s="70"/>
      <c r="N400" s="48"/>
      <c r="O400" s="48"/>
    </row>
    <row r="401" spans="3:17" s="33" customFormat="1" ht="15" customHeight="1">
      <c r="F401" s="31"/>
      <c r="G401" s="70"/>
      <c r="N401" s="48"/>
      <c r="O401" s="48"/>
    </row>
    <row r="402" spans="3:17" s="33" customFormat="1" ht="15" customHeight="1">
      <c r="F402" s="31"/>
      <c r="G402" s="70"/>
      <c r="N402" s="48"/>
      <c r="O402" s="48"/>
    </row>
    <row r="403" spans="3:17" s="33" customFormat="1" ht="15" customHeight="1">
      <c r="F403" s="31"/>
      <c r="G403" s="70"/>
      <c r="N403" s="48"/>
      <c r="O403" s="48"/>
    </row>
    <row r="404" spans="3:17" s="33" customFormat="1" ht="15" customHeight="1">
      <c r="F404" s="31"/>
      <c r="G404" s="70"/>
      <c r="N404" s="48"/>
      <c r="O404" s="48"/>
    </row>
    <row r="405" spans="3:17" s="33" customFormat="1" ht="17.25">
      <c r="C405" s="36" t="s">
        <v>204</v>
      </c>
      <c r="F405" s="31"/>
      <c r="G405" s="70"/>
      <c r="N405" s="48"/>
      <c r="O405" s="48"/>
    </row>
    <row r="406" spans="3:17" s="33" customFormat="1" ht="15" customHeight="1">
      <c r="F406" s="31"/>
      <c r="G406" s="70"/>
      <c r="N406" s="48"/>
      <c r="O406" s="48"/>
    </row>
    <row r="407" spans="3:17" s="33" customFormat="1" ht="17.25">
      <c r="C407" s="36" t="s">
        <v>205</v>
      </c>
      <c r="F407" s="31"/>
      <c r="G407" s="70"/>
      <c r="N407" s="48"/>
      <c r="O407" s="48"/>
    </row>
    <row r="408" spans="3:17" s="33" customFormat="1" ht="15" customHeight="1">
      <c r="F408" s="31"/>
      <c r="G408" s="70"/>
      <c r="N408" s="48"/>
      <c r="O408" s="48"/>
    </row>
    <row r="409" spans="3:17" s="33" customFormat="1" ht="15" customHeight="1">
      <c r="C409" s="30" t="s">
        <v>206</v>
      </c>
      <c r="D409" s="27"/>
      <c r="E409" s="27"/>
      <c r="F409" s="71"/>
      <c r="G409" s="72"/>
      <c r="H409" s="27"/>
      <c r="I409" s="27"/>
      <c r="J409" s="73"/>
      <c r="K409" s="74"/>
      <c r="L409" s="27"/>
      <c r="M409" s="27"/>
      <c r="N409" s="27"/>
      <c r="O409" s="27"/>
      <c r="P409" s="27"/>
      <c r="Q409" s="31" t="s">
        <v>207</v>
      </c>
    </row>
    <row r="410" spans="3:17" s="33" customFormat="1" ht="15" customHeight="1">
      <c r="C410" s="39"/>
      <c r="D410" s="38" t="s">
        <v>120</v>
      </c>
      <c r="E410" s="38" t="s">
        <v>121</v>
      </c>
      <c r="F410" s="38" t="s">
        <v>122</v>
      </c>
      <c r="G410" s="38" t="s">
        <v>123</v>
      </c>
      <c r="H410" s="38" t="s">
        <v>124</v>
      </c>
      <c r="I410" s="38" t="s">
        <v>125</v>
      </c>
      <c r="J410" s="38" t="s">
        <v>126</v>
      </c>
      <c r="K410" s="38" t="s">
        <v>127</v>
      </c>
      <c r="L410" s="38" t="s">
        <v>128</v>
      </c>
      <c r="M410" s="39">
        <v>10</v>
      </c>
      <c r="N410" s="39">
        <v>11</v>
      </c>
      <c r="O410" s="39">
        <v>12</v>
      </c>
      <c r="P410" s="39">
        <v>13</v>
      </c>
      <c r="Q410" s="39"/>
    </row>
    <row r="411" spans="3:17" s="33" customFormat="1" ht="27">
      <c r="C411" s="75" t="s">
        <v>58</v>
      </c>
      <c r="D411" s="32" t="s">
        <v>99</v>
      </c>
      <c r="E411" s="32" t="s">
        <v>60</v>
      </c>
      <c r="F411" s="32" t="s">
        <v>61</v>
      </c>
      <c r="G411" s="32" t="s">
        <v>62</v>
      </c>
      <c r="H411" s="32" t="s">
        <v>63</v>
      </c>
      <c r="I411" s="32" t="s">
        <v>64</v>
      </c>
      <c r="J411" s="32" t="s">
        <v>100</v>
      </c>
      <c r="K411" s="32" t="s">
        <v>65</v>
      </c>
      <c r="L411" s="32" t="s">
        <v>66</v>
      </c>
      <c r="M411" s="32" t="s">
        <v>67</v>
      </c>
      <c r="N411" s="32" t="s">
        <v>68</v>
      </c>
      <c r="O411" s="32" t="s">
        <v>69</v>
      </c>
      <c r="P411" s="32" t="s">
        <v>70</v>
      </c>
      <c r="Q411" s="32" t="s">
        <v>71</v>
      </c>
    </row>
    <row r="412" spans="3:17" s="33" customFormat="1" ht="15" customHeight="1">
      <c r="C412" s="76" t="s">
        <v>101</v>
      </c>
      <c r="D412" s="82">
        <f>詳細4!D24</f>
        <v>0</v>
      </c>
      <c r="E412" s="82">
        <f>詳細4!E24</f>
        <v>0</v>
      </c>
      <c r="F412" s="82">
        <f>詳細4!F24</f>
        <v>0</v>
      </c>
      <c r="G412" s="82">
        <f>詳細4!G24</f>
        <v>0</v>
      </c>
      <c r="H412" s="82">
        <f>詳細4!H24</f>
        <v>0</v>
      </c>
      <c r="I412" s="82">
        <f>詳細4!I24</f>
        <v>0</v>
      </c>
      <c r="J412" s="82">
        <f>詳細4!J24</f>
        <v>0</v>
      </c>
      <c r="K412" s="82">
        <f>詳細4!K24</f>
        <v>0</v>
      </c>
      <c r="L412" s="82">
        <f>詳細4!L24</f>
        <v>0</v>
      </c>
      <c r="M412" s="82">
        <f>詳細4!M24</f>
        <v>0</v>
      </c>
      <c r="N412" s="82">
        <f>詳細4!N24</f>
        <v>0</v>
      </c>
      <c r="O412" s="82">
        <f>詳細4!O24</f>
        <v>0</v>
      </c>
      <c r="P412" s="82">
        <f>詳細4!P24</f>
        <v>0</v>
      </c>
      <c r="Q412" s="82">
        <f>SUM(D412:P412)</f>
        <v>0</v>
      </c>
    </row>
    <row r="413" spans="3:17" s="33" customFormat="1" ht="15" customHeight="1">
      <c r="C413" s="78" t="s">
        <v>102</v>
      </c>
      <c r="D413" s="83">
        <f>詳細4!D25</f>
        <v>0</v>
      </c>
      <c r="E413" s="83">
        <f>詳細4!E25</f>
        <v>0</v>
      </c>
      <c r="F413" s="83">
        <f>詳細4!F25</f>
        <v>0</v>
      </c>
      <c r="G413" s="83">
        <f>詳細4!G25</f>
        <v>0</v>
      </c>
      <c r="H413" s="83">
        <f>詳細4!H25</f>
        <v>0</v>
      </c>
      <c r="I413" s="83">
        <f>詳細4!I25</f>
        <v>0</v>
      </c>
      <c r="J413" s="83">
        <f>詳細4!J25</f>
        <v>0</v>
      </c>
      <c r="K413" s="83">
        <f>詳細4!K25</f>
        <v>0</v>
      </c>
      <c r="L413" s="83">
        <f>詳細4!L25</f>
        <v>0</v>
      </c>
      <c r="M413" s="83">
        <f>詳細4!M25</f>
        <v>0</v>
      </c>
      <c r="N413" s="83">
        <f>詳細4!N25</f>
        <v>0</v>
      </c>
      <c r="O413" s="83">
        <f>詳細4!O25</f>
        <v>0</v>
      </c>
      <c r="P413" s="83">
        <f>詳細4!P25</f>
        <v>0</v>
      </c>
      <c r="Q413" s="83">
        <f>SUM(D413:P413)</f>
        <v>0</v>
      </c>
    </row>
    <row r="414" spans="3:17" s="33" customFormat="1" ht="15" customHeight="1">
      <c r="C414" s="78" t="s">
        <v>103</v>
      </c>
      <c r="D414" s="83">
        <f>詳細4!D26</f>
        <v>0</v>
      </c>
      <c r="E414" s="83">
        <f>詳細4!E26</f>
        <v>0</v>
      </c>
      <c r="F414" s="83">
        <f>詳細4!F26</f>
        <v>0</v>
      </c>
      <c r="G414" s="83">
        <f>詳細4!G26</f>
        <v>0</v>
      </c>
      <c r="H414" s="83">
        <f>詳細4!H26</f>
        <v>0</v>
      </c>
      <c r="I414" s="83">
        <f>詳細4!I26</f>
        <v>0</v>
      </c>
      <c r="J414" s="83">
        <f>詳細4!J26</f>
        <v>0</v>
      </c>
      <c r="K414" s="83">
        <f>詳細4!K26</f>
        <v>0</v>
      </c>
      <c r="L414" s="83">
        <f>詳細4!L26</f>
        <v>0</v>
      </c>
      <c r="M414" s="83">
        <f>詳細4!M26</f>
        <v>0</v>
      </c>
      <c r="N414" s="83">
        <f>詳細4!N26</f>
        <v>0</v>
      </c>
      <c r="O414" s="83">
        <f>詳細4!O26</f>
        <v>0</v>
      </c>
      <c r="P414" s="83">
        <f>詳細4!P26</f>
        <v>0</v>
      </c>
      <c r="Q414" s="83">
        <f>SUM(D414:P414)</f>
        <v>0</v>
      </c>
    </row>
    <row r="415" spans="3:17" s="33" customFormat="1" ht="15" customHeight="1">
      <c r="C415" s="80" t="s">
        <v>92</v>
      </c>
      <c r="D415" s="84">
        <f>詳細4!D27</f>
        <v>0</v>
      </c>
      <c r="E415" s="84">
        <f>詳細4!E27</f>
        <v>0</v>
      </c>
      <c r="F415" s="84">
        <f>詳細4!F27</f>
        <v>0</v>
      </c>
      <c r="G415" s="84">
        <f>詳細4!G27</f>
        <v>0</v>
      </c>
      <c r="H415" s="84">
        <f>詳細4!H27</f>
        <v>0</v>
      </c>
      <c r="I415" s="84">
        <f>詳細4!I27</f>
        <v>0</v>
      </c>
      <c r="J415" s="84">
        <f>詳細4!J27</f>
        <v>0</v>
      </c>
      <c r="K415" s="84">
        <f>詳細4!K27</f>
        <v>0</v>
      </c>
      <c r="L415" s="84">
        <f>詳細4!L27</f>
        <v>0</v>
      </c>
      <c r="M415" s="84">
        <f>詳細4!M27</f>
        <v>0</v>
      </c>
      <c r="N415" s="84">
        <f>詳細4!N27</f>
        <v>0</v>
      </c>
      <c r="O415" s="84">
        <f>詳細4!O27</f>
        <v>0</v>
      </c>
      <c r="P415" s="84">
        <f>詳細4!P27</f>
        <v>0</v>
      </c>
      <c r="Q415" s="84">
        <f>SUM(D415:P415)</f>
        <v>0</v>
      </c>
    </row>
    <row r="416" spans="3:17" s="33" customFormat="1" ht="15" customHeight="1">
      <c r="F416" s="31"/>
      <c r="G416" s="70"/>
      <c r="N416" s="48"/>
      <c r="O416" s="48"/>
    </row>
    <row r="417" spans="3:17" s="33" customFormat="1" ht="15" customHeight="1">
      <c r="C417" s="30" t="s">
        <v>208</v>
      </c>
      <c r="D417" s="27"/>
      <c r="E417" s="27"/>
      <c r="F417" s="71"/>
      <c r="G417" s="72"/>
      <c r="H417" s="27"/>
      <c r="I417" s="27"/>
      <c r="J417" s="73"/>
      <c r="K417" s="74"/>
      <c r="L417" s="27"/>
      <c r="M417" s="27"/>
      <c r="N417" s="27"/>
      <c r="O417" s="27"/>
      <c r="P417" s="27"/>
      <c r="Q417" s="31" t="s">
        <v>207</v>
      </c>
    </row>
    <row r="418" spans="3:17" s="33" customFormat="1" ht="15" customHeight="1">
      <c r="C418" s="39"/>
      <c r="D418" s="38" t="s">
        <v>120</v>
      </c>
      <c r="E418" s="38" t="s">
        <v>121</v>
      </c>
      <c r="F418" s="38" t="s">
        <v>122</v>
      </c>
      <c r="G418" s="38" t="s">
        <v>123</v>
      </c>
      <c r="H418" s="38" t="s">
        <v>124</v>
      </c>
      <c r="I418" s="38" t="s">
        <v>125</v>
      </c>
      <c r="J418" s="38" t="s">
        <v>126</v>
      </c>
      <c r="K418" s="38" t="s">
        <v>127</v>
      </c>
      <c r="L418" s="38" t="s">
        <v>128</v>
      </c>
      <c r="M418" s="39">
        <v>10</v>
      </c>
      <c r="N418" s="39">
        <v>11</v>
      </c>
      <c r="O418" s="39">
        <v>12</v>
      </c>
      <c r="P418" s="39">
        <v>13</v>
      </c>
      <c r="Q418" s="39"/>
    </row>
    <row r="419" spans="3:17" s="33" customFormat="1" ht="27">
      <c r="C419" s="75" t="s">
        <v>58</v>
      </c>
      <c r="D419" s="32" t="s">
        <v>99</v>
      </c>
      <c r="E419" s="32" t="s">
        <v>60</v>
      </c>
      <c r="F419" s="32" t="s">
        <v>61</v>
      </c>
      <c r="G419" s="32" t="s">
        <v>62</v>
      </c>
      <c r="H419" s="32" t="s">
        <v>63</v>
      </c>
      <c r="I419" s="32" t="s">
        <v>64</v>
      </c>
      <c r="J419" s="32" t="s">
        <v>100</v>
      </c>
      <c r="K419" s="32" t="s">
        <v>65</v>
      </c>
      <c r="L419" s="32" t="s">
        <v>66</v>
      </c>
      <c r="M419" s="32" t="s">
        <v>67</v>
      </c>
      <c r="N419" s="32" t="s">
        <v>68</v>
      </c>
      <c r="O419" s="32" t="s">
        <v>69</v>
      </c>
      <c r="P419" s="32" t="s">
        <v>70</v>
      </c>
      <c r="Q419" s="32" t="s">
        <v>71</v>
      </c>
    </row>
    <row r="420" spans="3:17" s="33" customFormat="1" ht="15" customHeight="1">
      <c r="C420" s="76" t="s">
        <v>101</v>
      </c>
      <c r="D420" s="82">
        <f>詳細4!D107</f>
        <v>0</v>
      </c>
      <c r="E420" s="82">
        <f>詳細4!E107</f>
        <v>0</v>
      </c>
      <c r="F420" s="82">
        <f>詳細4!F107</f>
        <v>0</v>
      </c>
      <c r="G420" s="82">
        <f>詳細4!G107</f>
        <v>0</v>
      </c>
      <c r="H420" s="82">
        <f>詳細4!H107</f>
        <v>0</v>
      </c>
      <c r="I420" s="82">
        <f>詳細4!I107</f>
        <v>0</v>
      </c>
      <c r="J420" s="82">
        <f>詳細4!J107</f>
        <v>0</v>
      </c>
      <c r="K420" s="82">
        <f>詳細4!K107</f>
        <v>0</v>
      </c>
      <c r="L420" s="82">
        <f>詳細4!L107</f>
        <v>0</v>
      </c>
      <c r="M420" s="82">
        <f>詳細4!M107</f>
        <v>0</v>
      </c>
      <c r="N420" s="82">
        <f>詳細4!N107</f>
        <v>0</v>
      </c>
      <c r="O420" s="82">
        <f>詳細4!O107</f>
        <v>0</v>
      </c>
      <c r="P420" s="82">
        <f>詳細4!P107</f>
        <v>0</v>
      </c>
      <c r="Q420" s="82">
        <f>SUM(D420:P420)</f>
        <v>0</v>
      </c>
    </row>
    <row r="421" spans="3:17" s="33" customFormat="1" ht="15" customHeight="1">
      <c r="C421" s="78" t="s">
        <v>102</v>
      </c>
      <c r="D421" s="83">
        <f>詳細4!D108</f>
        <v>0</v>
      </c>
      <c r="E421" s="83">
        <f>詳細4!E108</f>
        <v>0</v>
      </c>
      <c r="F421" s="83">
        <f>詳細4!F108</f>
        <v>0</v>
      </c>
      <c r="G421" s="83">
        <f>詳細4!G108</f>
        <v>0</v>
      </c>
      <c r="H421" s="83">
        <f>詳細4!H108</f>
        <v>0</v>
      </c>
      <c r="I421" s="83">
        <f>詳細4!I108</f>
        <v>0</v>
      </c>
      <c r="J421" s="83">
        <f>詳細4!J108</f>
        <v>0</v>
      </c>
      <c r="K421" s="83">
        <f>詳細4!K108</f>
        <v>0</v>
      </c>
      <c r="L421" s="83">
        <f>詳細4!L108</f>
        <v>0</v>
      </c>
      <c r="M421" s="83">
        <f>詳細4!M108</f>
        <v>0</v>
      </c>
      <c r="N421" s="83">
        <f>詳細4!N108</f>
        <v>0</v>
      </c>
      <c r="O421" s="83">
        <f>詳細4!O108</f>
        <v>0</v>
      </c>
      <c r="P421" s="83">
        <f>詳細4!P108</f>
        <v>0</v>
      </c>
      <c r="Q421" s="83">
        <f>SUM(D421:P421)</f>
        <v>0</v>
      </c>
    </row>
    <row r="422" spans="3:17" s="33" customFormat="1" ht="15" customHeight="1">
      <c r="C422" s="78" t="s">
        <v>103</v>
      </c>
      <c r="D422" s="83">
        <f>詳細4!D109</f>
        <v>0</v>
      </c>
      <c r="E422" s="83">
        <f>詳細4!E109</f>
        <v>0</v>
      </c>
      <c r="F422" s="83">
        <f>詳細4!F109</f>
        <v>0</v>
      </c>
      <c r="G422" s="83">
        <f>詳細4!G109</f>
        <v>0</v>
      </c>
      <c r="H422" s="83">
        <f>詳細4!H109</f>
        <v>0</v>
      </c>
      <c r="I422" s="83">
        <f>詳細4!I109</f>
        <v>0</v>
      </c>
      <c r="J422" s="83">
        <f>詳細4!J109</f>
        <v>0</v>
      </c>
      <c r="K422" s="83">
        <f>詳細4!K109</f>
        <v>0</v>
      </c>
      <c r="L422" s="83">
        <f>詳細4!L109</f>
        <v>0</v>
      </c>
      <c r="M422" s="83">
        <f>詳細4!M109</f>
        <v>0</v>
      </c>
      <c r="N422" s="83">
        <f>詳細4!N109</f>
        <v>0</v>
      </c>
      <c r="O422" s="83">
        <f>詳細4!O109</f>
        <v>0</v>
      </c>
      <c r="P422" s="83">
        <f>詳細4!P109</f>
        <v>0</v>
      </c>
      <c r="Q422" s="83">
        <f>SUM(D422:P422)</f>
        <v>0</v>
      </c>
    </row>
    <row r="423" spans="3:17" s="33" customFormat="1" ht="15" customHeight="1">
      <c r="C423" s="80" t="s">
        <v>92</v>
      </c>
      <c r="D423" s="84">
        <f>詳細4!D110</f>
        <v>0</v>
      </c>
      <c r="E423" s="84">
        <f>詳細4!E110</f>
        <v>0</v>
      </c>
      <c r="F423" s="84">
        <f>詳細4!F110</f>
        <v>0</v>
      </c>
      <c r="G423" s="84">
        <f>詳細4!G110</f>
        <v>0</v>
      </c>
      <c r="H423" s="84">
        <f>詳細4!H110</f>
        <v>0</v>
      </c>
      <c r="I423" s="84">
        <f>詳細4!I110</f>
        <v>0</v>
      </c>
      <c r="J423" s="84">
        <f>詳細4!J110</f>
        <v>0</v>
      </c>
      <c r="K423" s="84">
        <f>詳細4!K110</f>
        <v>0</v>
      </c>
      <c r="L423" s="84">
        <f>詳細4!L110</f>
        <v>0</v>
      </c>
      <c r="M423" s="84">
        <f>詳細4!M110</f>
        <v>0</v>
      </c>
      <c r="N423" s="84">
        <f>詳細4!N110</f>
        <v>0</v>
      </c>
      <c r="O423" s="84">
        <f>詳細4!O110</f>
        <v>0</v>
      </c>
      <c r="P423" s="84">
        <f>詳細4!P110</f>
        <v>0</v>
      </c>
      <c r="Q423" s="84">
        <f>SUM(D423:P423)</f>
        <v>0</v>
      </c>
    </row>
    <row r="424" spans="3:17" s="33" customFormat="1" ht="15" customHeight="1">
      <c r="F424" s="31"/>
      <c r="G424" s="70"/>
      <c r="N424" s="48"/>
      <c r="O424" s="48"/>
    </row>
    <row r="425" spans="3:17" s="33" customFormat="1" ht="15" customHeight="1">
      <c r="C425" s="30" t="s">
        <v>209</v>
      </c>
      <c r="D425" s="27"/>
      <c r="E425" s="27"/>
      <c r="F425" s="71"/>
      <c r="G425" s="72"/>
      <c r="H425" s="27"/>
      <c r="I425" s="27"/>
      <c r="J425" s="73"/>
      <c r="K425" s="74"/>
      <c r="L425" s="27"/>
      <c r="M425" s="27"/>
      <c r="N425" s="27"/>
      <c r="O425" s="27"/>
      <c r="P425" s="27"/>
      <c r="Q425" s="31" t="s">
        <v>207</v>
      </c>
    </row>
    <row r="426" spans="3:17" s="33" customFormat="1" ht="15" customHeight="1">
      <c r="C426" s="39"/>
      <c r="D426" s="38" t="s">
        <v>120</v>
      </c>
      <c r="E426" s="38" t="s">
        <v>121</v>
      </c>
      <c r="F426" s="38" t="s">
        <v>122</v>
      </c>
      <c r="G426" s="38" t="s">
        <v>123</v>
      </c>
      <c r="H426" s="38" t="s">
        <v>124</v>
      </c>
      <c r="I426" s="38" t="s">
        <v>125</v>
      </c>
      <c r="J426" s="38" t="s">
        <v>126</v>
      </c>
      <c r="K426" s="38" t="s">
        <v>127</v>
      </c>
      <c r="L426" s="38" t="s">
        <v>128</v>
      </c>
      <c r="M426" s="39">
        <v>10</v>
      </c>
      <c r="N426" s="39">
        <v>11</v>
      </c>
      <c r="O426" s="39">
        <v>12</v>
      </c>
      <c r="P426" s="39">
        <v>13</v>
      </c>
      <c r="Q426" s="39"/>
    </row>
    <row r="427" spans="3:17" s="33" customFormat="1" ht="27">
      <c r="C427" s="75" t="s">
        <v>58</v>
      </c>
      <c r="D427" s="32" t="s">
        <v>99</v>
      </c>
      <c r="E427" s="32" t="s">
        <v>60</v>
      </c>
      <c r="F427" s="32" t="s">
        <v>61</v>
      </c>
      <c r="G427" s="32" t="s">
        <v>62</v>
      </c>
      <c r="H427" s="32" t="s">
        <v>63</v>
      </c>
      <c r="I427" s="32" t="s">
        <v>64</v>
      </c>
      <c r="J427" s="32" t="s">
        <v>100</v>
      </c>
      <c r="K427" s="32" t="s">
        <v>65</v>
      </c>
      <c r="L427" s="32" t="s">
        <v>66</v>
      </c>
      <c r="M427" s="32" t="s">
        <v>67</v>
      </c>
      <c r="N427" s="32" t="s">
        <v>68</v>
      </c>
      <c r="O427" s="32" t="s">
        <v>69</v>
      </c>
      <c r="P427" s="32" t="s">
        <v>70</v>
      </c>
      <c r="Q427" s="32" t="s">
        <v>71</v>
      </c>
    </row>
    <row r="428" spans="3:17" s="33" customFormat="1" ht="15" customHeight="1">
      <c r="C428" s="76" t="s">
        <v>101</v>
      </c>
      <c r="D428" s="82">
        <f>詳細4!D175</f>
        <v>0</v>
      </c>
      <c r="E428" s="82">
        <f>詳細4!E175</f>
        <v>0</v>
      </c>
      <c r="F428" s="82">
        <f>詳細4!F175</f>
        <v>0</v>
      </c>
      <c r="G428" s="82">
        <f>詳細4!G175</f>
        <v>0</v>
      </c>
      <c r="H428" s="82">
        <f>詳細4!H175</f>
        <v>0</v>
      </c>
      <c r="I428" s="82">
        <f>詳細4!I175</f>
        <v>0</v>
      </c>
      <c r="J428" s="82">
        <f>詳細4!J175</f>
        <v>0</v>
      </c>
      <c r="K428" s="82">
        <f>詳細4!K175</f>
        <v>0</v>
      </c>
      <c r="L428" s="82">
        <f>詳細4!L175</f>
        <v>0</v>
      </c>
      <c r="M428" s="82">
        <f>詳細4!M175</f>
        <v>0</v>
      </c>
      <c r="N428" s="82">
        <f>詳細4!N175</f>
        <v>0</v>
      </c>
      <c r="O428" s="82">
        <f>詳細4!O175</f>
        <v>0</v>
      </c>
      <c r="P428" s="82">
        <f>詳細4!P175</f>
        <v>0</v>
      </c>
      <c r="Q428" s="82">
        <f>SUM(D428:P428)</f>
        <v>0</v>
      </c>
    </row>
    <row r="429" spans="3:17" s="33" customFormat="1" ht="15" customHeight="1">
      <c r="C429" s="78" t="s">
        <v>102</v>
      </c>
      <c r="D429" s="83">
        <f>詳細4!D176</f>
        <v>0</v>
      </c>
      <c r="E429" s="83">
        <f>詳細4!E176</f>
        <v>0</v>
      </c>
      <c r="F429" s="83">
        <f>詳細4!F176</f>
        <v>0</v>
      </c>
      <c r="G429" s="83">
        <f>詳細4!G176</f>
        <v>0</v>
      </c>
      <c r="H429" s="83">
        <f>詳細4!H176</f>
        <v>0</v>
      </c>
      <c r="I429" s="83">
        <f>詳細4!I176</f>
        <v>0</v>
      </c>
      <c r="J429" s="83">
        <f>詳細4!J176</f>
        <v>0</v>
      </c>
      <c r="K429" s="83">
        <f>詳細4!K176</f>
        <v>0</v>
      </c>
      <c r="L429" s="83">
        <f>詳細4!L176</f>
        <v>0</v>
      </c>
      <c r="M429" s="83">
        <f>詳細4!M176</f>
        <v>0</v>
      </c>
      <c r="N429" s="83">
        <f>詳細4!N176</f>
        <v>0</v>
      </c>
      <c r="O429" s="83">
        <f>詳細4!O176</f>
        <v>0</v>
      </c>
      <c r="P429" s="83">
        <f>詳細4!P176</f>
        <v>0</v>
      </c>
      <c r="Q429" s="83">
        <f>SUM(D429:P429)</f>
        <v>0</v>
      </c>
    </row>
    <row r="430" spans="3:17" s="33" customFormat="1" ht="15" customHeight="1">
      <c r="C430" s="78" t="s">
        <v>103</v>
      </c>
      <c r="D430" s="83">
        <f>詳細4!D177</f>
        <v>0</v>
      </c>
      <c r="E430" s="83">
        <f>詳細4!E177</f>
        <v>0</v>
      </c>
      <c r="F430" s="83">
        <f>詳細4!F177</f>
        <v>0</v>
      </c>
      <c r="G430" s="83">
        <f>詳細4!G177</f>
        <v>0</v>
      </c>
      <c r="H430" s="83">
        <f>詳細4!H177</f>
        <v>0</v>
      </c>
      <c r="I430" s="83">
        <f>詳細4!I177</f>
        <v>0</v>
      </c>
      <c r="J430" s="83">
        <f>詳細4!J177</f>
        <v>0</v>
      </c>
      <c r="K430" s="83">
        <f>詳細4!K177</f>
        <v>0</v>
      </c>
      <c r="L430" s="83">
        <f>詳細4!L177</f>
        <v>0</v>
      </c>
      <c r="M430" s="83">
        <f>詳細4!M177</f>
        <v>0</v>
      </c>
      <c r="N430" s="83">
        <f>詳細4!N177</f>
        <v>0</v>
      </c>
      <c r="O430" s="83">
        <f>詳細4!O177</f>
        <v>0</v>
      </c>
      <c r="P430" s="83">
        <f>詳細4!P177</f>
        <v>0</v>
      </c>
      <c r="Q430" s="83">
        <f>SUM(D430:P430)</f>
        <v>0</v>
      </c>
    </row>
    <row r="431" spans="3:17" s="33" customFormat="1" ht="15" customHeight="1">
      <c r="C431" s="80" t="s">
        <v>92</v>
      </c>
      <c r="D431" s="84">
        <f>詳細4!D178</f>
        <v>0</v>
      </c>
      <c r="E431" s="84">
        <f>詳細4!E178</f>
        <v>0</v>
      </c>
      <c r="F431" s="84">
        <f>詳細4!F178</f>
        <v>0</v>
      </c>
      <c r="G431" s="84">
        <f>詳細4!G178</f>
        <v>0</v>
      </c>
      <c r="H431" s="84">
        <f>詳細4!H178</f>
        <v>0</v>
      </c>
      <c r="I431" s="84">
        <f>詳細4!I178</f>
        <v>0</v>
      </c>
      <c r="J431" s="84">
        <f>詳細4!J178</f>
        <v>0</v>
      </c>
      <c r="K431" s="84">
        <f>詳細4!K178</f>
        <v>0</v>
      </c>
      <c r="L431" s="84">
        <f>詳細4!L178</f>
        <v>0</v>
      </c>
      <c r="M431" s="84">
        <f>詳細4!M178</f>
        <v>0</v>
      </c>
      <c r="N431" s="84">
        <f>詳細4!N178</f>
        <v>0</v>
      </c>
      <c r="O431" s="84">
        <f>詳細4!O178</f>
        <v>0</v>
      </c>
      <c r="P431" s="84">
        <f>詳細4!P178</f>
        <v>0</v>
      </c>
      <c r="Q431" s="84">
        <f>SUM(D431:P431)</f>
        <v>0</v>
      </c>
    </row>
    <row r="432" spans="3:17" s="33" customFormat="1" ht="10.7" customHeight="1">
      <c r="F432" s="31"/>
      <c r="G432" s="70"/>
      <c r="N432" s="48"/>
      <c r="O432" s="48"/>
    </row>
    <row r="433" spans="3:17" s="33" customFormat="1" ht="12.95" customHeight="1">
      <c r="C433" s="33" t="s">
        <v>106</v>
      </c>
      <c r="F433" s="31"/>
      <c r="G433" s="70"/>
      <c r="N433" s="48"/>
      <c r="O433" s="48"/>
    </row>
    <row r="434" spans="3:17" s="33" customFormat="1" ht="15" customHeight="1">
      <c r="F434" s="31"/>
      <c r="G434" s="70"/>
      <c r="N434" s="48"/>
      <c r="O434" s="48"/>
    </row>
    <row r="435" spans="3:17" s="33" customFormat="1" ht="15" customHeight="1">
      <c r="F435" s="31"/>
      <c r="G435" s="70"/>
      <c r="N435" s="48"/>
      <c r="O435" s="48"/>
    </row>
    <row r="436" spans="3:17" s="33" customFormat="1" ht="15" customHeight="1">
      <c r="F436" s="31"/>
      <c r="G436" s="70"/>
      <c r="N436" s="48"/>
      <c r="O436" s="48"/>
    </row>
    <row r="437" spans="3:17" s="33" customFormat="1" ht="15" customHeight="1">
      <c r="F437" s="31"/>
      <c r="G437" s="70"/>
      <c r="N437" s="48"/>
      <c r="O437" s="48"/>
    </row>
    <row r="438" spans="3:17" s="33" customFormat="1" ht="15" customHeight="1">
      <c r="F438" s="31"/>
      <c r="G438" s="70"/>
      <c r="N438" s="48"/>
      <c r="O438" s="48"/>
    </row>
    <row r="439" spans="3:17" s="33" customFormat="1" ht="15" customHeight="1">
      <c r="F439" s="31"/>
      <c r="G439" s="70"/>
      <c r="N439" s="48"/>
      <c r="O439" s="48"/>
    </row>
    <row r="440" spans="3:17" s="33" customFormat="1" ht="15" customHeight="1">
      <c r="F440" s="31"/>
      <c r="G440" s="70"/>
      <c r="N440" s="48"/>
      <c r="O440" s="48"/>
    </row>
    <row r="441" spans="3:17" s="33" customFormat="1" ht="15" customHeight="1">
      <c r="F441" s="31"/>
      <c r="G441" s="70"/>
      <c r="N441" s="48"/>
      <c r="O441" s="48"/>
    </row>
    <row r="442" spans="3:17" s="33" customFormat="1" ht="15" customHeight="1">
      <c r="F442" s="31"/>
      <c r="G442" s="70"/>
      <c r="N442" s="48"/>
      <c r="O442" s="48"/>
    </row>
    <row r="443" spans="3:17" s="33" customFormat="1" ht="15" customHeight="1">
      <c r="F443" s="31"/>
      <c r="G443" s="70"/>
      <c r="N443" s="48"/>
      <c r="O443" s="48"/>
    </row>
    <row r="444" spans="3:17" s="33" customFormat="1" ht="17.25">
      <c r="C444" s="36" t="s">
        <v>210</v>
      </c>
      <c r="F444" s="31"/>
      <c r="G444" s="70"/>
      <c r="N444" s="48"/>
      <c r="O444" s="48"/>
    </row>
    <row r="445" spans="3:17" s="33" customFormat="1" ht="15" customHeight="1">
      <c r="F445" s="31"/>
      <c r="G445" s="70"/>
      <c r="N445" s="48"/>
      <c r="O445" s="48"/>
    </row>
    <row r="446" spans="3:17" s="33" customFormat="1" ht="15" customHeight="1">
      <c r="C446" s="30" t="s">
        <v>211</v>
      </c>
      <c r="D446" s="27"/>
      <c r="E446" s="27"/>
      <c r="F446" s="71"/>
      <c r="G446" s="72"/>
      <c r="H446" s="27"/>
      <c r="I446" s="27"/>
      <c r="J446" s="73"/>
      <c r="K446" s="74"/>
      <c r="L446" s="27"/>
      <c r="M446" s="27"/>
      <c r="N446" s="27"/>
      <c r="O446" s="27"/>
      <c r="P446" s="27"/>
      <c r="Q446" s="31" t="s">
        <v>207</v>
      </c>
    </row>
    <row r="447" spans="3:17" s="33" customFormat="1" ht="15" customHeight="1">
      <c r="C447" s="39"/>
      <c r="D447" s="38" t="s">
        <v>120</v>
      </c>
      <c r="E447" s="38" t="s">
        <v>121</v>
      </c>
      <c r="F447" s="38" t="s">
        <v>122</v>
      </c>
      <c r="G447" s="38" t="s">
        <v>123</v>
      </c>
      <c r="H447" s="38" t="s">
        <v>124</v>
      </c>
      <c r="I447" s="38" t="s">
        <v>125</v>
      </c>
      <c r="J447" s="38" t="s">
        <v>126</v>
      </c>
      <c r="K447" s="38" t="s">
        <v>127</v>
      </c>
      <c r="L447" s="38" t="s">
        <v>128</v>
      </c>
      <c r="M447" s="39">
        <v>10</v>
      </c>
      <c r="N447" s="39">
        <v>11</v>
      </c>
      <c r="O447" s="39">
        <v>12</v>
      </c>
      <c r="P447" s="39">
        <v>13</v>
      </c>
      <c r="Q447" s="39"/>
    </row>
    <row r="448" spans="3:17" s="33" customFormat="1" ht="27">
      <c r="C448" s="75" t="s">
        <v>58</v>
      </c>
      <c r="D448" s="32" t="s">
        <v>99</v>
      </c>
      <c r="E448" s="32" t="s">
        <v>60</v>
      </c>
      <c r="F448" s="32" t="s">
        <v>61</v>
      </c>
      <c r="G448" s="32" t="s">
        <v>62</v>
      </c>
      <c r="H448" s="32" t="s">
        <v>63</v>
      </c>
      <c r="I448" s="32" t="s">
        <v>64</v>
      </c>
      <c r="J448" s="32" t="s">
        <v>100</v>
      </c>
      <c r="K448" s="32" t="s">
        <v>65</v>
      </c>
      <c r="L448" s="32" t="s">
        <v>66</v>
      </c>
      <c r="M448" s="32" t="s">
        <v>67</v>
      </c>
      <c r="N448" s="32" t="s">
        <v>68</v>
      </c>
      <c r="O448" s="32" t="s">
        <v>69</v>
      </c>
      <c r="P448" s="32" t="s">
        <v>70</v>
      </c>
      <c r="Q448" s="32" t="s">
        <v>71</v>
      </c>
    </row>
    <row r="449" spans="3:17" s="33" customFormat="1" ht="15" customHeight="1">
      <c r="C449" s="76" t="s">
        <v>101</v>
      </c>
      <c r="D449" s="82">
        <f>詳細4!D63</f>
        <v>0</v>
      </c>
      <c r="E449" s="82">
        <f>詳細4!E63</f>
        <v>0</v>
      </c>
      <c r="F449" s="82">
        <f>詳細4!F63</f>
        <v>0</v>
      </c>
      <c r="G449" s="82">
        <f>詳細4!G63</f>
        <v>0</v>
      </c>
      <c r="H449" s="82">
        <f>詳細4!H63</f>
        <v>0</v>
      </c>
      <c r="I449" s="82">
        <f>詳細4!I63</f>
        <v>0</v>
      </c>
      <c r="J449" s="82">
        <f>詳細4!J63</f>
        <v>0</v>
      </c>
      <c r="K449" s="82">
        <f>詳細4!K63</f>
        <v>0</v>
      </c>
      <c r="L449" s="82">
        <f>詳細4!L63</f>
        <v>0</v>
      </c>
      <c r="M449" s="82">
        <f>詳細4!M63</f>
        <v>0</v>
      </c>
      <c r="N449" s="82">
        <f>詳細4!N63</f>
        <v>0</v>
      </c>
      <c r="O449" s="82">
        <f>詳細4!O63</f>
        <v>0</v>
      </c>
      <c r="P449" s="82">
        <f>詳細4!P63</f>
        <v>0</v>
      </c>
      <c r="Q449" s="82">
        <f>SUM(D449:P449)</f>
        <v>0</v>
      </c>
    </row>
    <row r="450" spans="3:17" s="33" customFormat="1" ht="15" customHeight="1">
      <c r="C450" s="78" t="s">
        <v>102</v>
      </c>
      <c r="D450" s="83">
        <f>詳細4!D64</f>
        <v>0</v>
      </c>
      <c r="E450" s="83">
        <f>詳細4!E64</f>
        <v>0</v>
      </c>
      <c r="F450" s="83">
        <f>詳細4!F64</f>
        <v>0</v>
      </c>
      <c r="G450" s="83">
        <f>詳細4!G64</f>
        <v>0</v>
      </c>
      <c r="H450" s="83">
        <f>詳細4!H64</f>
        <v>0</v>
      </c>
      <c r="I450" s="83">
        <f>詳細4!I64</f>
        <v>0</v>
      </c>
      <c r="J450" s="83">
        <f>詳細4!J64</f>
        <v>0</v>
      </c>
      <c r="K450" s="83">
        <f>詳細4!K64</f>
        <v>0</v>
      </c>
      <c r="L450" s="83">
        <f>詳細4!L64</f>
        <v>0</v>
      </c>
      <c r="M450" s="83">
        <f>詳細4!M64</f>
        <v>0</v>
      </c>
      <c r="N450" s="83">
        <f>詳細4!N64</f>
        <v>0</v>
      </c>
      <c r="O450" s="83">
        <f>詳細4!O64</f>
        <v>0</v>
      </c>
      <c r="P450" s="83">
        <f>詳細4!P64</f>
        <v>0</v>
      </c>
      <c r="Q450" s="83">
        <f>SUM(D450:P450)</f>
        <v>0</v>
      </c>
    </row>
    <row r="451" spans="3:17" s="33" customFormat="1" ht="15" customHeight="1">
      <c r="C451" s="78" t="s">
        <v>103</v>
      </c>
      <c r="D451" s="83">
        <f>詳細4!D65</f>
        <v>0</v>
      </c>
      <c r="E451" s="83">
        <f>詳細4!E65</f>
        <v>0</v>
      </c>
      <c r="F451" s="83">
        <f>詳細4!F65</f>
        <v>0</v>
      </c>
      <c r="G451" s="83">
        <f>詳細4!G65</f>
        <v>0</v>
      </c>
      <c r="H451" s="83">
        <f>詳細4!H65</f>
        <v>0</v>
      </c>
      <c r="I451" s="83">
        <f>詳細4!I65</f>
        <v>0</v>
      </c>
      <c r="J451" s="83">
        <f>詳細4!J65</f>
        <v>0</v>
      </c>
      <c r="K451" s="83">
        <f>詳細4!K65</f>
        <v>0</v>
      </c>
      <c r="L451" s="83">
        <f>詳細4!L65</f>
        <v>0</v>
      </c>
      <c r="M451" s="83">
        <f>詳細4!M65</f>
        <v>0</v>
      </c>
      <c r="N451" s="83">
        <f>詳細4!N65</f>
        <v>0</v>
      </c>
      <c r="O451" s="83">
        <f>詳細4!O65</f>
        <v>0</v>
      </c>
      <c r="P451" s="83">
        <f>詳細4!P65</f>
        <v>0</v>
      </c>
      <c r="Q451" s="83">
        <f>SUM(D451:P451)</f>
        <v>0</v>
      </c>
    </row>
    <row r="452" spans="3:17" s="33" customFormat="1" ht="15" customHeight="1">
      <c r="C452" s="80" t="s">
        <v>92</v>
      </c>
      <c r="D452" s="84">
        <f>詳細4!D66</f>
        <v>0</v>
      </c>
      <c r="E452" s="84">
        <f>詳細4!E66</f>
        <v>0</v>
      </c>
      <c r="F452" s="84">
        <f>詳細4!F66</f>
        <v>0</v>
      </c>
      <c r="G452" s="84">
        <f>詳細4!G66</f>
        <v>0</v>
      </c>
      <c r="H452" s="84">
        <f>詳細4!H66</f>
        <v>0</v>
      </c>
      <c r="I452" s="84">
        <f>詳細4!I66</f>
        <v>0</v>
      </c>
      <c r="J452" s="84">
        <f>詳細4!J66</f>
        <v>0</v>
      </c>
      <c r="K452" s="84">
        <f>詳細4!K66</f>
        <v>0</v>
      </c>
      <c r="L452" s="84">
        <f>詳細4!L66</f>
        <v>0</v>
      </c>
      <c r="M452" s="84">
        <f>詳細4!M66</f>
        <v>0</v>
      </c>
      <c r="N452" s="84">
        <f>詳細4!N66</f>
        <v>0</v>
      </c>
      <c r="O452" s="84">
        <f>詳細4!O66</f>
        <v>0</v>
      </c>
      <c r="P452" s="84">
        <f>詳細4!P66</f>
        <v>0</v>
      </c>
      <c r="Q452" s="84">
        <f>SUM(D452:P452)</f>
        <v>0</v>
      </c>
    </row>
    <row r="453" spans="3:17" s="33" customFormat="1" ht="15" customHeight="1">
      <c r="F453" s="31"/>
      <c r="G453" s="70"/>
      <c r="N453" s="48"/>
      <c r="O453" s="48"/>
    </row>
    <row r="454" spans="3:17" s="33" customFormat="1" ht="15" customHeight="1">
      <c r="C454" s="30" t="s">
        <v>212</v>
      </c>
      <c r="D454" s="27"/>
      <c r="E454" s="27"/>
      <c r="F454" s="71"/>
      <c r="G454" s="72"/>
      <c r="H454" s="27"/>
      <c r="I454" s="27"/>
      <c r="J454" s="73"/>
      <c r="K454" s="74"/>
      <c r="L454" s="27"/>
      <c r="M454" s="27"/>
      <c r="N454" s="27"/>
      <c r="O454" s="27"/>
      <c r="P454" s="27"/>
      <c r="Q454" s="31" t="s">
        <v>207</v>
      </c>
    </row>
    <row r="455" spans="3:17" s="33" customFormat="1" ht="15" customHeight="1">
      <c r="C455" s="39"/>
      <c r="D455" s="38" t="s">
        <v>120</v>
      </c>
      <c r="E455" s="38" t="s">
        <v>121</v>
      </c>
      <c r="F455" s="38" t="s">
        <v>122</v>
      </c>
      <c r="G455" s="38" t="s">
        <v>123</v>
      </c>
      <c r="H455" s="38" t="s">
        <v>124</v>
      </c>
      <c r="I455" s="38" t="s">
        <v>125</v>
      </c>
      <c r="J455" s="38" t="s">
        <v>126</v>
      </c>
      <c r="K455" s="38" t="s">
        <v>127</v>
      </c>
      <c r="L455" s="38" t="s">
        <v>128</v>
      </c>
      <c r="M455" s="39">
        <v>10</v>
      </c>
      <c r="N455" s="39">
        <v>11</v>
      </c>
      <c r="O455" s="39">
        <v>12</v>
      </c>
      <c r="P455" s="39">
        <v>13</v>
      </c>
      <c r="Q455" s="39"/>
    </row>
    <row r="456" spans="3:17" s="33" customFormat="1" ht="27">
      <c r="C456" s="75" t="s">
        <v>58</v>
      </c>
      <c r="D456" s="32" t="s">
        <v>99</v>
      </c>
      <c r="E456" s="32" t="s">
        <v>60</v>
      </c>
      <c r="F456" s="32" t="s">
        <v>61</v>
      </c>
      <c r="G456" s="32" t="s">
        <v>62</v>
      </c>
      <c r="H456" s="32" t="s">
        <v>63</v>
      </c>
      <c r="I456" s="32" t="s">
        <v>64</v>
      </c>
      <c r="J456" s="32" t="s">
        <v>100</v>
      </c>
      <c r="K456" s="32" t="s">
        <v>65</v>
      </c>
      <c r="L456" s="32" t="s">
        <v>66</v>
      </c>
      <c r="M456" s="32" t="s">
        <v>67</v>
      </c>
      <c r="N456" s="32" t="s">
        <v>68</v>
      </c>
      <c r="O456" s="32" t="s">
        <v>69</v>
      </c>
      <c r="P456" s="32" t="s">
        <v>70</v>
      </c>
      <c r="Q456" s="32" t="s">
        <v>71</v>
      </c>
    </row>
    <row r="457" spans="3:17" s="33" customFormat="1" ht="15" customHeight="1">
      <c r="C457" s="76" t="s">
        <v>101</v>
      </c>
      <c r="D457" s="82">
        <f>詳細4!D146</f>
        <v>0</v>
      </c>
      <c r="E457" s="82">
        <f>詳細4!E146</f>
        <v>0</v>
      </c>
      <c r="F457" s="82">
        <f>詳細4!F146</f>
        <v>0</v>
      </c>
      <c r="G457" s="82">
        <f>詳細4!G146</f>
        <v>0</v>
      </c>
      <c r="H457" s="82">
        <f>詳細4!H146</f>
        <v>0</v>
      </c>
      <c r="I457" s="82">
        <f>詳細4!I146</f>
        <v>0</v>
      </c>
      <c r="J457" s="82">
        <f>詳細4!J146</f>
        <v>0</v>
      </c>
      <c r="K457" s="82">
        <f>詳細4!K146</f>
        <v>0</v>
      </c>
      <c r="L457" s="82">
        <f>詳細4!L146</f>
        <v>0</v>
      </c>
      <c r="M457" s="82">
        <f>詳細4!M146</f>
        <v>0</v>
      </c>
      <c r="N457" s="82">
        <f>詳細4!N146</f>
        <v>0</v>
      </c>
      <c r="O457" s="82">
        <f>詳細4!O146</f>
        <v>0</v>
      </c>
      <c r="P457" s="82">
        <f>詳細4!P146</f>
        <v>0</v>
      </c>
      <c r="Q457" s="82">
        <f>SUM(D457:P457)</f>
        <v>0</v>
      </c>
    </row>
    <row r="458" spans="3:17" s="33" customFormat="1" ht="15" customHeight="1">
      <c r="C458" s="78" t="s">
        <v>102</v>
      </c>
      <c r="D458" s="83">
        <f>詳細4!D147</f>
        <v>0</v>
      </c>
      <c r="E458" s="83">
        <f>詳細4!E147</f>
        <v>0</v>
      </c>
      <c r="F458" s="83">
        <f>詳細4!F147</f>
        <v>0</v>
      </c>
      <c r="G458" s="83">
        <f>詳細4!G147</f>
        <v>0</v>
      </c>
      <c r="H458" s="83">
        <f>詳細4!H147</f>
        <v>0</v>
      </c>
      <c r="I458" s="83">
        <f>詳細4!I147</f>
        <v>0</v>
      </c>
      <c r="J458" s="83">
        <f>詳細4!J147</f>
        <v>0</v>
      </c>
      <c r="K458" s="83">
        <f>詳細4!K147</f>
        <v>0</v>
      </c>
      <c r="L458" s="83">
        <f>詳細4!L147</f>
        <v>0</v>
      </c>
      <c r="M458" s="83">
        <f>詳細4!M147</f>
        <v>0</v>
      </c>
      <c r="N458" s="83">
        <f>詳細4!N147</f>
        <v>0</v>
      </c>
      <c r="O458" s="83">
        <f>詳細4!O147</f>
        <v>0</v>
      </c>
      <c r="P458" s="83">
        <f>詳細4!P147</f>
        <v>0</v>
      </c>
      <c r="Q458" s="83">
        <f>SUM(D458:P458)</f>
        <v>0</v>
      </c>
    </row>
    <row r="459" spans="3:17" s="33" customFormat="1" ht="15" customHeight="1">
      <c r="C459" s="78" t="s">
        <v>103</v>
      </c>
      <c r="D459" s="83">
        <f>詳細4!D148</f>
        <v>0</v>
      </c>
      <c r="E459" s="83">
        <f>詳細4!E148</f>
        <v>0</v>
      </c>
      <c r="F459" s="83">
        <f>詳細4!F148</f>
        <v>0</v>
      </c>
      <c r="G459" s="83">
        <f>詳細4!G148</f>
        <v>0</v>
      </c>
      <c r="H459" s="83">
        <f>詳細4!H148</f>
        <v>0</v>
      </c>
      <c r="I459" s="83">
        <f>詳細4!I148</f>
        <v>0</v>
      </c>
      <c r="J459" s="83">
        <f>詳細4!J148</f>
        <v>0</v>
      </c>
      <c r="K459" s="83">
        <f>詳細4!K148</f>
        <v>0</v>
      </c>
      <c r="L459" s="83">
        <f>詳細4!L148</f>
        <v>0</v>
      </c>
      <c r="M459" s="83">
        <f>詳細4!M148</f>
        <v>0</v>
      </c>
      <c r="N459" s="83">
        <f>詳細4!N148</f>
        <v>0</v>
      </c>
      <c r="O459" s="83">
        <f>詳細4!O148</f>
        <v>0</v>
      </c>
      <c r="P459" s="83">
        <f>詳細4!P148</f>
        <v>0</v>
      </c>
      <c r="Q459" s="83">
        <f>SUM(D459:P459)</f>
        <v>0</v>
      </c>
    </row>
    <row r="460" spans="3:17" s="33" customFormat="1" ht="15" customHeight="1">
      <c r="C460" s="80" t="s">
        <v>92</v>
      </c>
      <c r="D460" s="84">
        <f>詳細4!D149</f>
        <v>0</v>
      </c>
      <c r="E460" s="84">
        <f>詳細4!E149</f>
        <v>0</v>
      </c>
      <c r="F460" s="84">
        <f>詳細4!F149</f>
        <v>0</v>
      </c>
      <c r="G460" s="84">
        <f>詳細4!G149</f>
        <v>0</v>
      </c>
      <c r="H460" s="84">
        <f>詳細4!H149</f>
        <v>0</v>
      </c>
      <c r="I460" s="84">
        <f>詳細4!I149</f>
        <v>0</v>
      </c>
      <c r="J460" s="84">
        <f>詳細4!J149</f>
        <v>0</v>
      </c>
      <c r="K460" s="84">
        <f>詳細4!K149</f>
        <v>0</v>
      </c>
      <c r="L460" s="84">
        <f>詳細4!L149</f>
        <v>0</v>
      </c>
      <c r="M460" s="84">
        <f>詳細4!M149</f>
        <v>0</v>
      </c>
      <c r="N460" s="84">
        <f>詳細4!N149</f>
        <v>0</v>
      </c>
      <c r="O460" s="84">
        <f>詳細4!O149</f>
        <v>0</v>
      </c>
      <c r="P460" s="84">
        <f>詳細4!P149</f>
        <v>0</v>
      </c>
      <c r="Q460" s="84">
        <f>SUM(D460:P460)</f>
        <v>0</v>
      </c>
    </row>
    <row r="461" spans="3:17" s="33" customFormat="1" ht="15" customHeight="1">
      <c r="F461" s="31"/>
      <c r="G461" s="70"/>
      <c r="N461" s="48"/>
      <c r="O461" s="48"/>
    </row>
    <row r="462" spans="3:17" s="33" customFormat="1" ht="15" customHeight="1">
      <c r="C462" s="30" t="s">
        <v>213</v>
      </c>
      <c r="D462" s="27"/>
      <c r="E462" s="27"/>
      <c r="F462" s="71"/>
      <c r="G462" s="72"/>
      <c r="H462" s="27"/>
      <c r="I462" s="27"/>
      <c r="J462" s="73"/>
      <c r="K462" s="74"/>
      <c r="L462" s="27"/>
      <c r="M462" s="27"/>
      <c r="N462" s="27"/>
      <c r="O462" s="27"/>
      <c r="P462" s="27"/>
      <c r="Q462" s="31" t="s">
        <v>207</v>
      </c>
    </row>
    <row r="463" spans="3:17" s="33" customFormat="1" ht="15" customHeight="1">
      <c r="C463" s="39"/>
      <c r="D463" s="38" t="s">
        <v>120</v>
      </c>
      <c r="E463" s="38" t="s">
        <v>121</v>
      </c>
      <c r="F463" s="38" t="s">
        <v>122</v>
      </c>
      <c r="G463" s="38" t="s">
        <v>123</v>
      </c>
      <c r="H463" s="38" t="s">
        <v>124</v>
      </c>
      <c r="I463" s="38" t="s">
        <v>125</v>
      </c>
      <c r="J463" s="38" t="s">
        <v>126</v>
      </c>
      <c r="K463" s="38" t="s">
        <v>127</v>
      </c>
      <c r="L463" s="38" t="s">
        <v>128</v>
      </c>
      <c r="M463" s="39">
        <v>10</v>
      </c>
      <c r="N463" s="39">
        <v>11</v>
      </c>
      <c r="O463" s="39">
        <v>12</v>
      </c>
      <c r="P463" s="39">
        <v>13</v>
      </c>
      <c r="Q463" s="39"/>
    </row>
    <row r="464" spans="3:17" s="33" customFormat="1" ht="27">
      <c r="C464" s="75" t="s">
        <v>58</v>
      </c>
      <c r="D464" s="32" t="s">
        <v>99</v>
      </c>
      <c r="E464" s="32" t="s">
        <v>60</v>
      </c>
      <c r="F464" s="32" t="s">
        <v>61</v>
      </c>
      <c r="G464" s="32" t="s">
        <v>62</v>
      </c>
      <c r="H464" s="32" t="s">
        <v>63</v>
      </c>
      <c r="I464" s="32" t="s">
        <v>64</v>
      </c>
      <c r="J464" s="32" t="s">
        <v>100</v>
      </c>
      <c r="K464" s="32" t="s">
        <v>65</v>
      </c>
      <c r="L464" s="32" t="s">
        <v>66</v>
      </c>
      <c r="M464" s="32" t="s">
        <v>67</v>
      </c>
      <c r="N464" s="32" t="s">
        <v>68</v>
      </c>
      <c r="O464" s="32" t="s">
        <v>69</v>
      </c>
      <c r="P464" s="32" t="s">
        <v>70</v>
      </c>
      <c r="Q464" s="32" t="s">
        <v>71</v>
      </c>
    </row>
    <row r="465" spans="3:17" s="33" customFormat="1" ht="15" customHeight="1">
      <c r="C465" s="76" t="s">
        <v>101</v>
      </c>
      <c r="D465" s="82">
        <f>詳細4!D183</f>
        <v>0</v>
      </c>
      <c r="E465" s="82">
        <f>詳細4!E183</f>
        <v>0</v>
      </c>
      <c r="F465" s="82">
        <f>詳細4!F183</f>
        <v>0</v>
      </c>
      <c r="G465" s="82">
        <f>詳細4!G183</f>
        <v>0</v>
      </c>
      <c r="H465" s="82">
        <f>詳細4!H183</f>
        <v>0</v>
      </c>
      <c r="I465" s="82">
        <f>詳細4!I183</f>
        <v>0</v>
      </c>
      <c r="J465" s="82">
        <f>詳細4!J183</f>
        <v>0</v>
      </c>
      <c r="K465" s="82">
        <f>詳細4!K183</f>
        <v>0</v>
      </c>
      <c r="L465" s="82">
        <f>詳細4!L183</f>
        <v>0</v>
      </c>
      <c r="M465" s="82">
        <f>詳細4!M183</f>
        <v>0</v>
      </c>
      <c r="N465" s="82">
        <f>詳細4!N183</f>
        <v>0</v>
      </c>
      <c r="O465" s="82">
        <f>詳細4!O183</f>
        <v>0</v>
      </c>
      <c r="P465" s="82">
        <f>詳細4!P183</f>
        <v>0</v>
      </c>
      <c r="Q465" s="82">
        <f>SUM(D465:P465)</f>
        <v>0</v>
      </c>
    </row>
    <row r="466" spans="3:17" s="33" customFormat="1" ht="15" customHeight="1">
      <c r="C466" s="78" t="s">
        <v>102</v>
      </c>
      <c r="D466" s="83">
        <f>詳細4!D184</f>
        <v>0</v>
      </c>
      <c r="E466" s="83">
        <f>詳細4!E184</f>
        <v>0</v>
      </c>
      <c r="F466" s="83">
        <f>詳細4!F184</f>
        <v>0</v>
      </c>
      <c r="G466" s="83">
        <f>詳細4!G184</f>
        <v>0</v>
      </c>
      <c r="H466" s="83">
        <f>詳細4!H184</f>
        <v>0</v>
      </c>
      <c r="I466" s="83">
        <f>詳細4!I184</f>
        <v>0</v>
      </c>
      <c r="J466" s="83">
        <f>詳細4!J184</f>
        <v>0</v>
      </c>
      <c r="K466" s="83">
        <f>詳細4!K184</f>
        <v>0</v>
      </c>
      <c r="L466" s="83">
        <f>詳細4!L184</f>
        <v>0</v>
      </c>
      <c r="M466" s="83">
        <f>詳細4!M184</f>
        <v>0</v>
      </c>
      <c r="N466" s="83">
        <f>詳細4!N184</f>
        <v>0</v>
      </c>
      <c r="O466" s="83">
        <f>詳細4!O184</f>
        <v>0</v>
      </c>
      <c r="P466" s="83">
        <f>詳細4!P184</f>
        <v>0</v>
      </c>
      <c r="Q466" s="83">
        <f>SUM(D466:P466)</f>
        <v>0</v>
      </c>
    </row>
    <row r="467" spans="3:17" s="33" customFormat="1" ht="15" customHeight="1">
      <c r="C467" s="78" t="s">
        <v>103</v>
      </c>
      <c r="D467" s="83">
        <f>詳細4!D185</f>
        <v>0</v>
      </c>
      <c r="E467" s="83">
        <f>詳細4!E185</f>
        <v>0</v>
      </c>
      <c r="F467" s="83">
        <f>詳細4!F185</f>
        <v>0</v>
      </c>
      <c r="G467" s="83">
        <f>詳細4!G185</f>
        <v>0</v>
      </c>
      <c r="H467" s="83">
        <f>詳細4!H185</f>
        <v>0</v>
      </c>
      <c r="I467" s="83">
        <f>詳細4!I185</f>
        <v>0</v>
      </c>
      <c r="J467" s="83">
        <f>詳細4!J185</f>
        <v>0</v>
      </c>
      <c r="K467" s="83">
        <f>詳細4!K185</f>
        <v>0</v>
      </c>
      <c r="L467" s="83">
        <f>詳細4!L185</f>
        <v>0</v>
      </c>
      <c r="M467" s="83">
        <f>詳細4!M185</f>
        <v>0</v>
      </c>
      <c r="N467" s="83">
        <f>詳細4!N185</f>
        <v>0</v>
      </c>
      <c r="O467" s="83">
        <f>詳細4!O185</f>
        <v>0</v>
      </c>
      <c r="P467" s="83">
        <f>詳細4!P185</f>
        <v>0</v>
      </c>
      <c r="Q467" s="83">
        <f>SUM(D467:P467)</f>
        <v>0</v>
      </c>
    </row>
    <row r="468" spans="3:17" s="33" customFormat="1" ht="15" customHeight="1">
      <c r="C468" s="80" t="s">
        <v>92</v>
      </c>
      <c r="D468" s="84">
        <f>詳細4!D186</f>
        <v>0</v>
      </c>
      <c r="E468" s="84">
        <f>詳細4!E186</f>
        <v>0</v>
      </c>
      <c r="F468" s="84">
        <f>詳細4!F186</f>
        <v>0</v>
      </c>
      <c r="G468" s="84">
        <f>詳細4!G186</f>
        <v>0</v>
      </c>
      <c r="H468" s="84">
        <f>詳細4!H186</f>
        <v>0</v>
      </c>
      <c r="I468" s="84">
        <f>詳細4!I186</f>
        <v>0</v>
      </c>
      <c r="J468" s="84">
        <f>詳細4!J186</f>
        <v>0</v>
      </c>
      <c r="K468" s="84">
        <f>詳細4!K186</f>
        <v>0</v>
      </c>
      <c r="L468" s="84">
        <f>詳細4!L186</f>
        <v>0</v>
      </c>
      <c r="M468" s="84">
        <f>詳細4!M186</f>
        <v>0</v>
      </c>
      <c r="N468" s="84">
        <f>詳細4!N186</f>
        <v>0</v>
      </c>
      <c r="O468" s="84">
        <f>詳細4!O186</f>
        <v>0</v>
      </c>
      <c r="P468" s="84">
        <f>詳細4!P186</f>
        <v>0</v>
      </c>
      <c r="Q468" s="84">
        <f>SUM(D468:P468)</f>
        <v>0</v>
      </c>
    </row>
    <row r="469" spans="3:17" s="33" customFormat="1" ht="10.7" customHeight="1">
      <c r="F469" s="31"/>
      <c r="G469" s="70"/>
      <c r="N469" s="48"/>
      <c r="O469" s="48"/>
    </row>
    <row r="470" spans="3:17" s="33" customFormat="1" ht="12.95" customHeight="1">
      <c r="C470" s="33" t="s">
        <v>106</v>
      </c>
      <c r="F470" s="31"/>
      <c r="G470" s="70"/>
      <c r="N470" s="48"/>
      <c r="O470" s="48"/>
    </row>
    <row r="471" spans="3:17" s="33" customFormat="1" ht="15" customHeight="1">
      <c r="F471" s="31"/>
      <c r="G471" s="70"/>
      <c r="N471" s="48"/>
      <c r="O471" s="48"/>
    </row>
    <row r="472" spans="3:17" s="33" customFormat="1" ht="15" customHeight="1">
      <c r="F472" s="31"/>
      <c r="G472" s="70"/>
      <c r="N472" s="48"/>
      <c r="O472" s="48"/>
    </row>
    <row r="473" spans="3:17" s="33" customFormat="1" ht="15" customHeight="1">
      <c r="F473" s="31"/>
      <c r="G473" s="70"/>
      <c r="N473" s="48"/>
      <c r="O473" s="48"/>
    </row>
    <row r="474" spans="3:17" s="33" customFormat="1" ht="15" customHeight="1">
      <c r="F474" s="31"/>
      <c r="G474" s="70"/>
      <c r="N474" s="48"/>
      <c r="O474" s="48"/>
    </row>
    <row r="475" spans="3:17" s="33" customFormat="1" ht="15" customHeight="1">
      <c r="F475" s="31"/>
      <c r="G475" s="70"/>
      <c r="N475" s="48"/>
      <c r="O475" s="48"/>
    </row>
    <row r="476" spans="3:17" s="33" customFormat="1" ht="15" customHeight="1">
      <c r="F476" s="31"/>
      <c r="G476" s="70"/>
      <c r="N476" s="48"/>
      <c r="O476" s="48"/>
    </row>
    <row r="477" spans="3:17" s="33" customFormat="1" ht="15" customHeight="1">
      <c r="F477" s="31"/>
      <c r="G477" s="70"/>
      <c r="N477" s="48"/>
      <c r="O477" s="48"/>
    </row>
    <row r="478" spans="3:17" s="33" customFormat="1" ht="15" customHeight="1">
      <c r="F478" s="31"/>
      <c r="G478" s="70"/>
      <c r="N478" s="48"/>
      <c r="O478" s="48"/>
    </row>
    <row r="479" spans="3:17" s="33" customFormat="1" ht="15" customHeight="1">
      <c r="F479" s="31"/>
      <c r="G479" s="70"/>
      <c r="N479" s="48"/>
      <c r="O479" s="48"/>
    </row>
    <row r="480" spans="3:17" s="33" customFormat="1" ht="15" customHeight="1">
      <c r="F480" s="31"/>
      <c r="G480" s="70"/>
      <c r="N480" s="48"/>
      <c r="O480" s="48"/>
    </row>
    <row r="481" spans="3:17" s="33" customFormat="1" ht="15" customHeight="1">
      <c r="F481" s="31"/>
      <c r="G481" s="70"/>
      <c r="N481" s="48"/>
      <c r="O481" s="48"/>
    </row>
    <row r="482" spans="3:17" s="33" customFormat="1" ht="15" customHeight="1">
      <c r="F482" s="31"/>
      <c r="G482" s="70"/>
      <c r="N482" s="48"/>
      <c r="O482" s="48"/>
    </row>
    <row r="483" spans="3:17" s="33" customFormat="1" ht="15" customHeight="1">
      <c r="F483" s="31"/>
      <c r="G483" s="70"/>
      <c r="N483" s="48"/>
      <c r="O483" s="48"/>
    </row>
    <row r="484" spans="3:17" s="33" customFormat="1" ht="17.25">
      <c r="C484" s="36" t="s">
        <v>214</v>
      </c>
      <c r="F484" s="31"/>
      <c r="G484" s="70"/>
      <c r="N484" s="48"/>
      <c r="O484" s="48"/>
    </row>
    <row r="485" spans="3:17" s="33" customFormat="1" ht="15" customHeight="1">
      <c r="F485" s="31"/>
      <c r="G485" s="70"/>
      <c r="N485" s="48"/>
      <c r="O485" s="48"/>
    </row>
    <row r="486" spans="3:17" s="33" customFormat="1" ht="15" customHeight="1">
      <c r="C486" s="30" t="s">
        <v>215</v>
      </c>
      <c r="D486" s="27"/>
      <c r="E486" s="27"/>
      <c r="F486" s="71"/>
      <c r="G486" s="72"/>
      <c r="H486" s="27"/>
      <c r="I486" s="27"/>
      <c r="J486" s="73"/>
      <c r="K486" s="74"/>
      <c r="L486" s="27"/>
      <c r="M486" s="27"/>
      <c r="N486" s="27"/>
      <c r="O486" s="27"/>
      <c r="P486" s="27"/>
      <c r="Q486" s="31" t="s">
        <v>207</v>
      </c>
    </row>
    <row r="487" spans="3:17" s="33" customFormat="1" ht="15" customHeight="1">
      <c r="C487" s="39"/>
      <c r="D487" s="38" t="s">
        <v>120</v>
      </c>
      <c r="E487" s="38" t="s">
        <v>121</v>
      </c>
      <c r="F487" s="38" t="s">
        <v>122</v>
      </c>
      <c r="G487" s="38" t="s">
        <v>123</v>
      </c>
      <c r="H487" s="38" t="s">
        <v>124</v>
      </c>
      <c r="I487" s="38" t="s">
        <v>125</v>
      </c>
      <c r="J487" s="38" t="s">
        <v>126</v>
      </c>
      <c r="K487" s="38" t="s">
        <v>127</v>
      </c>
      <c r="L487" s="38" t="s">
        <v>128</v>
      </c>
      <c r="M487" s="39">
        <v>10</v>
      </c>
      <c r="N487" s="39">
        <v>11</v>
      </c>
      <c r="O487" s="39">
        <v>12</v>
      </c>
      <c r="P487" s="39">
        <v>13</v>
      </c>
      <c r="Q487" s="39"/>
    </row>
    <row r="488" spans="3:17" s="33" customFormat="1" ht="27">
      <c r="C488" s="75" t="s">
        <v>58</v>
      </c>
      <c r="D488" s="32" t="s">
        <v>99</v>
      </c>
      <c r="E488" s="32" t="s">
        <v>60</v>
      </c>
      <c r="F488" s="32" t="s">
        <v>61</v>
      </c>
      <c r="G488" s="32" t="s">
        <v>62</v>
      </c>
      <c r="H488" s="32" t="s">
        <v>63</v>
      </c>
      <c r="I488" s="32" t="s">
        <v>64</v>
      </c>
      <c r="J488" s="32" t="s">
        <v>100</v>
      </c>
      <c r="K488" s="32" t="s">
        <v>65</v>
      </c>
      <c r="L488" s="32" t="s">
        <v>66</v>
      </c>
      <c r="M488" s="32" t="s">
        <v>67</v>
      </c>
      <c r="N488" s="32" t="s">
        <v>68</v>
      </c>
      <c r="O488" s="32" t="s">
        <v>69</v>
      </c>
      <c r="P488" s="32" t="s">
        <v>70</v>
      </c>
      <c r="Q488" s="32" t="s">
        <v>71</v>
      </c>
    </row>
    <row r="489" spans="3:17" s="33" customFormat="1" ht="15" customHeight="1">
      <c r="C489" s="76" t="s">
        <v>101</v>
      </c>
      <c r="D489" s="82">
        <f>詳細4!D79</f>
        <v>0</v>
      </c>
      <c r="E489" s="82">
        <f>詳細4!E79</f>
        <v>0</v>
      </c>
      <c r="F489" s="82">
        <f>詳細4!F79</f>
        <v>0</v>
      </c>
      <c r="G489" s="82">
        <f>詳細4!G79</f>
        <v>0</v>
      </c>
      <c r="H489" s="82">
        <f>詳細4!H79</f>
        <v>0</v>
      </c>
      <c r="I489" s="82">
        <f>詳細4!I79</f>
        <v>0</v>
      </c>
      <c r="J489" s="82">
        <f>詳細4!J79</f>
        <v>0</v>
      </c>
      <c r="K489" s="82">
        <f>詳細4!K79</f>
        <v>0</v>
      </c>
      <c r="L489" s="82">
        <f>詳細4!L79</f>
        <v>0</v>
      </c>
      <c r="M489" s="82">
        <f>詳細4!M79</f>
        <v>0</v>
      </c>
      <c r="N489" s="82">
        <f>詳細4!N79</f>
        <v>0</v>
      </c>
      <c r="O489" s="82">
        <f>詳細4!O79</f>
        <v>0</v>
      </c>
      <c r="P489" s="82">
        <f>詳細4!P79</f>
        <v>0</v>
      </c>
      <c r="Q489" s="82">
        <f>SUM(D489:P489)</f>
        <v>0</v>
      </c>
    </row>
    <row r="490" spans="3:17" s="33" customFormat="1" ht="15" customHeight="1">
      <c r="C490" s="78" t="s">
        <v>102</v>
      </c>
      <c r="D490" s="83">
        <f>詳細4!D80</f>
        <v>0</v>
      </c>
      <c r="E490" s="83">
        <f>詳細4!E80</f>
        <v>0</v>
      </c>
      <c r="F490" s="83">
        <f>詳細4!F80</f>
        <v>0</v>
      </c>
      <c r="G490" s="83">
        <f>詳細4!G80</f>
        <v>0</v>
      </c>
      <c r="H490" s="83">
        <f>詳細4!H80</f>
        <v>0</v>
      </c>
      <c r="I490" s="83">
        <f>詳細4!I80</f>
        <v>0</v>
      </c>
      <c r="J490" s="83">
        <f>詳細4!J80</f>
        <v>0</v>
      </c>
      <c r="K490" s="83">
        <f>詳細4!K80</f>
        <v>0</v>
      </c>
      <c r="L490" s="83">
        <f>詳細4!L80</f>
        <v>0</v>
      </c>
      <c r="M490" s="83">
        <f>詳細4!M80</f>
        <v>0</v>
      </c>
      <c r="N490" s="83">
        <f>詳細4!N80</f>
        <v>0</v>
      </c>
      <c r="O490" s="83">
        <f>詳細4!O80</f>
        <v>0</v>
      </c>
      <c r="P490" s="83">
        <f>詳細4!P80</f>
        <v>0</v>
      </c>
      <c r="Q490" s="83">
        <f>SUM(D490:P490)</f>
        <v>0</v>
      </c>
    </row>
    <row r="491" spans="3:17" s="33" customFormat="1" ht="15" customHeight="1">
      <c r="C491" s="78" t="s">
        <v>103</v>
      </c>
      <c r="D491" s="83">
        <f>詳細4!D81</f>
        <v>0</v>
      </c>
      <c r="E491" s="83">
        <f>詳細4!E81</f>
        <v>0</v>
      </c>
      <c r="F491" s="83">
        <f>詳細4!F81</f>
        <v>0</v>
      </c>
      <c r="G491" s="83">
        <f>詳細4!G81</f>
        <v>0</v>
      </c>
      <c r="H491" s="83">
        <f>詳細4!H81</f>
        <v>0</v>
      </c>
      <c r="I491" s="83">
        <f>詳細4!I81</f>
        <v>0</v>
      </c>
      <c r="J491" s="83">
        <f>詳細4!J81</f>
        <v>0</v>
      </c>
      <c r="K491" s="83">
        <f>詳細4!K81</f>
        <v>0</v>
      </c>
      <c r="L491" s="83">
        <f>詳細4!L81</f>
        <v>0</v>
      </c>
      <c r="M491" s="83">
        <f>詳細4!M81</f>
        <v>0</v>
      </c>
      <c r="N491" s="83">
        <f>詳細4!N81</f>
        <v>0</v>
      </c>
      <c r="O491" s="83">
        <f>詳細4!O81</f>
        <v>0</v>
      </c>
      <c r="P491" s="83">
        <f>詳細4!P81</f>
        <v>0</v>
      </c>
      <c r="Q491" s="83">
        <f>SUM(D491:P491)</f>
        <v>0</v>
      </c>
    </row>
    <row r="492" spans="3:17" s="33" customFormat="1" ht="15" customHeight="1">
      <c r="C492" s="80" t="s">
        <v>92</v>
      </c>
      <c r="D492" s="84">
        <f>詳細4!D82</f>
        <v>0</v>
      </c>
      <c r="E492" s="84">
        <f>詳細4!E82</f>
        <v>0</v>
      </c>
      <c r="F492" s="84">
        <f>詳細4!F82</f>
        <v>0</v>
      </c>
      <c r="G492" s="84">
        <f>詳細4!G82</f>
        <v>0</v>
      </c>
      <c r="H492" s="84">
        <f>詳細4!H82</f>
        <v>0</v>
      </c>
      <c r="I492" s="84">
        <f>詳細4!I82</f>
        <v>0</v>
      </c>
      <c r="J492" s="84">
        <f>詳細4!J82</f>
        <v>0</v>
      </c>
      <c r="K492" s="84">
        <f>詳細4!K82</f>
        <v>0</v>
      </c>
      <c r="L492" s="84">
        <f>詳細4!L82</f>
        <v>0</v>
      </c>
      <c r="M492" s="84">
        <f>詳細4!M82</f>
        <v>0</v>
      </c>
      <c r="N492" s="84">
        <f>詳細4!N82</f>
        <v>0</v>
      </c>
      <c r="O492" s="84">
        <f>詳細4!O82</f>
        <v>0</v>
      </c>
      <c r="P492" s="84">
        <f>詳細4!P82</f>
        <v>0</v>
      </c>
      <c r="Q492" s="84">
        <f>SUM(D492:P492)</f>
        <v>0</v>
      </c>
    </row>
    <row r="493" spans="3:17" s="33" customFormat="1" ht="15" customHeight="1">
      <c r="F493" s="31"/>
      <c r="G493" s="70"/>
      <c r="N493" s="48"/>
      <c r="O493" s="48"/>
    </row>
    <row r="494" spans="3:17" s="33" customFormat="1" ht="15" customHeight="1">
      <c r="C494" s="30" t="s">
        <v>216</v>
      </c>
      <c r="D494" s="27"/>
      <c r="E494" s="27"/>
      <c r="F494" s="71"/>
      <c r="G494" s="72"/>
      <c r="H494" s="27"/>
      <c r="I494" s="27"/>
      <c r="J494" s="73"/>
      <c r="K494" s="74"/>
      <c r="L494" s="27"/>
      <c r="M494" s="27"/>
      <c r="N494" s="27"/>
      <c r="O494" s="27"/>
      <c r="P494" s="27"/>
      <c r="Q494" s="31" t="s">
        <v>207</v>
      </c>
    </row>
    <row r="495" spans="3:17" s="33" customFormat="1" ht="15" customHeight="1">
      <c r="C495" s="39"/>
      <c r="D495" s="38" t="s">
        <v>120</v>
      </c>
      <c r="E495" s="38" t="s">
        <v>121</v>
      </c>
      <c r="F495" s="38" t="s">
        <v>122</v>
      </c>
      <c r="G495" s="38" t="s">
        <v>123</v>
      </c>
      <c r="H495" s="38" t="s">
        <v>124</v>
      </c>
      <c r="I495" s="38" t="s">
        <v>125</v>
      </c>
      <c r="J495" s="38" t="s">
        <v>126</v>
      </c>
      <c r="K495" s="38" t="s">
        <v>127</v>
      </c>
      <c r="L495" s="38" t="s">
        <v>128</v>
      </c>
      <c r="M495" s="39">
        <v>10</v>
      </c>
      <c r="N495" s="39">
        <v>11</v>
      </c>
      <c r="O495" s="39">
        <v>12</v>
      </c>
      <c r="P495" s="39">
        <v>13</v>
      </c>
      <c r="Q495" s="39"/>
    </row>
    <row r="496" spans="3:17" s="33" customFormat="1" ht="27">
      <c r="C496" s="75" t="s">
        <v>58</v>
      </c>
      <c r="D496" s="32" t="s">
        <v>99</v>
      </c>
      <c r="E496" s="32" t="s">
        <v>60</v>
      </c>
      <c r="F496" s="32" t="s">
        <v>61</v>
      </c>
      <c r="G496" s="32" t="s">
        <v>62</v>
      </c>
      <c r="H496" s="32" t="s">
        <v>63</v>
      </c>
      <c r="I496" s="32" t="s">
        <v>64</v>
      </c>
      <c r="J496" s="32" t="s">
        <v>100</v>
      </c>
      <c r="K496" s="32" t="s">
        <v>65</v>
      </c>
      <c r="L496" s="32" t="s">
        <v>66</v>
      </c>
      <c r="M496" s="32" t="s">
        <v>67</v>
      </c>
      <c r="N496" s="32" t="s">
        <v>68</v>
      </c>
      <c r="O496" s="32" t="s">
        <v>69</v>
      </c>
      <c r="P496" s="32" t="s">
        <v>70</v>
      </c>
      <c r="Q496" s="32" t="s">
        <v>71</v>
      </c>
    </row>
    <row r="497" spans="3:17" s="33" customFormat="1" ht="15" customHeight="1">
      <c r="C497" s="76" t="s">
        <v>101</v>
      </c>
      <c r="D497" s="82">
        <f>詳細4!D162</f>
        <v>0</v>
      </c>
      <c r="E497" s="82">
        <f>詳細4!E162</f>
        <v>0</v>
      </c>
      <c r="F497" s="82">
        <f>詳細4!F162</f>
        <v>0</v>
      </c>
      <c r="G497" s="82">
        <f>詳細4!G162</f>
        <v>0</v>
      </c>
      <c r="H497" s="82">
        <f>詳細4!H162</f>
        <v>0</v>
      </c>
      <c r="I497" s="82">
        <f>詳細4!I162</f>
        <v>0</v>
      </c>
      <c r="J497" s="82">
        <f>詳細4!J162</f>
        <v>0</v>
      </c>
      <c r="K497" s="82">
        <f>詳細4!K162</f>
        <v>0</v>
      </c>
      <c r="L497" s="82">
        <f>詳細4!L162</f>
        <v>0</v>
      </c>
      <c r="M497" s="82">
        <f>詳細4!M162</f>
        <v>0</v>
      </c>
      <c r="N497" s="82">
        <f>詳細4!N162</f>
        <v>0</v>
      </c>
      <c r="O497" s="82">
        <f>詳細4!O162</f>
        <v>0</v>
      </c>
      <c r="P497" s="82">
        <f>詳細4!P162</f>
        <v>0</v>
      </c>
      <c r="Q497" s="82">
        <f>SUM(D497:P497)</f>
        <v>0</v>
      </c>
    </row>
    <row r="498" spans="3:17" s="33" customFormat="1" ht="15" customHeight="1">
      <c r="C498" s="78" t="s">
        <v>102</v>
      </c>
      <c r="D498" s="83">
        <f>詳細4!D163</f>
        <v>0</v>
      </c>
      <c r="E498" s="83">
        <f>詳細4!E163</f>
        <v>0</v>
      </c>
      <c r="F498" s="83">
        <f>詳細4!F163</f>
        <v>0</v>
      </c>
      <c r="G498" s="83">
        <f>詳細4!G163</f>
        <v>0</v>
      </c>
      <c r="H498" s="83">
        <f>詳細4!H163</f>
        <v>0</v>
      </c>
      <c r="I498" s="83">
        <f>詳細4!I163</f>
        <v>0</v>
      </c>
      <c r="J498" s="83">
        <f>詳細4!J163</f>
        <v>0</v>
      </c>
      <c r="K498" s="83">
        <f>詳細4!K163</f>
        <v>0</v>
      </c>
      <c r="L498" s="83">
        <f>詳細4!L163</f>
        <v>0</v>
      </c>
      <c r="M498" s="83">
        <f>詳細4!M163</f>
        <v>0</v>
      </c>
      <c r="N498" s="83">
        <f>詳細4!N163</f>
        <v>0</v>
      </c>
      <c r="O498" s="83">
        <f>詳細4!O163</f>
        <v>0</v>
      </c>
      <c r="P498" s="83">
        <f>詳細4!P163</f>
        <v>0</v>
      </c>
      <c r="Q498" s="83">
        <f>SUM(D498:P498)</f>
        <v>0</v>
      </c>
    </row>
    <row r="499" spans="3:17" s="33" customFormat="1" ht="15" customHeight="1">
      <c r="C499" s="78" t="s">
        <v>103</v>
      </c>
      <c r="D499" s="83">
        <f>詳細4!D164</f>
        <v>0</v>
      </c>
      <c r="E499" s="83">
        <f>詳細4!E164</f>
        <v>0</v>
      </c>
      <c r="F499" s="83">
        <f>詳細4!F164</f>
        <v>0</v>
      </c>
      <c r="G499" s="83">
        <f>詳細4!G164</f>
        <v>0</v>
      </c>
      <c r="H499" s="83">
        <f>詳細4!H164</f>
        <v>0</v>
      </c>
      <c r="I499" s="83">
        <f>詳細4!I164</f>
        <v>0</v>
      </c>
      <c r="J499" s="83">
        <f>詳細4!J164</f>
        <v>0</v>
      </c>
      <c r="K499" s="83">
        <f>詳細4!K164</f>
        <v>0</v>
      </c>
      <c r="L499" s="83">
        <f>詳細4!L164</f>
        <v>0</v>
      </c>
      <c r="M499" s="83">
        <f>詳細4!M164</f>
        <v>0</v>
      </c>
      <c r="N499" s="83">
        <f>詳細4!N164</f>
        <v>0</v>
      </c>
      <c r="O499" s="83">
        <f>詳細4!O164</f>
        <v>0</v>
      </c>
      <c r="P499" s="83">
        <f>詳細4!P164</f>
        <v>0</v>
      </c>
      <c r="Q499" s="83">
        <f>SUM(D499:P499)</f>
        <v>0</v>
      </c>
    </row>
    <row r="500" spans="3:17" s="33" customFormat="1" ht="15" customHeight="1">
      <c r="C500" s="80" t="s">
        <v>92</v>
      </c>
      <c r="D500" s="84">
        <f>詳細4!D165</f>
        <v>0</v>
      </c>
      <c r="E500" s="84">
        <f>詳細4!E165</f>
        <v>0</v>
      </c>
      <c r="F500" s="84">
        <f>詳細4!F165</f>
        <v>0</v>
      </c>
      <c r="G500" s="84">
        <f>詳細4!G165</f>
        <v>0</v>
      </c>
      <c r="H500" s="84">
        <f>詳細4!H165</f>
        <v>0</v>
      </c>
      <c r="I500" s="84">
        <f>詳細4!I165</f>
        <v>0</v>
      </c>
      <c r="J500" s="84">
        <f>詳細4!J165</f>
        <v>0</v>
      </c>
      <c r="K500" s="84">
        <f>詳細4!K165</f>
        <v>0</v>
      </c>
      <c r="L500" s="84">
        <f>詳細4!L165</f>
        <v>0</v>
      </c>
      <c r="M500" s="84">
        <f>詳細4!M165</f>
        <v>0</v>
      </c>
      <c r="N500" s="84">
        <f>詳細4!N165</f>
        <v>0</v>
      </c>
      <c r="O500" s="84">
        <f>詳細4!O165</f>
        <v>0</v>
      </c>
      <c r="P500" s="84">
        <f>詳細4!P165</f>
        <v>0</v>
      </c>
      <c r="Q500" s="84">
        <f>SUM(D500:P500)</f>
        <v>0</v>
      </c>
    </row>
    <row r="501" spans="3:17" s="33" customFormat="1" ht="15" customHeight="1">
      <c r="F501" s="31"/>
      <c r="G501" s="70"/>
      <c r="N501" s="48"/>
      <c r="O501" s="48"/>
    </row>
    <row r="502" spans="3:17" s="33" customFormat="1" ht="15" customHeight="1">
      <c r="C502" s="30" t="s">
        <v>217</v>
      </c>
      <c r="D502" s="27"/>
      <c r="E502" s="27"/>
      <c r="F502" s="71"/>
      <c r="G502" s="72"/>
      <c r="H502" s="27"/>
      <c r="I502" s="27"/>
      <c r="J502" s="73"/>
      <c r="K502" s="74"/>
      <c r="L502" s="27"/>
      <c r="M502" s="27"/>
      <c r="N502" s="27"/>
      <c r="O502" s="27"/>
      <c r="P502" s="27"/>
      <c r="Q502" s="31" t="s">
        <v>207</v>
      </c>
    </row>
    <row r="503" spans="3:17" s="33" customFormat="1" ht="15" customHeight="1">
      <c r="C503" s="39"/>
      <c r="D503" s="38" t="s">
        <v>120</v>
      </c>
      <c r="E503" s="38" t="s">
        <v>121</v>
      </c>
      <c r="F503" s="38" t="s">
        <v>122</v>
      </c>
      <c r="G503" s="38" t="s">
        <v>123</v>
      </c>
      <c r="H503" s="38" t="s">
        <v>124</v>
      </c>
      <c r="I503" s="38" t="s">
        <v>125</v>
      </c>
      <c r="J503" s="38" t="s">
        <v>126</v>
      </c>
      <c r="K503" s="38" t="s">
        <v>127</v>
      </c>
      <c r="L503" s="38" t="s">
        <v>128</v>
      </c>
      <c r="M503" s="39">
        <v>10</v>
      </c>
      <c r="N503" s="39">
        <v>11</v>
      </c>
      <c r="O503" s="39">
        <v>12</v>
      </c>
      <c r="P503" s="39">
        <v>13</v>
      </c>
      <c r="Q503" s="39"/>
    </row>
    <row r="504" spans="3:17" s="33" customFormat="1" ht="27">
      <c r="C504" s="75" t="s">
        <v>58</v>
      </c>
      <c r="D504" s="32" t="s">
        <v>99</v>
      </c>
      <c r="E504" s="32" t="s">
        <v>60</v>
      </c>
      <c r="F504" s="32" t="s">
        <v>61</v>
      </c>
      <c r="G504" s="32" t="s">
        <v>62</v>
      </c>
      <c r="H504" s="32" t="s">
        <v>63</v>
      </c>
      <c r="I504" s="32" t="s">
        <v>64</v>
      </c>
      <c r="J504" s="32" t="s">
        <v>100</v>
      </c>
      <c r="K504" s="32" t="s">
        <v>65</v>
      </c>
      <c r="L504" s="32" t="s">
        <v>66</v>
      </c>
      <c r="M504" s="32" t="s">
        <v>67</v>
      </c>
      <c r="N504" s="32" t="s">
        <v>68</v>
      </c>
      <c r="O504" s="32" t="s">
        <v>69</v>
      </c>
      <c r="P504" s="32" t="s">
        <v>70</v>
      </c>
      <c r="Q504" s="32" t="s">
        <v>71</v>
      </c>
    </row>
    <row r="505" spans="3:17" s="33" customFormat="1" ht="15" customHeight="1">
      <c r="C505" s="76" t="s">
        <v>101</v>
      </c>
      <c r="D505" s="82">
        <f>詳細4!D191</f>
        <v>0</v>
      </c>
      <c r="E505" s="82">
        <f>詳細4!E191</f>
        <v>0</v>
      </c>
      <c r="F505" s="82">
        <f>詳細4!F191</f>
        <v>0</v>
      </c>
      <c r="G505" s="82">
        <f>詳細4!G191</f>
        <v>0</v>
      </c>
      <c r="H505" s="82">
        <f>詳細4!H191</f>
        <v>0</v>
      </c>
      <c r="I505" s="82">
        <f>詳細4!I191</f>
        <v>0</v>
      </c>
      <c r="J505" s="82">
        <f>詳細4!J191</f>
        <v>0</v>
      </c>
      <c r="K505" s="82">
        <f>詳細4!K191</f>
        <v>0</v>
      </c>
      <c r="L505" s="82">
        <f>詳細4!L191</f>
        <v>0</v>
      </c>
      <c r="M505" s="82">
        <f>詳細4!M191</f>
        <v>0</v>
      </c>
      <c r="N505" s="82">
        <f>詳細4!N191</f>
        <v>0</v>
      </c>
      <c r="O505" s="82">
        <f>詳細4!O191</f>
        <v>0</v>
      </c>
      <c r="P505" s="82">
        <f>詳細4!P191</f>
        <v>0</v>
      </c>
      <c r="Q505" s="82">
        <f>SUM(D505:P505)</f>
        <v>0</v>
      </c>
    </row>
    <row r="506" spans="3:17" s="33" customFormat="1" ht="15" customHeight="1">
      <c r="C506" s="78" t="s">
        <v>102</v>
      </c>
      <c r="D506" s="83">
        <f>詳細4!D192</f>
        <v>0</v>
      </c>
      <c r="E506" s="83">
        <f>詳細4!E192</f>
        <v>0</v>
      </c>
      <c r="F506" s="83">
        <f>詳細4!F192</f>
        <v>0</v>
      </c>
      <c r="G506" s="83">
        <f>詳細4!G192</f>
        <v>0</v>
      </c>
      <c r="H506" s="83">
        <f>詳細4!H192</f>
        <v>0</v>
      </c>
      <c r="I506" s="83">
        <f>詳細4!I192</f>
        <v>0</v>
      </c>
      <c r="J506" s="83">
        <f>詳細4!J192</f>
        <v>0</v>
      </c>
      <c r="K506" s="83">
        <f>詳細4!K192</f>
        <v>0</v>
      </c>
      <c r="L506" s="83">
        <f>詳細4!L192</f>
        <v>0</v>
      </c>
      <c r="M506" s="83">
        <f>詳細4!M192</f>
        <v>0</v>
      </c>
      <c r="N506" s="83">
        <f>詳細4!N192</f>
        <v>0</v>
      </c>
      <c r="O506" s="83">
        <f>詳細4!O192</f>
        <v>0</v>
      </c>
      <c r="P506" s="83">
        <f>詳細4!P192</f>
        <v>0</v>
      </c>
      <c r="Q506" s="83">
        <f>SUM(D506:P506)</f>
        <v>0</v>
      </c>
    </row>
    <row r="507" spans="3:17" s="33" customFormat="1" ht="15" customHeight="1">
      <c r="C507" s="78" t="s">
        <v>103</v>
      </c>
      <c r="D507" s="83">
        <f>詳細4!D193</f>
        <v>0</v>
      </c>
      <c r="E507" s="83">
        <f>詳細4!E193</f>
        <v>0</v>
      </c>
      <c r="F507" s="83">
        <f>詳細4!F193</f>
        <v>0</v>
      </c>
      <c r="G507" s="83">
        <f>詳細4!G193</f>
        <v>0</v>
      </c>
      <c r="H507" s="83">
        <f>詳細4!H193</f>
        <v>0</v>
      </c>
      <c r="I507" s="83">
        <f>詳細4!I193</f>
        <v>0</v>
      </c>
      <c r="J507" s="83">
        <f>詳細4!J193</f>
        <v>0</v>
      </c>
      <c r="K507" s="83">
        <f>詳細4!K193</f>
        <v>0</v>
      </c>
      <c r="L507" s="83">
        <f>詳細4!L193</f>
        <v>0</v>
      </c>
      <c r="M507" s="83">
        <f>詳細4!M193</f>
        <v>0</v>
      </c>
      <c r="N507" s="83">
        <f>詳細4!N193</f>
        <v>0</v>
      </c>
      <c r="O507" s="83">
        <f>詳細4!O193</f>
        <v>0</v>
      </c>
      <c r="P507" s="83">
        <f>詳細4!P193</f>
        <v>0</v>
      </c>
      <c r="Q507" s="83">
        <f>SUM(D507:P507)</f>
        <v>0</v>
      </c>
    </row>
    <row r="508" spans="3:17" s="33" customFormat="1" ht="15" customHeight="1">
      <c r="C508" s="80" t="s">
        <v>92</v>
      </c>
      <c r="D508" s="84">
        <f>詳細4!D194</f>
        <v>0</v>
      </c>
      <c r="E508" s="84">
        <f>詳細4!E194</f>
        <v>0</v>
      </c>
      <c r="F508" s="84">
        <f>詳細4!F194</f>
        <v>0</v>
      </c>
      <c r="G508" s="84">
        <f>詳細4!G194</f>
        <v>0</v>
      </c>
      <c r="H508" s="84">
        <f>詳細4!H194</f>
        <v>0</v>
      </c>
      <c r="I508" s="84">
        <f>詳細4!I194</f>
        <v>0</v>
      </c>
      <c r="J508" s="84">
        <f>詳細4!J194</f>
        <v>0</v>
      </c>
      <c r="K508" s="84">
        <f>詳細4!K194</f>
        <v>0</v>
      </c>
      <c r="L508" s="84">
        <f>詳細4!L194</f>
        <v>0</v>
      </c>
      <c r="M508" s="84">
        <f>詳細4!M194</f>
        <v>0</v>
      </c>
      <c r="N508" s="84">
        <f>詳細4!N194</f>
        <v>0</v>
      </c>
      <c r="O508" s="84">
        <f>詳細4!O194</f>
        <v>0</v>
      </c>
      <c r="P508" s="84">
        <f>詳細4!P194</f>
        <v>0</v>
      </c>
      <c r="Q508" s="84">
        <f>SUM(D508:P508)</f>
        <v>0</v>
      </c>
    </row>
    <row r="509" spans="3:17" s="33" customFormat="1" ht="10.7" customHeight="1">
      <c r="F509" s="31"/>
      <c r="G509" s="70"/>
      <c r="N509" s="48"/>
      <c r="O509" s="48"/>
    </row>
    <row r="510" spans="3:17" s="33" customFormat="1" ht="12.95" customHeight="1">
      <c r="C510" s="33" t="s">
        <v>106</v>
      </c>
      <c r="F510" s="31"/>
      <c r="G510" s="70"/>
      <c r="N510" s="48"/>
      <c r="O510" s="48"/>
    </row>
    <row r="511" spans="3:17" s="33" customFormat="1" ht="15" customHeight="1">
      <c r="F511" s="31"/>
      <c r="G511" s="70"/>
      <c r="N511" s="48"/>
      <c r="O511" s="48"/>
    </row>
    <row r="512" spans="3:17" s="33" customFormat="1" ht="15" customHeight="1">
      <c r="F512" s="31"/>
      <c r="G512" s="70"/>
      <c r="N512" s="48"/>
      <c r="O512" s="48"/>
    </row>
    <row r="513" spans="6:15" s="33" customFormat="1" ht="15" customHeight="1">
      <c r="F513" s="31"/>
      <c r="G513" s="70"/>
      <c r="N513" s="48"/>
      <c r="O513" s="48"/>
    </row>
    <row r="514" spans="6:15" s="33" customFormat="1" ht="15" customHeight="1">
      <c r="F514" s="31"/>
      <c r="G514" s="70"/>
      <c r="N514" s="48"/>
      <c r="O514" s="48"/>
    </row>
    <row r="515" spans="6:15" s="33" customFormat="1" ht="15" customHeight="1">
      <c r="F515" s="31"/>
      <c r="G515" s="70"/>
      <c r="N515" s="48"/>
      <c r="O515" s="48"/>
    </row>
    <row r="516" spans="6:15" s="33" customFormat="1" ht="15" customHeight="1">
      <c r="F516" s="31"/>
      <c r="G516" s="70"/>
      <c r="N516" s="48"/>
      <c r="O516" s="48"/>
    </row>
    <row r="517" spans="6:15" s="33" customFormat="1" ht="15" customHeight="1">
      <c r="F517" s="31"/>
      <c r="G517" s="70"/>
      <c r="N517" s="48"/>
      <c r="O517" s="48"/>
    </row>
    <row r="518" spans="6:15" s="33" customFormat="1" ht="15" customHeight="1">
      <c r="F518" s="31"/>
      <c r="G518" s="70"/>
      <c r="N518" s="48"/>
      <c r="O518" s="48"/>
    </row>
    <row r="519" spans="6:15" s="33" customFormat="1" ht="15" customHeight="1">
      <c r="F519" s="31"/>
      <c r="G519" s="70"/>
      <c r="N519" s="48"/>
      <c r="O519" s="48"/>
    </row>
    <row r="520" spans="6:15" s="33" customFormat="1" ht="15" customHeight="1">
      <c r="F520" s="31"/>
      <c r="G520" s="70"/>
      <c r="N520" s="48"/>
      <c r="O520" s="48"/>
    </row>
    <row r="521" spans="6:15" s="33" customFormat="1" ht="15" customHeight="1">
      <c r="F521" s="31"/>
      <c r="G521" s="70"/>
      <c r="N521" s="48"/>
      <c r="O521" s="48"/>
    </row>
    <row r="522" spans="6:15" s="33" customFormat="1" ht="15" customHeight="1">
      <c r="F522" s="31"/>
      <c r="G522" s="70"/>
      <c r="N522" s="48"/>
      <c r="O522" s="48"/>
    </row>
  </sheetData>
  <mergeCells count="7">
    <mergeCell ref="N37:Q38"/>
    <mergeCell ref="N39:Q40"/>
    <mergeCell ref="V31:X31"/>
    <mergeCell ref="V32:X34"/>
    <mergeCell ref="M2:Q2"/>
    <mergeCell ref="N31:Q32"/>
    <mergeCell ref="N33:Q34"/>
  </mergeCells>
  <phoneticPr fontId="3"/>
  <pageMargins left="0.78740157480314965" right="0.78740157480314965" top="0.78740157480314965" bottom="0.78740157480314965" header="0.51181102362204722" footer="0.51181102362204722"/>
  <pageSetup paperSize="9" scale="73" orientation="landscape" r:id="rId1"/>
  <headerFooter alignWithMargins="0"/>
  <rowBreaks count="12" manualBreakCount="12">
    <brk id="47" min="1" max="17" man="1"/>
    <brk id="86" min="1" max="17" man="1"/>
    <brk id="126" min="1" max="17" man="1"/>
    <brk id="166" min="1" max="17" man="1"/>
    <brk id="205" min="1" max="17" man="1"/>
    <brk id="245" min="1" max="17" man="1"/>
    <brk id="285" min="1" max="17" man="1"/>
    <brk id="324" min="1" max="17" man="1"/>
    <brk id="364" min="1" max="17" man="1"/>
    <brk id="403" min="1" max="17" man="1"/>
    <brk id="442" min="1" max="17" man="1"/>
    <brk id="482" min="1" max="1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Q66"/>
  <sheetViews>
    <sheetView showGridLines="0" view="pageBreakPreview" topLeftCell="A28" zoomScale="75" zoomScaleNormal="75" zoomScaleSheetLayoutView="75" workbookViewId="0">
      <selection activeCell="W7" sqref="W7"/>
    </sheetView>
  </sheetViews>
  <sheetFormatPr defaultRowHeight="12"/>
  <cols>
    <col min="1" max="1" width="1.875" style="27" customWidth="1"/>
    <col min="2" max="2" width="3.5" style="27" bestFit="1" customWidth="1"/>
    <col min="3" max="3" width="20.25" style="27" customWidth="1"/>
    <col min="4" max="17" width="9.5" style="27" customWidth="1"/>
    <col min="18" max="18" width="2.875" style="27" customWidth="1"/>
    <col min="19" max="19" width="2.25" style="27" customWidth="1"/>
    <col min="20" max="20" width="9" style="27"/>
    <col min="21" max="21" width="9.75" style="27" bestFit="1" customWidth="1"/>
    <col min="22" max="256" width="9" style="27"/>
    <col min="257" max="257" width="1.875" style="27" customWidth="1"/>
    <col min="258" max="258" width="3.5" style="27" bestFit="1" customWidth="1"/>
    <col min="259" max="259" width="20.25" style="27" customWidth="1"/>
    <col min="260" max="273" width="9.5" style="27" customWidth="1"/>
    <col min="274" max="274" width="2.875" style="27" customWidth="1"/>
    <col min="275" max="275" width="2.25" style="27" customWidth="1"/>
    <col min="276" max="276" width="9" style="27"/>
    <col min="277" max="277" width="9.75" style="27" bestFit="1" customWidth="1"/>
    <col min="278" max="512" width="9" style="27"/>
    <col min="513" max="513" width="1.875" style="27" customWidth="1"/>
    <col min="514" max="514" width="3.5" style="27" bestFit="1" customWidth="1"/>
    <col min="515" max="515" width="20.25" style="27" customWidth="1"/>
    <col min="516" max="529" width="9.5" style="27" customWidth="1"/>
    <col min="530" max="530" width="2.875" style="27" customWidth="1"/>
    <col min="531" max="531" width="2.25" style="27" customWidth="1"/>
    <col min="532" max="532" width="9" style="27"/>
    <col min="533" max="533" width="9.75" style="27" bestFit="1" customWidth="1"/>
    <col min="534" max="768" width="9" style="27"/>
    <col min="769" max="769" width="1.875" style="27" customWidth="1"/>
    <col min="770" max="770" width="3.5" style="27" bestFit="1" customWidth="1"/>
    <col min="771" max="771" width="20.25" style="27" customWidth="1"/>
    <col min="772" max="785" width="9.5" style="27" customWidth="1"/>
    <col min="786" max="786" width="2.875" style="27" customWidth="1"/>
    <col min="787" max="787" width="2.25" style="27" customWidth="1"/>
    <col min="788" max="788" width="9" style="27"/>
    <col min="789" max="789" width="9.75" style="27" bestFit="1" customWidth="1"/>
    <col min="790" max="1024" width="9" style="27"/>
    <col min="1025" max="1025" width="1.875" style="27" customWidth="1"/>
    <col min="1026" max="1026" width="3.5" style="27" bestFit="1" customWidth="1"/>
    <col min="1027" max="1027" width="20.25" style="27" customWidth="1"/>
    <col min="1028" max="1041" width="9.5" style="27" customWidth="1"/>
    <col min="1042" max="1042" width="2.875" style="27" customWidth="1"/>
    <col min="1043" max="1043" width="2.25" style="27" customWidth="1"/>
    <col min="1044" max="1044" width="9" style="27"/>
    <col min="1045" max="1045" width="9.75" style="27" bestFit="1" customWidth="1"/>
    <col min="1046" max="1280" width="9" style="27"/>
    <col min="1281" max="1281" width="1.875" style="27" customWidth="1"/>
    <col min="1282" max="1282" width="3.5" style="27" bestFit="1" customWidth="1"/>
    <col min="1283" max="1283" width="20.25" style="27" customWidth="1"/>
    <col min="1284" max="1297" width="9.5" style="27" customWidth="1"/>
    <col min="1298" max="1298" width="2.875" style="27" customWidth="1"/>
    <col min="1299" max="1299" width="2.25" style="27" customWidth="1"/>
    <col min="1300" max="1300" width="9" style="27"/>
    <col min="1301" max="1301" width="9.75" style="27" bestFit="1" customWidth="1"/>
    <col min="1302" max="1536" width="9" style="27"/>
    <col min="1537" max="1537" width="1.875" style="27" customWidth="1"/>
    <col min="1538" max="1538" width="3.5" style="27" bestFit="1" customWidth="1"/>
    <col min="1539" max="1539" width="20.25" style="27" customWidth="1"/>
    <col min="1540" max="1553" width="9.5" style="27" customWidth="1"/>
    <col min="1554" max="1554" width="2.875" style="27" customWidth="1"/>
    <col min="1555" max="1555" width="2.25" style="27" customWidth="1"/>
    <col min="1556" max="1556" width="9" style="27"/>
    <col min="1557" max="1557" width="9.75" style="27" bestFit="1" customWidth="1"/>
    <col min="1558" max="1792" width="9" style="27"/>
    <col min="1793" max="1793" width="1.875" style="27" customWidth="1"/>
    <col min="1794" max="1794" width="3.5" style="27" bestFit="1" customWidth="1"/>
    <col min="1795" max="1795" width="20.25" style="27" customWidth="1"/>
    <col min="1796" max="1809" width="9.5" style="27" customWidth="1"/>
    <col min="1810" max="1810" width="2.875" style="27" customWidth="1"/>
    <col min="1811" max="1811" width="2.25" style="27" customWidth="1"/>
    <col min="1812" max="1812" width="9" style="27"/>
    <col min="1813" max="1813" width="9.75" style="27" bestFit="1" customWidth="1"/>
    <col min="1814" max="2048" width="9" style="27"/>
    <col min="2049" max="2049" width="1.875" style="27" customWidth="1"/>
    <col min="2050" max="2050" width="3.5" style="27" bestFit="1" customWidth="1"/>
    <col min="2051" max="2051" width="20.25" style="27" customWidth="1"/>
    <col min="2052" max="2065" width="9.5" style="27" customWidth="1"/>
    <col min="2066" max="2066" width="2.875" style="27" customWidth="1"/>
    <col min="2067" max="2067" width="2.25" style="27" customWidth="1"/>
    <col min="2068" max="2068" width="9" style="27"/>
    <col min="2069" max="2069" width="9.75" style="27" bestFit="1" customWidth="1"/>
    <col min="2070" max="2304" width="9" style="27"/>
    <col min="2305" max="2305" width="1.875" style="27" customWidth="1"/>
    <col min="2306" max="2306" width="3.5" style="27" bestFit="1" customWidth="1"/>
    <col min="2307" max="2307" width="20.25" style="27" customWidth="1"/>
    <col min="2308" max="2321" width="9.5" style="27" customWidth="1"/>
    <col min="2322" max="2322" width="2.875" style="27" customWidth="1"/>
    <col min="2323" max="2323" width="2.25" style="27" customWidth="1"/>
    <col min="2324" max="2324" width="9" style="27"/>
    <col min="2325" max="2325" width="9.75" style="27" bestFit="1" customWidth="1"/>
    <col min="2326" max="2560" width="9" style="27"/>
    <col min="2561" max="2561" width="1.875" style="27" customWidth="1"/>
    <col min="2562" max="2562" width="3.5" style="27" bestFit="1" customWidth="1"/>
    <col min="2563" max="2563" width="20.25" style="27" customWidth="1"/>
    <col min="2564" max="2577" width="9.5" style="27" customWidth="1"/>
    <col min="2578" max="2578" width="2.875" style="27" customWidth="1"/>
    <col min="2579" max="2579" width="2.25" style="27" customWidth="1"/>
    <col min="2580" max="2580" width="9" style="27"/>
    <col min="2581" max="2581" width="9.75" style="27" bestFit="1" customWidth="1"/>
    <col min="2582" max="2816" width="9" style="27"/>
    <col min="2817" max="2817" width="1.875" style="27" customWidth="1"/>
    <col min="2818" max="2818" width="3.5" style="27" bestFit="1" customWidth="1"/>
    <col min="2819" max="2819" width="20.25" style="27" customWidth="1"/>
    <col min="2820" max="2833" width="9.5" style="27" customWidth="1"/>
    <col min="2834" max="2834" width="2.875" style="27" customWidth="1"/>
    <col min="2835" max="2835" width="2.25" style="27" customWidth="1"/>
    <col min="2836" max="2836" width="9" style="27"/>
    <col min="2837" max="2837" width="9.75" style="27" bestFit="1" customWidth="1"/>
    <col min="2838" max="3072" width="9" style="27"/>
    <col min="3073" max="3073" width="1.875" style="27" customWidth="1"/>
    <col min="3074" max="3074" width="3.5" style="27" bestFit="1" customWidth="1"/>
    <col min="3075" max="3075" width="20.25" style="27" customWidth="1"/>
    <col min="3076" max="3089" width="9.5" style="27" customWidth="1"/>
    <col min="3090" max="3090" width="2.875" style="27" customWidth="1"/>
    <col min="3091" max="3091" width="2.25" style="27" customWidth="1"/>
    <col min="3092" max="3092" width="9" style="27"/>
    <col min="3093" max="3093" width="9.75" style="27" bestFit="1" customWidth="1"/>
    <col min="3094" max="3328" width="9" style="27"/>
    <col min="3329" max="3329" width="1.875" style="27" customWidth="1"/>
    <col min="3330" max="3330" width="3.5" style="27" bestFit="1" customWidth="1"/>
    <col min="3331" max="3331" width="20.25" style="27" customWidth="1"/>
    <col min="3332" max="3345" width="9.5" style="27" customWidth="1"/>
    <col min="3346" max="3346" width="2.875" style="27" customWidth="1"/>
    <col min="3347" max="3347" width="2.25" style="27" customWidth="1"/>
    <col min="3348" max="3348" width="9" style="27"/>
    <col min="3349" max="3349" width="9.75" style="27" bestFit="1" customWidth="1"/>
    <col min="3350" max="3584" width="9" style="27"/>
    <col min="3585" max="3585" width="1.875" style="27" customWidth="1"/>
    <col min="3586" max="3586" width="3.5" style="27" bestFit="1" customWidth="1"/>
    <col min="3587" max="3587" width="20.25" style="27" customWidth="1"/>
    <col min="3588" max="3601" width="9.5" style="27" customWidth="1"/>
    <col min="3602" max="3602" width="2.875" style="27" customWidth="1"/>
    <col min="3603" max="3603" width="2.25" style="27" customWidth="1"/>
    <col min="3604" max="3604" width="9" style="27"/>
    <col min="3605" max="3605" width="9.75" style="27" bestFit="1" customWidth="1"/>
    <col min="3606" max="3840" width="9" style="27"/>
    <col min="3841" max="3841" width="1.875" style="27" customWidth="1"/>
    <col min="3842" max="3842" width="3.5" style="27" bestFit="1" customWidth="1"/>
    <col min="3843" max="3843" width="20.25" style="27" customWidth="1"/>
    <col min="3844" max="3857" width="9.5" style="27" customWidth="1"/>
    <col min="3858" max="3858" width="2.875" style="27" customWidth="1"/>
    <col min="3859" max="3859" width="2.25" style="27" customWidth="1"/>
    <col min="3860" max="3860" width="9" style="27"/>
    <col min="3861" max="3861" width="9.75" style="27" bestFit="1" customWidth="1"/>
    <col min="3862" max="4096" width="9" style="27"/>
    <col min="4097" max="4097" width="1.875" style="27" customWidth="1"/>
    <col min="4098" max="4098" width="3.5" style="27" bestFit="1" customWidth="1"/>
    <col min="4099" max="4099" width="20.25" style="27" customWidth="1"/>
    <col min="4100" max="4113" width="9.5" style="27" customWidth="1"/>
    <col min="4114" max="4114" width="2.875" style="27" customWidth="1"/>
    <col min="4115" max="4115" width="2.25" style="27" customWidth="1"/>
    <col min="4116" max="4116" width="9" style="27"/>
    <col min="4117" max="4117" width="9.75" style="27" bestFit="1" customWidth="1"/>
    <col min="4118" max="4352" width="9" style="27"/>
    <col min="4353" max="4353" width="1.875" style="27" customWidth="1"/>
    <col min="4354" max="4354" width="3.5" style="27" bestFit="1" customWidth="1"/>
    <col min="4355" max="4355" width="20.25" style="27" customWidth="1"/>
    <col min="4356" max="4369" width="9.5" style="27" customWidth="1"/>
    <col min="4370" max="4370" width="2.875" style="27" customWidth="1"/>
    <col min="4371" max="4371" width="2.25" style="27" customWidth="1"/>
    <col min="4372" max="4372" width="9" style="27"/>
    <col min="4373" max="4373" width="9.75" style="27" bestFit="1" customWidth="1"/>
    <col min="4374" max="4608" width="9" style="27"/>
    <col min="4609" max="4609" width="1.875" style="27" customWidth="1"/>
    <col min="4610" max="4610" width="3.5" style="27" bestFit="1" customWidth="1"/>
    <col min="4611" max="4611" width="20.25" style="27" customWidth="1"/>
    <col min="4612" max="4625" width="9.5" style="27" customWidth="1"/>
    <col min="4626" max="4626" width="2.875" style="27" customWidth="1"/>
    <col min="4627" max="4627" width="2.25" style="27" customWidth="1"/>
    <col min="4628" max="4628" width="9" style="27"/>
    <col min="4629" max="4629" width="9.75" style="27" bestFit="1" customWidth="1"/>
    <col min="4630" max="4864" width="9" style="27"/>
    <col min="4865" max="4865" width="1.875" style="27" customWidth="1"/>
    <col min="4866" max="4866" width="3.5" style="27" bestFit="1" customWidth="1"/>
    <col min="4867" max="4867" width="20.25" style="27" customWidth="1"/>
    <col min="4868" max="4881" width="9.5" style="27" customWidth="1"/>
    <col min="4882" max="4882" width="2.875" style="27" customWidth="1"/>
    <col min="4883" max="4883" width="2.25" style="27" customWidth="1"/>
    <col min="4884" max="4884" width="9" style="27"/>
    <col min="4885" max="4885" width="9.75" style="27" bestFit="1" customWidth="1"/>
    <col min="4886" max="5120" width="9" style="27"/>
    <col min="5121" max="5121" width="1.875" style="27" customWidth="1"/>
    <col min="5122" max="5122" width="3.5" style="27" bestFit="1" customWidth="1"/>
    <col min="5123" max="5123" width="20.25" style="27" customWidth="1"/>
    <col min="5124" max="5137" width="9.5" style="27" customWidth="1"/>
    <col min="5138" max="5138" width="2.875" style="27" customWidth="1"/>
    <col min="5139" max="5139" width="2.25" style="27" customWidth="1"/>
    <col min="5140" max="5140" width="9" style="27"/>
    <col min="5141" max="5141" width="9.75" style="27" bestFit="1" customWidth="1"/>
    <col min="5142" max="5376" width="9" style="27"/>
    <col min="5377" max="5377" width="1.875" style="27" customWidth="1"/>
    <col min="5378" max="5378" width="3.5" style="27" bestFit="1" customWidth="1"/>
    <col min="5379" max="5379" width="20.25" style="27" customWidth="1"/>
    <col min="5380" max="5393" width="9.5" style="27" customWidth="1"/>
    <col min="5394" max="5394" width="2.875" style="27" customWidth="1"/>
    <col min="5395" max="5395" width="2.25" style="27" customWidth="1"/>
    <col min="5396" max="5396" width="9" style="27"/>
    <col min="5397" max="5397" width="9.75" style="27" bestFit="1" customWidth="1"/>
    <col min="5398" max="5632" width="9" style="27"/>
    <col min="5633" max="5633" width="1.875" style="27" customWidth="1"/>
    <col min="5634" max="5634" width="3.5" style="27" bestFit="1" customWidth="1"/>
    <col min="5635" max="5635" width="20.25" style="27" customWidth="1"/>
    <col min="5636" max="5649" width="9.5" style="27" customWidth="1"/>
    <col min="5650" max="5650" width="2.875" style="27" customWidth="1"/>
    <col min="5651" max="5651" width="2.25" style="27" customWidth="1"/>
    <col min="5652" max="5652" width="9" style="27"/>
    <col min="5653" max="5653" width="9.75" style="27" bestFit="1" customWidth="1"/>
    <col min="5654" max="5888" width="9" style="27"/>
    <col min="5889" max="5889" width="1.875" style="27" customWidth="1"/>
    <col min="5890" max="5890" width="3.5" style="27" bestFit="1" customWidth="1"/>
    <col min="5891" max="5891" width="20.25" style="27" customWidth="1"/>
    <col min="5892" max="5905" width="9.5" style="27" customWidth="1"/>
    <col min="5906" max="5906" width="2.875" style="27" customWidth="1"/>
    <col min="5907" max="5907" width="2.25" style="27" customWidth="1"/>
    <col min="5908" max="5908" width="9" style="27"/>
    <col min="5909" max="5909" width="9.75" style="27" bestFit="1" customWidth="1"/>
    <col min="5910" max="6144" width="9" style="27"/>
    <col min="6145" max="6145" width="1.875" style="27" customWidth="1"/>
    <col min="6146" max="6146" width="3.5" style="27" bestFit="1" customWidth="1"/>
    <col min="6147" max="6147" width="20.25" style="27" customWidth="1"/>
    <col min="6148" max="6161" width="9.5" style="27" customWidth="1"/>
    <col min="6162" max="6162" width="2.875" style="27" customWidth="1"/>
    <col min="6163" max="6163" width="2.25" style="27" customWidth="1"/>
    <col min="6164" max="6164" width="9" style="27"/>
    <col min="6165" max="6165" width="9.75" style="27" bestFit="1" customWidth="1"/>
    <col min="6166" max="6400" width="9" style="27"/>
    <col min="6401" max="6401" width="1.875" style="27" customWidth="1"/>
    <col min="6402" max="6402" width="3.5" style="27" bestFit="1" customWidth="1"/>
    <col min="6403" max="6403" width="20.25" style="27" customWidth="1"/>
    <col min="6404" max="6417" width="9.5" style="27" customWidth="1"/>
    <col min="6418" max="6418" width="2.875" style="27" customWidth="1"/>
    <col min="6419" max="6419" width="2.25" style="27" customWidth="1"/>
    <col min="6420" max="6420" width="9" style="27"/>
    <col min="6421" max="6421" width="9.75" style="27" bestFit="1" customWidth="1"/>
    <col min="6422" max="6656" width="9" style="27"/>
    <col min="6657" max="6657" width="1.875" style="27" customWidth="1"/>
    <col min="6658" max="6658" width="3.5" style="27" bestFit="1" customWidth="1"/>
    <col min="6659" max="6659" width="20.25" style="27" customWidth="1"/>
    <col min="6660" max="6673" width="9.5" style="27" customWidth="1"/>
    <col min="6674" max="6674" width="2.875" style="27" customWidth="1"/>
    <col min="6675" max="6675" width="2.25" style="27" customWidth="1"/>
    <col min="6676" max="6676" width="9" style="27"/>
    <col min="6677" max="6677" width="9.75" style="27" bestFit="1" customWidth="1"/>
    <col min="6678" max="6912" width="9" style="27"/>
    <col min="6913" max="6913" width="1.875" style="27" customWidth="1"/>
    <col min="6914" max="6914" width="3.5" style="27" bestFit="1" customWidth="1"/>
    <col min="6915" max="6915" width="20.25" style="27" customWidth="1"/>
    <col min="6916" max="6929" width="9.5" style="27" customWidth="1"/>
    <col min="6930" max="6930" width="2.875" style="27" customWidth="1"/>
    <col min="6931" max="6931" width="2.25" style="27" customWidth="1"/>
    <col min="6932" max="6932" width="9" style="27"/>
    <col min="6933" max="6933" width="9.75" style="27" bestFit="1" customWidth="1"/>
    <col min="6934" max="7168" width="9" style="27"/>
    <col min="7169" max="7169" width="1.875" style="27" customWidth="1"/>
    <col min="7170" max="7170" width="3.5" style="27" bestFit="1" customWidth="1"/>
    <col min="7171" max="7171" width="20.25" style="27" customWidth="1"/>
    <col min="7172" max="7185" width="9.5" style="27" customWidth="1"/>
    <col min="7186" max="7186" width="2.875" style="27" customWidth="1"/>
    <col min="7187" max="7187" width="2.25" style="27" customWidth="1"/>
    <col min="7188" max="7188" width="9" style="27"/>
    <col min="7189" max="7189" width="9.75" style="27" bestFit="1" customWidth="1"/>
    <col min="7190" max="7424" width="9" style="27"/>
    <col min="7425" max="7425" width="1.875" style="27" customWidth="1"/>
    <col min="7426" max="7426" width="3.5" style="27" bestFit="1" customWidth="1"/>
    <col min="7427" max="7427" width="20.25" style="27" customWidth="1"/>
    <col min="7428" max="7441" width="9.5" style="27" customWidth="1"/>
    <col min="7442" max="7442" width="2.875" style="27" customWidth="1"/>
    <col min="7443" max="7443" width="2.25" style="27" customWidth="1"/>
    <col min="7444" max="7444" width="9" style="27"/>
    <col min="7445" max="7445" width="9.75" style="27" bestFit="1" customWidth="1"/>
    <col min="7446" max="7680" width="9" style="27"/>
    <col min="7681" max="7681" width="1.875" style="27" customWidth="1"/>
    <col min="7682" max="7682" width="3.5" style="27" bestFit="1" customWidth="1"/>
    <col min="7683" max="7683" width="20.25" style="27" customWidth="1"/>
    <col min="7684" max="7697" width="9.5" style="27" customWidth="1"/>
    <col min="7698" max="7698" width="2.875" style="27" customWidth="1"/>
    <col min="7699" max="7699" width="2.25" style="27" customWidth="1"/>
    <col min="7700" max="7700" width="9" style="27"/>
    <col min="7701" max="7701" width="9.75" style="27" bestFit="1" customWidth="1"/>
    <col min="7702" max="7936" width="9" style="27"/>
    <col min="7937" max="7937" width="1.875" style="27" customWidth="1"/>
    <col min="7938" max="7938" width="3.5" style="27" bestFit="1" customWidth="1"/>
    <col min="7939" max="7939" width="20.25" style="27" customWidth="1"/>
    <col min="7940" max="7953" width="9.5" style="27" customWidth="1"/>
    <col min="7954" max="7954" width="2.875" style="27" customWidth="1"/>
    <col min="7955" max="7955" width="2.25" style="27" customWidth="1"/>
    <col min="7956" max="7956" width="9" style="27"/>
    <col min="7957" max="7957" width="9.75" style="27" bestFit="1" customWidth="1"/>
    <col min="7958" max="8192" width="9" style="27"/>
    <col min="8193" max="8193" width="1.875" style="27" customWidth="1"/>
    <col min="8194" max="8194" width="3.5" style="27" bestFit="1" customWidth="1"/>
    <col min="8195" max="8195" width="20.25" style="27" customWidth="1"/>
    <col min="8196" max="8209" width="9.5" style="27" customWidth="1"/>
    <col min="8210" max="8210" width="2.875" style="27" customWidth="1"/>
    <col min="8211" max="8211" width="2.25" style="27" customWidth="1"/>
    <col min="8212" max="8212" width="9" style="27"/>
    <col min="8213" max="8213" width="9.75" style="27" bestFit="1" customWidth="1"/>
    <col min="8214" max="8448" width="9" style="27"/>
    <col min="8449" max="8449" width="1.875" style="27" customWidth="1"/>
    <col min="8450" max="8450" width="3.5" style="27" bestFit="1" customWidth="1"/>
    <col min="8451" max="8451" width="20.25" style="27" customWidth="1"/>
    <col min="8452" max="8465" width="9.5" style="27" customWidth="1"/>
    <col min="8466" max="8466" width="2.875" style="27" customWidth="1"/>
    <col min="8467" max="8467" width="2.25" style="27" customWidth="1"/>
    <col min="8468" max="8468" width="9" style="27"/>
    <col min="8469" max="8469" width="9.75" style="27" bestFit="1" customWidth="1"/>
    <col min="8470" max="8704" width="9" style="27"/>
    <col min="8705" max="8705" width="1.875" style="27" customWidth="1"/>
    <col min="8706" max="8706" width="3.5" style="27" bestFit="1" customWidth="1"/>
    <col min="8707" max="8707" width="20.25" style="27" customWidth="1"/>
    <col min="8708" max="8721" width="9.5" style="27" customWidth="1"/>
    <col min="8722" max="8722" width="2.875" style="27" customWidth="1"/>
    <col min="8723" max="8723" width="2.25" style="27" customWidth="1"/>
    <col min="8724" max="8724" width="9" style="27"/>
    <col min="8725" max="8725" width="9.75" style="27" bestFit="1" customWidth="1"/>
    <col min="8726" max="8960" width="9" style="27"/>
    <col min="8961" max="8961" width="1.875" style="27" customWidth="1"/>
    <col min="8962" max="8962" width="3.5" style="27" bestFit="1" customWidth="1"/>
    <col min="8963" max="8963" width="20.25" style="27" customWidth="1"/>
    <col min="8964" max="8977" width="9.5" style="27" customWidth="1"/>
    <col min="8978" max="8978" width="2.875" style="27" customWidth="1"/>
    <col min="8979" max="8979" width="2.25" style="27" customWidth="1"/>
    <col min="8980" max="8980" width="9" style="27"/>
    <col min="8981" max="8981" width="9.75" style="27" bestFit="1" customWidth="1"/>
    <col min="8982" max="9216" width="9" style="27"/>
    <col min="9217" max="9217" width="1.875" style="27" customWidth="1"/>
    <col min="9218" max="9218" width="3.5" style="27" bestFit="1" customWidth="1"/>
    <col min="9219" max="9219" width="20.25" style="27" customWidth="1"/>
    <col min="9220" max="9233" width="9.5" style="27" customWidth="1"/>
    <col min="9234" max="9234" width="2.875" style="27" customWidth="1"/>
    <col min="9235" max="9235" width="2.25" style="27" customWidth="1"/>
    <col min="9236" max="9236" width="9" style="27"/>
    <col min="9237" max="9237" width="9.75" style="27" bestFit="1" customWidth="1"/>
    <col min="9238" max="9472" width="9" style="27"/>
    <col min="9473" max="9473" width="1.875" style="27" customWidth="1"/>
    <col min="9474" max="9474" width="3.5" style="27" bestFit="1" customWidth="1"/>
    <col min="9475" max="9475" width="20.25" style="27" customWidth="1"/>
    <col min="9476" max="9489" width="9.5" style="27" customWidth="1"/>
    <col min="9490" max="9490" width="2.875" style="27" customWidth="1"/>
    <col min="9491" max="9491" width="2.25" style="27" customWidth="1"/>
    <col min="9492" max="9492" width="9" style="27"/>
    <col min="9493" max="9493" width="9.75" style="27" bestFit="1" customWidth="1"/>
    <col min="9494" max="9728" width="9" style="27"/>
    <col min="9729" max="9729" width="1.875" style="27" customWidth="1"/>
    <col min="9730" max="9730" width="3.5" style="27" bestFit="1" customWidth="1"/>
    <col min="9731" max="9731" width="20.25" style="27" customWidth="1"/>
    <col min="9732" max="9745" width="9.5" style="27" customWidth="1"/>
    <col min="9746" max="9746" width="2.875" style="27" customWidth="1"/>
    <col min="9747" max="9747" width="2.25" style="27" customWidth="1"/>
    <col min="9748" max="9748" width="9" style="27"/>
    <col min="9749" max="9749" width="9.75" style="27" bestFit="1" customWidth="1"/>
    <col min="9750" max="9984" width="9" style="27"/>
    <col min="9985" max="9985" width="1.875" style="27" customWidth="1"/>
    <col min="9986" max="9986" width="3.5" style="27" bestFit="1" customWidth="1"/>
    <col min="9987" max="9987" width="20.25" style="27" customWidth="1"/>
    <col min="9988" max="10001" width="9.5" style="27" customWidth="1"/>
    <col min="10002" max="10002" width="2.875" style="27" customWidth="1"/>
    <col min="10003" max="10003" width="2.25" style="27" customWidth="1"/>
    <col min="10004" max="10004" width="9" style="27"/>
    <col min="10005" max="10005" width="9.75" style="27" bestFit="1" customWidth="1"/>
    <col min="10006" max="10240" width="9" style="27"/>
    <col min="10241" max="10241" width="1.875" style="27" customWidth="1"/>
    <col min="10242" max="10242" width="3.5" style="27" bestFit="1" customWidth="1"/>
    <col min="10243" max="10243" width="20.25" style="27" customWidth="1"/>
    <col min="10244" max="10257" width="9.5" style="27" customWidth="1"/>
    <col min="10258" max="10258" width="2.875" style="27" customWidth="1"/>
    <col min="10259" max="10259" width="2.25" style="27" customWidth="1"/>
    <col min="10260" max="10260" width="9" style="27"/>
    <col min="10261" max="10261" width="9.75" style="27" bestFit="1" customWidth="1"/>
    <col min="10262" max="10496" width="9" style="27"/>
    <col min="10497" max="10497" width="1.875" style="27" customWidth="1"/>
    <col min="10498" max="10498" width="3.5" style="27" bestFit="1" customWidth="1"/>
    <col min="10499" max="10499" width="20.25" style="27" customWidth="1"/>
    <col min="10500" max="10513" width="9.5" style="27" customWidth="1"/>
    <col min="10514" max="10514" width="2.875" style="27" customWidth="1"/>
    <col min="10515" max="10515" width="2.25" style="27" customWidth="1"/>
    <col min="10516" max="10516" width="9" style="27"/>
    <col min="10517" max="10517" width="9.75" style="27" bestFit="1" customWidth="1"/>
    <col min="10518" max="10752" width="9" style="27"/>
    <col min="10753" max="10753" width="1.875" style="27" customWidth="1"/>
    <col min="10754" max="10754" width="3.5" style="27" bestFit="1" customWidth="1"/>
    <col min="10755" max="10755" width="20.25" style="27" customWidth="1"/>
    <col min="10756" max="10769" width="9.5" style="27" customWidth="1"/>
    <col min="10770" max="10770" width="2.875" style="27" customWidth="1"/>
    <col min="10771" max="10771" width="2.25" style="27" customWidth="1"/>
    <col min="10772" max="10772" width="9" style="27"/>
    <col min="10773" max="10773" width="9.75" style="27" bestFit="1" customWidth="1"/>
    <col min="10774" max="11008" width="9" style="27"/>
    <col min="11009" max="11009" width="1.875" style="27" customWidth="1"/>
    <col min="11010" max="11010" width="3.5" style="27" bestFit="1" customWidth="1"/>
    <col min="11011" max="11011" width="20.25" style="27" customWidth="1"/>
    <col min="11012" max="11025" width="9.5" style="27" customWidth="1"/>
    <col min="11026" max="11026" width="2.875" style="27" customWidth="1"/>
    <col min="11027" max="11027" width="2.25" style="27" customWidth="1"/>
    <col min="11028" max="11028" width="9" style="27"/>
    <col min="11029" max="11029" width="9.75" style="27" bestFit="1" customWidth="1"/>
    <col min="11030" max="11264" width="9" style="27"/>
    <col min="11265" max="11265" width="1.875" style="27" customWidth="1"/>
    <col min="11266" max="11266" width="3.5" style="27" bestFit="1" customWidth="1"/>
    <col min="11267" max="11267" width="20.25" style="27" customWidth="1"/>
    <col min="11268" max="11281" width="9.5" style="27" customWidth="1"/>
    <col min="11282" max="11282" width="2.875" style="27" customWidth="1"/>
    <col min="11283" max="11283" width="2.25" style="27" customWidth="1"/>
    <col min="11284" max="11284" width="9" style="27"/>
    <col min="11285" max="11285" width="9.75" style="27" bestFit="1" customWidth="1"/>
    <col min="11286" max="11520" width="9" style="27"/>
    <col min="11521" max="11521" width="1.875" style="27" customWidth="1"/>
    <col min="11522" max="11522" width="3.5" style="27" bestFit="1" customWidth="1"/>
    <col min="11523" max="11523" width="20.25" style="27" customWidth="1"/>
    <col min="11524" max="11537" width="9.5" style="27" customWidth="1"/>
    <col min="11538" max="11538" width="2.875" style="27" customWidth="1"/>
    <col min="11539" max="11539" width="2.25" style="27" customWidth="1"/>
    <col min="11540" max="11540" width="9" style="27"/>
    <col min="11541" max="11541" width="9.75" style="27" bestFit="1" customWidth="1"/>
    <col min="11542" max="11776" width="9" style="27"/>
    <col min="11777" max="11777" width="1.875" style="27" customWidth="1"/>
    <col min="11778" max="11778" width="3.5" style="27" bestFit="1" customWidth="1"/>
    <col min="11779" max="11779" width="20.25" style="27" customWidth="1"/>
    <col min="11780" max="11793" width="9.5" style="27" customWidth="1"/>
    <col min="11794" max="11794" width="2.875" style="27" customWidth="1"/>
    <col min="11795" max="11795" width="2.25" style="27" customWidth="1"/>
    <col min="11796" max="11796" width="9" style="27"/>
    <col min="11797" max="11797" width="9.75" style="27" bestFit="1" customWidth="1"/>
    <col min="11798" max="12032" width="9" style="27"/>
    <col min="12033" max="12033" width="1.875" style="27" customWidth="1"/>
    <col min="12034" max="12034" width="3.5" style="27" bestFit="1" customWidth="1"/>
    <col min="12035" max="12035" width="20.25" style="27" customWidth="1"/>
    <col min="12036" max="12049" width="9.5" style="27" customWidth="1"/>
    <col min="12050" max="12050" width="2.875" style="27" customWidth="1"/>
    <col min="12051" max="12051" width="2.25" style="27" customWidth="1"/>
    <col min="12052" max="12052" width="9" style="27"/>
    <col min="12053" max="12053" width="9.75" style="27" bestFit="1" customWidth="1"/>
    <col min="12054" max="12288" width="9" style="27"/>
    <col min="12289" max="12289" width="1.875" style="27" customWidth="1"/>
    <col min="12290" max="12290" width="3.5" style="27" bestFit="1" customWidth="1"/>
    <col min="12291" max="12291" width="20.25" style="27" customWidth="1"/>
    <col min="12292" max="12305" width="9.5" style="27" customWidth="1"/>
    <col min="12306" max="12306" width="2.875" style="27" customWidth="1"/>
    <col min="12307" max="12307" width="2.25" style="27" customWidth="1"/>
    <col min="12308" max="12308" width="9" style="27"/>
    <col min="12309" max="12309" width="9.75" style="27" bestFit="1" customWidth="1"/>
    <col min="12310" max="12544" width="9" style="27"/>
    <col min="12545" max="12545" width="1.875" style="27" customWidth="1"/>
    <col min="12546" max="12546" width="3.5" style="27" bestFit="1" customWidth="1"/>
    <col min="12547" max="12547" width="20.25" style="27" customWidth="1"/>
    <col min="12548" max="12561" width="9.5" style="27" customWidth="1"/>
    <col min="12562" max="12562" width="2.875" style="27" customWidth="1"/>
    <col min="12563" max="12563" width="2.25" style="27" customWidth="1"/>
    <col min="12564" max="12564" width="9" style="27"/>
    <col min="12565" max="12565" width="9.75" style="27" bestFit="1" customWidth="1"/>
    <col min="12566" max="12800" width="9" style="27"/>
    <col min="12801" max="12801" width="1.875" style="27" customWidth="1"/>
    <col min="12802" max="12802" width="3.5" style="27" bestFit="1" customWidth="1"/>
    <col min="12803" max="12803" width="20.25" style="27" customWidth="1"/>
    <col min="12804" max="12817" width="9.5" style="27" customWidth="1"/>
    <col min="12818" max="12818" width="2.875" style="27" customWidth="1"/>
    <col min="12819" max="12819" width="2.25" style="27" customWidth="1"/>
    <col min="12820" max="12820" width="9" style="27"/>
    <col min="12821" max="12821" width="9.75" style="27" bestFit="1" customWidth="1"/>
    <col min="12822" max="13056" width="9" style="27"/>
    <col min="13057" max="13057" width="1.875" style="27" customWidth="1"/>
    <col min="13058" max="13058" width="3.5" style="27" bestFit="1" customWidth="1"/>
    <col min="13059" max="13059" width="20.25" style="27" customWidth="1"/>
    <col min="13060" max="13073" width="9.5" style="27" customWidth="1"/>
    <col min="13074" max="13074" width="2.875" style="27" customWidth="1"/>
    <col min="13075" max="13075" width="2.25" style="27" customWidth="1"/>
    <col min="13076" max="13076" width="9" style="27"/>
    <col min="13077" max="13077" width="9.75" style="27" bestFit="1" customWidth="1"/>
    <col min="13078" max="13312" width="9" style="27"/>
    <col min="13313" max="13313" width="1.875" style="27" customWidth="1"/>
    <col min="13314" max="13314" width="3.5" style="27" bestFit="1" customWidth="1"/>
    <col min="13315" max="13315" width="20.25" style="27" customWidth="1"/>
    <col min="13316" max="13329" width="9.5" style="27" customWidth="1"/>
    <col min="13330" max="13330" width="2.875" style="27" customWidth="1"/>
    <col min="13331" max="13331" width="2.25" style="27" customWidth="1"/>
    <col min="13332" max="13332" width="9" style="27"/>
    <col min="13333" max="13333" width="9.75" style="27" bestFit="1" customWidth="1"/>
    <col min="13334" max="13568" width="9" style="27"/>
    <col min="13569" max="13569" width="1.875" style="27" customWidth="1"/>
    <col min="13570" max="13570" width="3.5" style="27" bestFit="1" customWidth="1"/>
    <col min="13571" max="13571" width="20.25" style="27" customWidth="1"/>
    <col min="13572" max="13585" width="9.5" style="27" customWidth="1"/>
    <col min="13586" max="13586" width="2.875" style="27" customWidth="1"/>
    <col min="13587" max="13587" width="2.25" style="27" customWidth="1"/>
    <col min="13588" max="13588" width="9" style="27"/>
    <col min="13589" max="13589" width="9.75" style="27" bestFit="1" customWidth="1"/>
    <col min="13590" max="13824" width="9" style="27"/>
    <col min="13825" max="13825" width="1.875" style="27" customWidth="1"/>
    <col min="13826" max="13826" width="3.5" style="27" bestFit="1" customWidth="1"/>
    <col min="13827" max="13827" width="20.25" style="27" customWidth="1"/>
    <col min="13828" max="13841" width="9.5" style="27" customWidth="1"/>
    <col min="13842" max="13842" width="2.875" style="27" customWidth="1"/>
    <col min="13843" max="13843" width="2.25" style="27" customWidth="1"/>
    <col min="13844" max="13844" width="9" style="27"/>
    <col min="13845" max="13845" width="9.75" style="27" bestFit="1" customWidth="1"/>
    <col min="13846" max="14080" width="9" style="27"/>
    <col min="14081" max="14081" width="1.875" style="27" customWidth="1"/>
    <col min="14082" max="14082" width="3.5" style="27" bestFit="1" customWidth="1"/>
    <col min="14083" max="14083" width="20.25" style="27" customWidth="1"/>
    <col min="14084" max="14097" width="9.5" style="27" customWidth="1"/>
    <col min="14098" max="14098" width="2.875" style="27" customWidth="1"/>
    <col min="14099" max="14099" width="2.25" style="27" customWidth="1"/>
    <col min="14100" max="14100" width="9" style="27"/>
    <col min="14101" max="14101" width="9.75" style="27" bestFit="1" customWidth="1"/>
    <col min="14102" max="14336" width="9" style="27"/>
    <col min="14337" max="14337" width="1.875" style="27" customWidth="1"/>
    <col min="14338" max="14338" width="3.5" style="27" bestFit="1" customWidth="1"/>
    <col min="14339" max="14339" width="20.25" style="27" customWidth="1"/>
    <col min="14340" max="14353" width="9.5" style="27" customWidth="1"/>
    <col min="14354" max="14354" width="2.875" style="27" customWidth="1"/>
    <col min="14355" max="14355" width="2.25" style="27" customWidth="1"/>
    <col min="14356" max="14356" width="9" style="27"/>
    <col min="14357" max="14357" width="9.75" style="27" bestFit="1" customWidth="1"/>
    <col min="14358" max="14592" width="9" style="27"/>
    <col min="14593" max="14593" width="1.875" style="27" customWidth="1"/>
    <col min="14594" max="14594" width="3.5" style="27" bestFit="1" customWidth="1"/>
    <col min="14595" max="14595" width="20.25" style="27" customWidth="1"/>
    <col min="14596" max="14609" width="9.5" style="27" customWidth="1"/>
    <col min="14610" max="14610" width="2.875" style="27" customWidth="1"/>
    <col min="14611" max="14611" width="2.25" style="27" customWidth="1"/>
    <col min="14612" max="14612" width="9" style="27"/>
    <col min="14613" max="14613" width="9.75" style="27" bestFit="1" customWidth="1"/>
    <col min="14614" max="14848" width="9" style="27"/>
    <col min="14849" max="14849" width="1.875" style="27" customWidth="1"/>
    <col min="14850" max="14850" width="3.5" style="27" bestFit="1" customWidth="1"/>
    <col min="14851" max="14851" width="20.25" style="27" customWidth="1"/>
    <col min="14852" max="14865" width="9.5" style="27" customWidth="1"/>
    <col min="14866" max="14866" width="2.875" style="27" customWidth="1"/>
    <col min="14867" max="14867" width="2.25" style="27" customWidth="1"/>
    <col min="14868" max="14868" width="9" style="27"/>
    <col min="14869" max="14869" width="9.75" style="27" bestFit="1" customWidth="1"/>
    <col min="14870" max="15104" width="9" style="27"/>
    <col min="15105" max="15105" width="1.875" style="27" customWidth="1"/>
    <col min="15106" max="15106" width="3.5" style="27" bestFit="1" customWidth="1"/>
    <col min="15107" max="15107" width="20.25" style="27" customWidth="1"/>
    <col min="15108" max="15121" width="9.5" style="27" customWidth="1"/>
    <col min="15122" max="15122" width="2.875" style="27" customWidth="1"/>
    <col min="15123" max="15123" width="2.25" style="27" customWidth="1"/>
    <col min="15124" max="15124" width="9" style="27"/>
    <col min="15125" max="15125" width="9.75" style="27" bestFit="1" customWidth="1"/>
    <col min="15126" max="15360" width="9" style="27"/>
    <col min="15361" max="15361" width="1.875" style="27" customWidth="1"/>
    <col min="15362" max="15362" width="3.5" style="27" bestFit="1" customWidth="1"/>
    <col min="15363" max="15363" width="20.25" style="27" customWidth="1"/>
    <col min="15364" max="15377" width="9.5" style="27" customWidth="1"/>
    <col min="15378" max="15378" width="2.875" style="27" customWidth="1"/>
    <col min="15379" max="15379" width="2.25" style="27" customWidth="1"/>
    <col min="15380" max="15380" width="9" style="27"/>
    <col min="15381" max="15381" width="9.75" style="27" bestFit="1" customWidth="1"/>
    <col min="15382" max="15616" width="9" style="27"/>
    <col min="15617" max="15617" width="1.875" style="27" customWidth="1"/>
    <col min="15618" max="15618" width="3.5" style="27" bestFit="1" customWidth="1"/>
    <col min="15619" max="15619" width="20.25" style="27" customWidth="1"/>
    <col min="15620" max="15633" width="9.5" style="27" customWidth="1"/>
    <col min="15634" max="15634" width="2.875" style="27" customWidth="1"/>
    <col min="15635" max="15635" width="2.25" style="27" customWidth="1"/>
    <col min="15636" max="15636" width="9" style="27"/>
    <col min="15637" max="15637" width="9.75" style="27" bestFit="1" customWidth="1"/>
    <col min="15638" max="15872" width="9" style="27"/>
    <col min="15873" max="15873" width="1.875" style="27" customWidth="1"/>
    <col min="15874" max="15874" width="3.5" style="27" bestFit="1" customWidth="1"/>
    <col min="15875" max="15875" width="20.25" style="27" customWidth="1"/>
    <col min="15876" max="15889" width="9.5" style="27" customWidth="1"/>
    <col min="15890" max="15890" width="2.875" style="27" customWidth="1"/>
    <col min="15891" max="15891" width="2.25" style="27" customWidth="1"/>
    <col min="15892" max="15892" width="9" style="27"/>
    <col min="15893" max="15893" width="9.75" style="27" bestFit="1" customWidth="1"/>
    <col min="15894" max="16128" width="9" style="27"/>
    <col min="16129" max="16129" width="1.875" style="27" customWidth="1"/>
    <col min="16130" max="16130" width="3.5" style="27" bestFit="1" customWidth="1"/>
    <col min="16131" max="16131" width="20.25" style="27" customWidth="1"/>
    <col min="16132" max="16145" width="9.5" style="27" customWidth="1"/>
    <col min="16146" max="16146" width="2.875" style="27" customWidth="1"/>
    <col min="16147" max="16147" width="2.25" style="27" customWidth="1"/>
    <col min="16148" max="16148" width="9" style="27"/>
    <col min="16149" max="16149" width="9.75" style="27" bestFit="1" customWidth="1"/>
    <col min="16150" max="16384" width="9" style="27"/>
  </cols>
  <sheetData>
    <row r="1" spans="3:17" ht="12.75" thickBot="1"/>
    <row r="2" spans="3:17" ht="21.4" customHeight="1" thickTop="1" thickBot="1">
      <c r="C2" s="28" t="s">
        <v>56</v>
      </c>
      <c r="I2" s="29"/>
      <c r="J2" s="754" t="s">
        <v>218</v>
      </c>
      <c r="K2" s="755"/>
      <c r="M2" s="745" t="s">
        <v>603</v>
      </c>
      <c r="N2" s="746"/>
      <c r="O2" s="746"/>
      <c r="P2" s="746"/>
      <c r="Q2" s="747"/>
    </row>
    <row r="3" spans="3:17" ht="9.9499999999999993" customHeight="1" thickTop="1"/>
    <row r="4" spans="3:17" ht="17.25">
      <c r="C4" s="36" t="s">
        <v>78</v>
      </c>
      <c r="Q4" s="31" t="s">
        <v>57</v>
      </c>
    </row>
    <row r="5" spans="3:17" ht="4.3499999999999996" customHeight="1"/>
    <row r="6" spans="3:17" ht="13.5">
      <c r="C6" s="37" t="s">
        <v>58</v>
      </c>
      <c r="D6" s="712" t="str">
        <f t="array" ref="D6:P7">+TRANSPOSE('入力 (県内外)'!$B$6:$C$18)</f>
        <v>01</v>
      </c>
      <c r="E6" s="712" t="str">
        <v>02</v>
      </c>
      <c r="F6" s="712" t="str">
        <v>03</v>
      </c>
      <c r="G6" s="712" t="str">
        <v>04</v>
      </c>
      <c r="H6" s="712" t="str">
        <v>05</v>
      </c>
      <c r="I6" s="712" t="str">
        <v>06</v>
      </c>
      <c r="J6" s="712" t="str">
        <v>07</v>
      </c>
      <c r="K6" s="712" t="str">
        <v>08</v>
      </c>
      <c r="L6" s="712" t="str">
        <v>09</v>
      </c>
      <c r="M6" s="712" t="str">
        <v>10</v>
      </c>
      <c r="N6" s="712" t="str">
        <v>11</v>
      </c>
      <c r="O6" s="712" t="str">
        <v>12</v>
      </c>
      <c r="P6" s="712" t="str">
        <v>13</v>
      </c>
      <c r="Q6" s="39"/>
    </row>
    <row r="7" spans="3:17" s="30" customFormat="1" ht="24">
      <c r="C7" s="47" t="s">
        <v>59</v>
      </c>
      <c r="D7" s="713" t="str">
        <v>農林水産業</v>
      </c>
      <c r="E7" s="713" t="str">
        <v>鉱業</v>
      </c>
      <c r="F7" s="713" t="str">
        <v>製造業</v>
      </c>
      <c r="G7" s="713" t="str">
        <v>建設</v>
      </c>
      <c r="H7" s="713" t="str">
        <v>電力・ガス・水道</v>
      </c>
      <c r="I7" s="713" t="str">
        <v>商業</v>
      </c>
      <c r="J7" s="713" t="str">
        <v>金融・保険</v>
      </c>
      <c r="K7" s="713" t="str">
        <v>不動産</v>
      </c>
      <c r="L7" s="713" t="str">
        <v>運輸・郵便</v>
      </c>
      <c r="M7" s="713" t="str">
        <v>情報通信</v>
      </c>
      <c r="N7" s="713" t="str">
        <v>公務</v>
      </c>
      <c r="O7" s="713" t="str">
        <v>サービス業</v>
      </c>
      <c r="P7" s="713" t="str">
        <v>分類不明</v>
      </c>
      <c r="Q7" s="32" t="s">
        <v>71</v>
      </c>
    </row>
    <row r="8" spans="3:17" s="33" customFormat="1" ht="15.75" customHeight="1">
      <c r="C8" s="41" t="s">
        <v>72</v>
      </c>
      <c r="D8" s="42">
        <f t="array" ref="D8:P9">+推計結果の概要!$D$8:$P$9</f>
        <v>0</v>
      </c>
      <c r="E8" s="42">
        <v>0</v>
      </c>
      <c r="F8" s="42">
        <v>0</v>
      </c>
      <c r="G8" s="42">
        <v>0</v>
      </c>
      <c r="H8" s="42">
        <v>0</v>
      </c>
      <c r="I8" s="42">
        <v>0</v>
      </c>
      <c r="J8" s="42">
        <v>0</v>
      </c>
      <c r="K8" s="42">
        <v>0</v>
      </c>
      <c r="L8" s="42">
        <v>0</v>
      </c>
      <c r="M8" s="42">
        <v>0</v>
      </c>
      <c r="N8" s="42">
        <v>0</v>
      </c>
      <c r="O8" s="42">
        <v>0</v>
      </c>
      <c r="P8" s="42">
        <v>0</v>
      </c>
      <c r="Q8" s="42">
        <f>SUM(D8:P8)</f>
        <v>0</v>
      </c>
    </row>
    <row r="9" spans="3:17" s="33" customFormat="1" ht="15.75" customHeight="1">
      <c r="C9" s="43" t="s">
        <v>73</v>
      </c>
      <c r="D9" s="44">
        <v>0</v>
      </c>
      <c r="E9" s="44">
        <v>0</v>
      </c>
      <c r="F9" s="44">
        <v>0</v>
      </c>
      <c r="G9" s="44">
        <v>0</v>
      </c>
      <c r="H9" s="44">
        <v>0</v>
      </c>
      <c r="I9" s="44">
        <v>0</v>
      </c>
      <c r="J9" s="44">
        <v>0</v>
      </c>
      <c r="K9" s="44">
        <v>0</v>
      </c>
      <c r="L9" s="44">
        <v>0</v>
      </c>
      <c r="M9" s="44">
        <v>0</v>
      </c>
      <c r="N9" s="44">
        <v>0</v>
      </c>
      <c r="O9" s="44">
        <v>0</v>
      </c>
      <c r="P9" s="44">
        <v>0</v>
      </c>
      <c r="Q9" s="44">
        <f>SUM(D9:P9)</f>
        <v>0</v>
      </c>
    </row>
    <row r="10" spans="3:17" s="33" customFormat="1" ht="15.75" customHeight="1">
      <c r="C10" s="45" t="s">
        <v>74</v>
      </c>
      <c r="D10" s="46">
        <f>SUM(D8:D9)</f>
        <v>0</v>
      </c>
      <c r="E10" s="46">
        <f t="shared" ref="E10:Q10" si="0">SUM(E8:E9)</f>
        <v>0</v>
      </c>
      <c r="F10" s="46">
        <f t="shared" si="0"/>
        <v>0</v>
      </c>
      <c r="G10" s="46">
        <f t="shared" si="0"/>
        <v>0</v>
      </c>
      <c r="H10" s="46">
        <f t="shared" si="0"/>
        <v>0</v>
      </c>
      <c r="I10" s="46">
        <f t="shared" si="0"/>
        <v>0</v>
      </c>
      <c r="J10" s="46">
        <f t="shared" si="0"/>
        <v>0</v>
      </c>
      <c r="K10" s="46">
        <f t="shared" si="0"/>
        <v>0</v>
      </c>
      <c r="L10" s="46">
        <f t="shared" si="0"/>
        <v>0</v>
      </c>
      <c r="M10" s="46">
        <f t="shared" si="0"/>
        <v>0</v>
      </c>
      <c r="N10" s="46">
        <f t="shared" si="0"/>
        <v>0</v>
      </c>
      <c r="O10" s="46">
        <f t="shared" si="0"/>
        <v>0</v>
      </c>
      <c r="P10" s="46">
        <f t="shared" si="0"/>
        <v>0</v>
      </c>
      <c r="Q10" s="46">
        <f t="shared" si="0"/>
        <v>0</v>
      </c>
    </row>
    <row r="11" spans="3:17" s="33" customFormat="1" ht="4.3499999999999996" customHeight="1">
      <c r="C11" s="34"/>
      <c r="D11" s="35"/>
      <c r="E11" s="35"/>
      <c r="F11" s="35"/>
      <c r="G11" s="35"/>
      <c r="H11" s="35"/>
      <c r="I11" s="35"/>
      <c r="J11" s="35"/>
      <c r="K11" s="35"/>
      <c r="L11" s="35"/>
      <c r="M11" s="35"/>
      <c r="N11" s="35"/>
      <c r="O11" s="35"/>
      <c r="P11" s="35"/>
      <c r="Q11" s="35"/>
    </row>
    <row r="12" spans="3:17" s="33" customFormat="1" ht="14.25" customHeight="1">
      <c r="C12" s="34" t="s">
        <v>219</v>
      </c>
      <c r="D12" s="35"/>
      <c r="E12" s="35"/>
      <c r="F12" s="35"/>
      <c r="G12" s="35"/>
      <c r="H12" s="35"/>
      <c r="I12" s="35"/>
      <c r="J12" s="35"/>
      <c r="K12" s="35"/>
      <c r="L12" s="35"/>
      <c r="M12" s="35"/>
      <c r="N12" s="35"/>
      <c r="O12" s="35"/>
      <c r="P12" s="35"/>
      <c r="Q12" s="35"/>
    </row>
    <row r="13" spans="3:17" ht="14.25" customHeight="1">
      <c r="C13" s="30" t="s">
        <v>80</v>
      </c>
    </row>
    <row r="14" spans="3:17" ht="12.2" customHeight="1">
      <c r="C14" s="37" t="s">
        <v>58</v>
      </c>
      <c r="D14" s="712" t="str">
        <f t="array" ref="D14:P15">+TRANSPOSE('入力 (県内外)'!$B$6:$C$18)</f>
        <v>01</v>
      </c>
      <c r="E14" s="712" t="str">
        <v>02</v>
      </c>
      <c r="F14" s="712" t="str">
        <v>03</v>
      </c>
      <c r="G14" s="712" t="str">
        <v>04</v>
      </c>
      <c r="H14" s="712" t="str">
        <v>05</v>
      </c>
      <c r="I14" s="712" t="str">
        <v>06</v>
      </c>
      <c r="J14" s="712" t="str">
        <v>07</v>
      </c>
      <c r="K14" s="712" t="str">
        <v>08</v>
      </c>
      <c r="L14" s="712" t="str">
        <v>09</v>
      </c>
      <c r="M14" s="712" t="str">
        <v>10</v>
      </c>
      <c r="N14" s="712" t="str">
        <v>11</v>
      </c>
      <c r="O14" s="712" t="str">
        <v>12</v>
      </c>
      <c r="P14" s="712" t="str">
        <v>13</v>
      </c>
      <c r="Q14" s="39"/>
    </row>
    <row r="15" spans="3:17" ht="27">
      <c r="C15" s="40" t="s">
        <v>75</v>
      </c>
      <c r="D15" s="713" t="str">
        <v>農林水産業</v>
      </c>
      <c r="E15" s="713" t="str">
        <v>鉱業</v>
      </c>
      <c r="F15" s="713" t="str">
        <v>製造業</v>
      </c>
      <c r="G15" s="713" t="str">
        <v>建設</v>
      </c>
      <c r="H15" s="713" t="str">
        <v>電力・ガス・水道</v>
      </c>
      <c r="I15" s="713" t="str">
        <v>商業</v>
      </c>
      <c r="J15" s="713" t="str">
        <v>金融・保険</v>
      </c>
      <c r="K15" s="713" t="str">
        <v>不動産</v>
      </c>
      <c r="L15" s="713" t="str">
        <v>運輸・郵便</v>
      </c>
      <c r="M15" s="713" t="str">
        <v>情報通信</v>
      </c>
      <c r="N15" s="713" t="str">
        <v>公務</v>
      </c>
      <c r="O15" s="713" t="str">
        <v>サービス業</v>
      </c>
      <c r="P15" s="713" t="str">
        <v>分類不明</v>
      </c>
      <c r="Q15" s="32" t="s">
        <v>71</v>
      </c>
    </row>
    <row r="16" spans="3:17" ht="15.75" customHeight="1">
      <c r="C16" s="41" t="s">
        <v>76</v>
      </c>
      <c r="D16" s="42">
        <f>'1次効果'!$F91+'1次効果'!$F475</f>
        <v>0</v>
      </c>
      <c r="E16" s="42">
        <f>'1次効果'!$F92+'1次効果'!$F476</f>
        <v>0</v>
      </c>
      <c r="F16" s="42">
        <f>'1次効果'!$F93+'1次効果'!$F477</f>
        <v>0</v>
      </c>
      <c r="G16" s="42">
        <f>'1次効果'!$F94+'1次効果'!$F478</f>
        <v>0</v>
      </c>
      <c r="H16" s="42">
        <f>'1次効果'!$F95+'1次効果'!$F479</f>
        <v>0</v>
      </c>
      <c r="I16" s="42">
        <f>'1次効果'!$F96+'1次効果'!$F480</f>
        <v>0</v>
      </c>
      <c r="J16" s="42">
        <f>'1次効果'!$F97+'1次効果'!$F481</f>
        <v>0</v>
      </c>
      <c r="K16" s="42">
        <f>'1次効果'!$F98+'1次効果'!$F482</f>
        <v>0</v>
      </c>
      <c r="L16" s="42">
        <f>'1次効果'!$F99+'1次効果'!$F483</f>
        <v>0</v>
      </c>
      <c r="M16" s="42">
        <f>'1次効果'!$F100+'1次効果'!$F484</f>
        <v>0</v>
      </c>
      <c r="N16" s="42">
        <f>'1次効果'!$F101+'1次効果'!$F485</f>
        <v>0</v>
      </c>
      <c r="O16" s="42">
        <f>'1次効果'!$F102+'1次効果'!$F486</f>
        <v>0</v>
      </c>
      <c r="P16" s="42">
        <f>'1次効果'!$F103+'1次効果'!$F487</f>
        <v>0</v>
      </c>
      <c r="Q16" s="42">
        <f>SUM(D16:P16)</f>
        <v>0</v>
      </c>
    </row>
    <row r="17" spans="3:17" ht="15.75" customHeight="1">
      <c r="C17" s="43" t="s">
        <v>73</v>
      </c>
      <c r="D17" s="44">
        <f>'1次効果'!$F104+'1次効果'!$F488</f>
        <v>0</v>
      </c>
      <c r="E17" s="44">
        <f>'1次効果'!$F105+'1次効果'!$F489</f>
        <v>0</v>
      </c>
      <c r="F17" s="44">
        <f>'1次効果'!$F106+'1次効果'!$F490</f>
        <v>0</v>
      </c>
      <c r="G17" s="44">
        <f>'1次効果'!$F107+'1次効果'!$F491</f>
        <v>0</v>
      </c>
      <c r="H17" s="44">
        <f>'1次効果'!$F108+'1次効果'!$F492</f>
        <v>0</v>
      </c>
      <c r="I17" s="44">
        <f>'1次効果'!$F109+'1次効果'!$F493</f>
        <v>0</v>
      </c>
      <c r="J17" s="44">
        <f>'1次効果'!$F110+'1次効果'!$F494</f>
        <v>0</v>
      </c>
      <c r="K17" s="44">
        <f>'1次効果'!$F111+'1次効果'!$F495</f>
        <v>0</v>
      </c>
      <c r="L17" s="44">
        <f>'1次効果'!$F112+'1次効果'!$F496</f>
        <v>0</v>
      </c>
      <c r="M17" s="44">
        <f>'1次効果'!$F113+'1次効果'!$F497</f>
        <v>0</v>
      </c>
      <c r="N17" s="44">
        <f>'1次効果'!$F114+'1次効果'!$F498</f>
        <v>0</v>
      </c>
      <c r="O17" s="44">
        <f>'1次効果'!$F115+'1次効果'!$F499</f>
        <v>0</v>
      </c>
      <c r="P17" s="44">
        <f>'1次効果'!$F116+'1次効果'!$F500</f>
        <v>0</v>
      </c>
      <c r="Q17" s="44">
        <f>SUM(D17:P17)</f>
        <v>0</v>
      </c>
    </row>
    <row r="18" spans="3:17" ht="15.75" customHeight="1">
      <c r="C18" s="45" t="s">
        <v>74</v>
      </c>
      <c r="D18" s="46">
        <f>D16+D17</f>
        <v>0</v>
      </c>
      <c r="E18" s="46">
        <f t="shared" ref="E18:Q18" si="1">E16+E17</f>
        <v>0</v>
      </c>
      <c r="F18" s="46">
        <f t="shared" si="1"/>
        <v>0</v>
      </c>
      <c r="G18" s="46">
        <f t="shared" si="1"/>
        <v>0</v>
      </c>
      <c r="H18" s="46">
        <f t="shared" si="1"/>
        <v>0</v>
      </c>
      <c r="I18" s="46">
        <f t="shared" si="1"/>
        <v>0</v>
      </c>
      <c r="J18" s="46">
        <f t="shared" si="1"/>
        <v>0</v>
      </c>
      <c r="K18" s="46">
        <f t="shared" si="1"/>
        <v>0</v>
      </c>
      <c r="L18" s="46">
        <f t="shared" si="1"/>
        <v>0</v>
      </c>
      <c r="M18" s="46">
        <f t="shared" si="1"/>
        <v>0</v>
      </c>
      <c r="N18" s="46">
        <f t="shared" si="1"/>
        <v>0</v>
      </c>
      <c r="O18" s="46">
        <f t="shared" si="1"/>
        <v>0</v>
      </c>
      <c r="P18" s="46">
        <f t="shared" si="1"/>
        <v>0</v>
      </c>
      <c r="Q18" s="46">
        <f t="shared" si="1"/>
        <v>0</v>
      </c>
    </row>
    <row r="19" spans="3:17" ht="14.25" customHeight="1">
      <c r="C19" s="30" t="s">
        <v>81</v>
      </c>
    </row>
    <row r="20" spans="3:17" ht="12.2" customHeight="1">
      <c r="C20" s="37" t="s">
        <v>58</v>
      </c>
      <c r="D20" s="712" t="str">
        <f t="array" ref="D20:P21">+TRANSPOSE('入力 (県内外)'!$B$6:$C$18)</f>
        <v>01</v>
      </c>
      <c r="E20" s="712" t="str">
        <v>02</v>
      </c>
      <c r="F20" s="712" t="str">
        <v>03</v>
      </c>
      <c r="G20" s="712" t="str">
        <v>04</v>
      </c>
      <c r="H20" s="712" t="str">
        <v>05</v>
      </c>
      <c r="I20" s="712" t="str">
        <v>06</v>
      </c>
      <c r="J20" s="712" t="str">
        <v>07</v>
      </c>
      <c r="K20" s="712" t="str">
        <v>08</v>
      </c>
      <c r="L20" s="712" t="str">
        <v>09</v>
      </c>
      <c r="M20" s="712" t="str">
        <v>10</v>
      </c>
      <c r="N20" s="712" t="str">
        <v>11</v>
      </c>
      <c r="O20" s="712" t="str">
        <v>12</v>
      </c>
      <c r="P20" s="712" t="str">
        <v>13</v>
      </c>
      <c r="Q20" s="39"/>
    </row>
    <row r="21" spans="3:17" ht="25.7" customHeight="1">
      <c r="C21" s="47" t="s">
        <v>77</v>
      </c>
      <c r="D21" s="713" t="str">
        <v>農林水産業</v>
      </c>
      <c r="E21" s="713" t="str">
        <v>鉱業</v>
      </c>
      <c r="F21" s="713" t="str">
        <v>製造業</v>
      </c>
      <c r="G21" s="713" t="str">
        <v>建設</v>
      </c>
      <c r="H21" s="713" t="str">
        <v>電力・ガス・水道</v>
      </c>
      <c r="I21" s="713" t="str">
        <v>商業</v>
      </c>
      <c r="J21" s="713" t="str">
        <v>金融・保険</v>
      </c>
      <c r="K21" s="713" t="str">
        <v>不動産</v>
      </c>
      <c r="L21" s="713" t="str">
        <v>運輸・郵便</v>
      </c>
      <c r="M21" s="713" t="str">
        <v>情報通信</v>
      </c>
      <c r="N21" s="713" t="str">
        <v>公務</v>
      </c>
      <c r="O21" s="713" t="str">
        <v>サービス業</v>
      </c>
      <c r="P21" s="713" t="str">
        <v>分類不明</v>
      </c>
      <c r="Q21" s="32" t="s">
        <v>71</v>
      </c>
    </row>
    <row r="22" spans="3:17" ht="15.75" customHeight="1">
      <c r="C22" s="41" t="s">
        <v>76</v>
      </c>
      <c r="D22" s="42">
        <f>'1次効果'!$J73</f>
        <v>0</v>
      </c>
      <c r="E22" s="42">
        <f>'1次効果'!$J74</f>
        <v>0</v>
      </c>
      <c r="F22" s="42">
        <f>'1次効果'!$J75</f>
        <v>0</v>
      </c>
      <c r="G22" s="42">
        <f>'1次効果'!$J76</f>
        <v>0</v>
      </c>
      <c r="H22" s="42">
        <f>'1次効果'!$J77</f>
        <v>0</v>
      </c>
      <c r="I22" s="42">
        <f>'1次効果'!$J78</f>
        <v>0</v>
      </c>
      <c r="J22" s="42">
        <f>'1次効果'!$J79</f>
        <v>0</v>
      </c>
      <c r="K22" s="42">
        <f>'1次効果'!$J80</f>
        <v>0</v>
      </c>
      <c r="L22" s="42">
        <f>'1次効果'!$J81</f>
        <v>0</v>
      </c>
      <c r="M22" s="42">
        <f>'1次効果'!$J82</f>
        <v>0</v>
      </c>
      <c r="N22" s="42">
        <f>'1次効果'!$J83</f>
        <v>0</v>
      </c>
      <c r="O22" s="42">
        <f>'1次効果'!$J84</f>
        <v>0</v>
      </c>
      <c r="P22" s="42">
        <f>'1次効果'!$J85</f>
        <v>0</v>
      </c>
      <c r="Q22" s="42">
        <f>SUM(D22:P22)</f>
        <v>0</v>
      </c>
    </row>
    <row r="23" spans="3:17" ht="15.75" customHeight="1">
      <c r="C23" s="43" t="s">
        <v>73</v>
      </c>
      <c r="D23" s="44">
        <f>'1次効果'!$J457</f>
        <v>0</v>
      </c>
      <c r="E23" s="44">
        <f>'1次効果'!$J458</f>
        <v>0</v>
      </c>
      <c r="F23" s="44">
        <f>'1次効果'!$J459</f>
        <v>0</v>
      </c>
      <c r="G23" s="44">
        <f>'1次効果'!$J460</f>
        <v>0</v>
      </c>
      <c r="H23" s="44">
        <f>'1次効果'!$J461</f>
        <v>0</v>
      </c>
      <c r="I23" s="44">
        <f>'1次効果'!$J462</f>
        <v>0</v>
      </c>
      <c r="J23" s="44">
        <f>'1次効果'!$J463</f>
        <v>0</v>
      </c>
      <c r="K23" s="44">
        <f>'1次効果'!$J464</f>
        <v>0</v>
      </c>
      <c r="L23" s="44">
        <f>'1次効果'!$J465</f>
        <v>0</v>
      </c>
      <c r="M23" s="44">
        <f>'1次効果'!$J466</f>
        <v>0</v>
      </c>
      <c r="N23" s="44">
        <f>'1次効果'!$J467</f>
        <v>0</v>
      </c>
      <c r="O23" s="44">
        <f>'1次効果'!$J468</f>
        <v>0</v>
      </c>
      <c r="P23" s="44">
        <f>'1次効果'!$J469</f>
        <v>0</v>
      </c>
      <c r="Q23" s="44">
        <f>SUM(D23:P23)</f>
        <v>0</v>
      </c>
    </row>
    <row r="24" spans="3:17" ht="15.75" customHeight="1">
      <c r="C24" s="45" t="s">
        <v>74</v>
      </c>
      <c r="D24" s="46">
        <f t="shared" ref="D24:Q24" si="2">D22+D23</f>
        <v>0</v>
      </c>
      <c r="E24" s="46">
        <f t="shared" si="2"/>
        <v>0</v>
      </c>
      <c r="F24" s="46">
        <f t="shared" si="2"/>
        <v>0</v>
      </c>
      <c r="G24" s="46">
        <f t="shared" si="2"/>
        <v>0</v>
      </c>
      <c r="H24" s="46">
        <f t="shared" si="2"/>
        <v>0</v>
      </c>
      <c r="I24" s="46">
        <f t="shared" si="2"/>
        <v>0</v>
      </c>
      <c r="J24" s="46">
        <f t="shared" si="2"/>
        <v>0</v>
      </c>
      <c r="K24" s="46">
        <f t="shared" si="2"/>
        <v>0</v>
      </c>
      <c r="L24" s="46">
        <f t="shared" si="2"/>
        <v>0</v>
      </c>
      <c r="M24" s="46">
        <f t="shared" si="2"/>
        <v>0</v>
      </c>
      <c r="N24" s="46">
        <f t="shared" si="2"/>
        <v>0</v>
      </c>
      <c r="O24" s="46">
        <f t="shared" si="2"/>
        <v>0</v>
      </c>
      <c r="P24" s="46">
        <f t="shared" si="2"/>
        <v>0</v>
      </c>
      <c r="Q24" s="46">
        <f t="shared" si="2"/>
        <v>0</v>
      </c>
    </row>
    <row r="25" spans="3:17" ht="14.25" customHeight="1">
      <c r="C25" s="34"/>
      <c r="D25" s="35"/>
      <c r="E25" s="35"/>
      <c r="F25" s="35"/>
      <c r="G25" s="35"/>
      <c r="H25" s="35"/>
      <c r="I25" s="35"/>
      <c r="J25" s="35"/>
      <c r="K25" s="35"/>
      <c r="L25" s="35"/>
      <c r="M25" s="35"/>
      <c r="N25" s="35"/>
      <c r="O25" s="35"/>
      <c r="P25" s="35"/>
      <c r="Q25" s="35"/>
    </row>
    <row r="26" spans="3:17" s="33" customFormat="1" ht="17.25">
      <c r="C26" s="36" t="s">
        <v>82</v>
      </c>
      <c r="D26" s="48"/>
      <c r="E26" s="48"/>
      <c r="F26" s="48"/>
      <c r="G26" s="48"/>
      <c r="H26" s="48"/>
      <c r="I26" s="48"/>
      <c r="J26" s="48"/>
      <c r="K26" s="48"/>
      <c r="L26" s="48"/>
      <c r="M26" s="48"/>
      <c r="N26" s="48"/>
      <c r="O26" s="48"/>
      <c r="P26" s="48"/>
    </row>
    <row r="27" spans="3:17" s="33" customFormat="1" ht="3.6" customHeight="1"/>
    <row r="28" spans="3:17" s="33" customFormat="1" ht="14.25" customHeight="1">
      <c r="C28" s="30" t="s">
        <v>220</v>
      </c>
      <c r="G28" s="31" t="s">
        <v>85</v>
      </c>
      <c r="H28" s="69"/>
      <c r="I28" s="30" t="s">
        <v>86</v>
      </c>
      <c r="M28" s="49"/>
      <c r="N28" s="69"/>
      <c r="O28" s="48"/>
      <c r="P28" s="48"/>
      <c r="Q28" s="48"/>
    </row>
    <row r="29" spans="3:17" s="33" customFormat="1" ht="14.25" customHeight="1">
      <c r="C29" s="50"/>
      <c r="D29" s="51" t="s">
        <v>87</v>
      </c>
      <c r="E29" s="52"/>
      <c r="F29" s="52"/>
      <c r="G29" s="85"/>
      <c r="H29" s="86"/>
      <c r="I29" s="729" t="s">
        <v>596</v>
      </c>
      <c r="J29" s="730"/>
      <c r="K29" s="730"/>
      <c r="L29" s="731"/>
      <c r="M29" s="49"/>
      <c r="N29" s="87"/>
      <c r="O29" s="88"/>
      <c r="P29" s="88"/>
      <c r="Q29" s="88"/>
    </row>
    <row r="30" spans="3:17" s="33" customFormat="1" ht="27">
      <c r="C30" s="54"/>
      <c r="D30" s="55" t="s">
        <v>88</v>
      </c>
      <c r="E30" s="56" t="s">
        <v>89</v>
      </c>
      <c r="F30" s="55" t="s">
        <v>90</v>
      </c>
      <c r="G30" s="89"/>
      <c r="H30" s="88"/>
      <c r="I30" s="732"/>
      <c r="J30" s="733"/>
      <c r="K30" s="733"/>
      <c r="L30" s="734"/>
      <c r="M30" s="49"/>
      <c r="N30" s="88"/>
      <c r="O30" s="88"/>
      <c r="P30" s="88"/>
      <c r="Q30" s="88"/>
    </row>
    <row r="31" spans="3:17" s="33" customFormat="1" ht="20.65" customHeight="1">
      <c r="C31" s="58" t="s">
        <v>91</v>
      </c>
      <c r="D31" s="59">
        <f>推計結果の概要!D45</f>
        <v>0</v>
      </c>
      <c r="E31" s="59">
        <f>推計結果の概要!E45</f>
        <v>0</v>
      </c>
      <c r="F31" s="60">
        <f>IF(D31=0,0,E31/D31)</f>
        <v>0</v>
      </c>
      <c r="G31" s="90"/>
      <c r="H31" s="91"/>
      <c r="I31" s="756">
        <f>推計結果の概要!N33</f>
        <v>0.74210877238890605</v>
      </c>
      <c r="J31" s="757"/>
      <c r="K31" s="757"/>
      <c r="L31" s="758"/>
      <c r="M31" s="49"/>
      <c r="N31" s="91"/>
      <c r="O31" s="92"/>
      <c r="P31" s="92"/>
      <c r="Q31" s="92"/>
    </row>
    <row r="32" spans="3:17" s="33" customFormat="1" ht="20.65" customHeight="1">
      <c r="C32" s="58" t="s">
        <v>92</v>
      </c>
      <c r="D32" s="59">
        <f>推計結果の概要!D46</f>
        <v>0</v>
      </c>
      <c r="E32" s="59">
        <f>推計結果の概要!E46</f>
        <v>0</v>
      </c>
      <c r="F32" s="60">
        <f>IF(D32=0,0,E32/D32)</f>
        <v>0</v>
      </c>
      <c r="G32" s="90"/>
      <c r="H32" s="92"/>
      <c r="I32" s="759"/>
      <c r="J32" s="760"/>
      <c r="K32" s="760"/>
      <c r="L32" s="761"/>
      <c r="M32" s="49"/>
      <c r="N32" s="92"/>
      <c r="O32" s="92"/>
      <c r="P32" s="92"/>
      <c r="Q32" s="92"/>
    </row>
    <row r="33" spans="3:17" s="33" customFormat="1" ht="14.25" customHeight="1">
      <c r="C33" s="48"/>
      <c r="D33" s="62"/>
      <c r="E33" s="62"/>
      <c r="F33" s="63"/>
      <c r="G33" s="62"/>
      <c r="H33" s="62"/>
      <c r="I33" s="63"/>
      <c r="J33" s="62"/>
      <c r="K33" s="62"/>
      <c r="L33" s="63"/>
      <c r="M33" s="49"/>
      <c r="N33" s="93"/>
      <c r="O33" s="93"/>
      <c r="P33" s="93"/>
      <c r="Q33" s="93"/>
    </row>
    <row r="34" spans="3:17" s="33" customFormat="1" ht="15" customHeight="1">
      <c r="C34" s="30" t="s">
        <v>221</v>
      </c>
      <c r="D34" s="27"/>
      <c r="E34" s="27"/>
      <c r="F34" s="71"/>
      <c r="G34" s="72"/>
      <c r="H34" s="27"/>
      <c r="I34" s="27"/>
      <c r="J34" s="73"/>
      <c r="K34" s="74"/>
      <c r="L34" s="27"/>
      <c r="M34" s="27"/>
      <c r="N34" s="27"/>
      <c r="O34" s="27"/>
      <c r="P34" s="27"/>
      <c r="Q34" s="31" t="s">
        <v>57</v>
      </c>
    </row>
    <row r="35" spans="3:17" s="33" customFormat="1" ht="15" customHeight="1">
      <c r="C35" s="39"/>
      <c r="D35" s="712" t="str">
        <f t="array" ref="D35:P36">+TRANSPOSE('入力 (県内外)'!$B$6:$C$18)</f>
        <v>01</v>
      </c>
      <c r="E35" s="712" t="str">
        <v>02</v>
      </c>
      <c r="F35" s="712" t="str">
        <v>03</v>
      </c>
      <c r="G35" s="712" t="str">
        <v>04</v>
      </c>
      <c r="H35" s="712" t="str">
        <v>05</v>
      </c>
      <c r="I35" s="712" t="str">
        <v>06</v>
      </c>
      <c r="J35" s="712" t="str">
        <v>07</v>
      </c>
      <c r="K35" s="712" t="str">
        <v>08</v>
      </c>
      <c r="L35" s="712" t="str">
        <v>09</v>
      </c>
      <c r="M35" s="712" t="str">
        <v>10</v>
      </c>
      <c r="N35" s="712" t="str">
        <v>11</v>
      </c>
      <c r="O35" s="712" t="str">
        <v>12</v>
      </c>
      <c r="P35" s="712" t="str">
        <v>13</v>
      </c>
      <c r="Q35" s="39"/>
    </row>
    <row r="36" spans="3:17" s="33" customFormat="1" ht="24">
      <c r="C36" s="75" t="s">
        <v>58</v>
      </c>
      <c r="D36" s="713" t="str">
        <v>農林水産業</v>
      </c>
      <c r="E36" s="713" t="str">
        <v>鉱業</v>
      </c>
      <c r="F36" s="713" t="str">
        <v>製造業</v>
      </c>
      <c r="G36" s="713" t="str">
        <v>建設</v>
      </c>
      <c r="H36" s="713" t="str">
        <v>電力・ガス・水道</v>
      </c>
      <c r="I36" s="713" t="str">
        <v>商業</v>
      </c>
      <c r="J36" s="713" t="str">
        <v>金融・保険</v>
      </c>
      <c r="K36" s="713" t="str">
        <v>不動産</v>
      </c>
      <c r="L36" s="713" t="str">
        <v>運輸・郵便</v>
      </c>
      <c r="M36" s="713" t="str">
        <v>情報通信</v>
      </c>
      <c r="N36" s="713" t="str">
        <v>公務</v>
      </c>
      <c r="O36" s="713" t="str">
        <v>サービス業</v>
      </c>
      <c r="P36" s="713" t="str">
        <v>分類不明</v>
      </c>
      <c r="Q36" s="32" t="s">
        <v>71</v>
      </c>
    </row>
    <row r="37" spans="3:17" s="33" customFormat="1" ht="20.65" customHeight="1">
      <c r="C37" s="76" t="s">
        <v>101</v>
      </c>
      <c r="D37" s="77">
        <f>推計結果の概要!D72</f>
        <v>0</v>
      </c>
      <c r="E37" s="77">
        <f>推計結果の概要!E72</f>
        <v>0</v>
      </c>
      <c r="F37" s="77">
        <f>推計結果の概要!F72</f>
        <v>0</v>
      </c>
      <c r="G37" s="77">
        <f>推計結果の概要!G72</f>
        <v>0</v>
      </c>
      <c r="H37" s="77">
        <f>推計結果の概要!H72</f>
        <v>0</v>
      </c>
      <c r="I37" s="77">
        <f>推計結果の概要!I72</f>
        <v>0</v>
      </c>
      <c r="J37" s="77">
        <f>推計結果の概要!J72</f>
        <v>0</v>
      </c>
      <c r="K37" s="77">
        <f>推計結果の概要!K72</f>
        <v>0</v>
      </c>
      <c r="L37" s="77">
        <f>推計結果の概要!L72</f>
        <v>0</v>
      </c>
      <c r="M37" s="77">
        <f>推計結果の概要!M72</f>
        <v>0</v>
      </c>
      <c r="N37" s="77">
        <f>推計結果の概要!N72</f>
        <v>0</v>
      </c>
      <c r="O37" s="77">
        <f>推計結果の概要!O72</f>
        <v>0</v>
      </c>
      <c r="P37" s="77">
        <f>推計結果の概要!P72</f>
        <v>0</v>
      </c>
      <c r="Q37" s="77">
        <f>推計結果の概要!Q72</f>
        <v>0</v>
      </c>
    </row>
    <row r="38" spans="3:17" s="33" customFormat="1" ht="20.65" customHeight="1">
      <c r="C38" s="78" t="s">
        <v>102</v>
      </c>
      <c r="D38" s="79">
        <f>推計結果の概要!D73</f>
        <v>0</v>
      </c>
      <c r="E38" s="79">
        <f>推計結果の概要!E73</f>
        <v>0</v>
      </c>
      <c r="F38" s="79">
        <f>推計結果の概要!F73</f>
        <v>0</v>
      </c>
      <c r="G38" s="79">
        <f>推計結果の概要!G73</f>
        <v>0</v>
      </c>
      <c r="H38" s="79">
        <f>推計結果の概要!H73</f>
        <v>0</v>
      </c>
      <c r="I38" s="79">
        <f>推計結果の概要!I73</f>
        <v>0</v>
      </c>
      <c r="J38" s="79">
        <f>推計結果の概要!J73</f>
        <v>0</v>
      </c>
      <c r="K38" s="79">
        <f>推計結果の概要!K73</f>
        <v>0</v>
      </c>
      <c r="L38" s="79">
        <f>推計結果の概要!L73</f>
        <v>0</v>
      </c>
      <c r="M38" s="79">
        <f>推計結果の概要!M73</f>
        <v>0</v>
      </c>
      <c r="N38" s="79">
        <f>推計結果の概要!N73</f>
        <v>0</v>
      </c>
      <c r="O38" s="79">
        <f>推計結果の概要!O73</f>
        <v>0</v>
      </c>
      <c r="P38" s="79">
        <f>推計結果の概要!P73</f>
        <v>0</v>
      </c>
      <c r="Q38" s="79">
        <f>推計結果の概要!Q73</f>
        <v>0</v>
      </c>
    </row>
    <row r="39" spans="3:17" s="33" customFormat="1" ht="20.65" customHeight="1">
      <c r="C39" s="78" t="s">
        <v>103</v>
      </c>
      <c r="D39" s="79">
        <f>推計結果の概要!D74</f>
        <v>0</v>
      </c>
      <c r="E39" s="79">
        <f>推計結果の概要!E74</f>
        <v>0</v>
      </c>
      <c r="F39" s="79">
        <f>推計結果の概要!F74</f>
        <v>0</v>
      </c>
      <c r="G39" s="79">
        <f>推計結果の概要!G74</f>
        <v>0</v>
      </c>
      <c r="H39" s="79">
        <f>推計結果の概要!H74</f>
        <v>0</v>
      </c>
      <c r="I39" s="79">
        <f>推計結果の概要!I74</f>
        <v>0</v>
      </c>
      <c r="J39" s="79">
        <f>推計結果の概要!J74</f>
        <v>0</v>
      </c>
      <c r="K39" s="79">
        <f>推計結果の概要!K74</f>
        <v>0</v>
      </c>
      <c r="L39" s="79">
        <f>推計結果の概要!L74</f>
        <v>0</v>
      </c>
      <c r="M39" s="79">
        <f>推計結果の概要!M74</f>
        <v>0</v>
      </c>
      <c r="N39" s="79">
        <f>推計結果の概要!N74</f>
        <v>0</v>
      </c>
      <c r="O39" s="79">
        <f>推計結果の概要!O74</f>
        <v>0</v>
      </c>
      <c r="P39" s="79">
        <f>推計結果の概要!P74</f>
        <v>0</v>
      </c>
      <c r="Q39" s="79">
        <f>推計結果の概要!Q74</f>
        <v>0</v>
      </c>
    </row>
    <row r="40" spans="3:17" s="33" customFormat="1" ht="20.65" customHeight="1">
      <c r="C40" s="80" t="s">
        <v>92</v>
      </c>
      <c r="D40" s="46">
        <f>推計結果の概要!D75</f>
        <v>0</v>
      </c>
      <c r="E40" s="46">
        <f>推計結果の概要!E75</f>
        <v>0</v>
      </c>
      <c r="F40" s="46">
        <f>推計結果の概要!F75</f>
        <v>0</v>
      </c>
      <c r="G40" s="46">
        <f>推計結果の概要!G75</f>
        <v>0</v>
      </c>
      <c r="H40" s="46">
        <f>推計結果の概要!H75</f>
        <v>0</v>
      </c>
      <c r="I40" s="46">
        <f>推計結果の概要!I75</f>
        <v>0</v>
      </c>
      <c r="J40" s="46">
        <f>推計結果の概要!J75</f>
        <v>0</v>
      </c>
      <c r="K40" s="46">
        <f>推計結果の概要!K75</f>
        <v>0</v>
      </c>
      <c r="L40" s="46">
        <f>推計結果の概要!L75</f>
        <v>0</v>
      </c>
      <c r="M40" s="46">
        <f>推計結果の概要!M75</f>
        <v>0</v>
      </c>
      <c r="N40" s="46">
        <f>推計結果の概要!N75</f>
        <v>0</v>
      </c>
      <c r="O40" s="46">
        <f>推計結果の概要!O75</f>
        <v>0</v>
      </c>
      <c r="P40" s="46">
        <f>推計結果の概要!P75</f>
        <v>0</v>
      </c>
      <c r="Q40" s="46">
        <f>推計結果の概要!Q75</f>
        <v>0</v>
      </c>
    </row>
    <row r="41" spans="3:17" s="33" customFormat="1" ht="14.25" customHeight="1">
      <c r="F41" s="31"/>
      <c r="G41" s="70"/>
      <c r="N41" s="48"/>
      <c r="O41" s="48"/>
    </row>
    <row r="42" spans="3:17" s="33" customFormat="1" ht="14.25" customHeight="1">
      <c r="F42" s="31"/>
      <c r="G42" s="70"/>
      <c r="N42" s="48"/>
      <c r="O42" s="48"/>
    </row>
    <row r="43" spans="3:17" s="33" customFormat="1" ht="15" customHeight="1">
      <c r="C43" s="30" t="s">
        <v>222</v>
      </c>
      <c r="D43" s="27"/>
      <c r="E43" s="27"/>
      <c r="F43" s="71"/>
      <c r="G43" s="72"/>
      <c r="H43" s="27"/>
      <c r="I43" s="27"/>
      <c r="J43" s="73"/>
      <c r="K43" s="74"/>
      <c r="L43" s="27"/>
      <c r="M43" s="27"/>
      <c r="N43" s="27"/>
      <c r="O43" s="27"/>
      <c r="P43" s="27"/>
      <c r="Q43" s="31" t="s">
        <v>57</v>
      </c>
    </row>
    <row r="44" spans="3:17" s="33" customFormat="1" ht="15" customHeight="1">
      <c r="C44" s="39"/>
      <c r="D44" s="712" t="str">
        <f t="array" ref="D44:P45">+TRANSPOSE('入力 (県内外)'!$B$6:$C$18)</f>
        <v>01</v>
      </c>
      <c r="E44" s="712" t="str">
        <v>02</v>
      </c>
      <c r="F44" s="712" t="str">
        <v>03</v>
      </c>
      <c r="G44" s="712" t="str">
        <v>04</v>
      </c>
      <c r="H44" s="712" t="str">
        <v>05</v>
      </c>
      <c r="I44" s="712" t="str">
        <v>06</v>
      </c>
      <c r="J44" s="712" t="str">
        <v>07</v>
      </c>
      <c r="K44" s="712" t="str">
        <v>08</v>
      </c>
      <c r="L44" s="712" t="str">
        <v>09</v>
      </c>
      <c r="M44" s="712" t="str">
        <v>10</v>
      </c>
      <c r="N44" s="712" t="str">
        <v>11</v>
      </c>
      <c r="O44" s="712" t="str">
        <v>12</v>
      </c>
      <c r="P44" s="712" t="str">
        <v>13</v>
      </c>
      <c r="Q44" s="39"/>
    </row>
    <row r="45" spans="3:17" s="33" customFormat="1" ht="24">
      <c r="C45" s="75" t="s">
        <v>58</v>
      </c>
      <c r="D45" s="713" t="str">
        <v>農林水産業</v>
      </c>
      <c r="E45" s="713" t="str">
        <v>鉱業</v>
      </c>
      <c r="F45" s="713" t="str">
        <v>製造業</v>
      </c>
      <c r="G45" s="713" t="str">
        <v>建設</v>
      </c>
      <c r="H45" s="713" t="str">
        <v>電力・ガス・水道</v>
      </c>
      <c r="I45" s="713" t="str">
        <v>商業</v>
      </c>
      <c r="J45" s="713" t="str">
        <v>金融・保険</v>
      </c>
      <c r="K45" s="713" t="str">
        <v>不動産</v>
      </c>
      <c r="L45" s="713" t="str">
        <v>運輸・郵便</v>
      </c>
      <c r="M45" s="713" t="str">
        <v>情報通信</v>
      </c>
      <c r="N45" s="713" t="str">
        <v>公務</v>
      </c>
      <c r="O45" s="713" t="str">
        <v>サービス業</v>
      </c>
      <c r="P45" s="713" t="str">
        <v>分類不明</v>
      </c>
      <c r="Q45" s="32" t="s">
        <v>71</v>
      </c>
    </row>
    <row r="46" spans="3:17" s="33" customFormat="1" ht="20.65" customHeight="1">
      <c r="C46" s="76" t="s">
        <v>101</v>
      </c>
      <c r="D46" s="77">
        <f>推計結果の概要!D191</f>
        <v>0</v>
      </c>
      <c r="E46" s="77">
        <f>推計結果の概要!E191</f>
        <v>0</v>
      </c>
      <c r="F46" s="77">
        <f>推計結果の概要!F191</f>
        <v>0</v>
      </c>
      <c r="G46" s="77">
        <f>推計結果の概要!G191</f>
        <v>0</v>
      </c>
      <c r="H46" s="77">
        <f>推計結果の概要!H191</f>
        <v>0</v>
      </c>
      <c r="I46" s="77">
        <f>推計結果の概要!I191</f>
        <v>0</v>
      </c>
      <c r="J46" s="77">
        <f>推計結果の概要!J191</f>
        <v>0</v>
      </c>
      <c r="K46" s="77">
        <f>推計結果の概要!K191</f>
        <v>0</v>
      </c>
      <c r="L46" s="77">
        <f>推計結果の概要!L191</f>
        <v>0</v>
      </c>
      <c r="M46" s="77">
        <f>推計結果の概要!M191</f>
        <v>0</v>
      </c>
      <c r="N46" s="77">
        <f>推計結果の概要!N191</f>
        <v>0</v>
      </c>
      <c r="O46" s="77">
        <f>推計結果の概要!O191</f>
        <v>0</v>
      </c>
      <c r="P46" s="77">
        <f>推計結果の概要!P191</f>
        <v>0</v>
      </c>
      <c r="Q46" s="77">
        <f>推計結果の概要!Q191</f>
        <v>0</v>
      </c>
    </row>
    <row r="47" spans="3:17" s="33" customFormat="1" ht="20.65" customHeight="1">
      <c r="C47" s="78" t="s">
        <v>102</v>
      </c>
      <c r="D47" s="79">
        <f>推計結果の概要!D192</f>
        <v>0</v>
      </c>
      <c r="E47" s="79">
        <f>推計結果の概要!E192</f>
        <v>0</v>
      </c>
      <c r="F47" s="79">
        <f>推計結果の概要!F192</f>
        <v>0</v>
      </c>
      <c r="G47" s="79">
        <f>推計結果の概要!G192</f>
        <v>0</v>
      </c>
      <c r="H47" s="79">
        <f>推計結果の概要!H192</f>
        <v>0</v>
      </c>
      <c r="I47" s="79">
        <f>推計結果の概要!I192</f>
        <v>0</v>
      </c>
      <c r="J47" s="79">
        <f>推計結果の概要!J192</f>
        <v>0</v>
      </c>
      <c r="K47" s="79">
        <f>推計結果の概要!K192</f>
        <v>0</v>
      </c>
      <c r="L47" s="79">
        <f>推計結果の概要!L192</f>
        <v>0</v>
      </c>
      <c r="M47" s="79">
        <f>推計結果の概要!M192</f>
        <v>0</v>
      </c>
      <c r="N47" s="79">
        <f>推計結果の概要!N192</f>
        <v>0</v>
      </c>
      <c r="O47" s="79">
        <f>推計結果の概要!O192</f>
        <v>0</v>
      </c>
      <c r="P47" s="79">
        <f>推計結果の概要!P192</f>
        <v>0</v>
      </c>
      <c r="Q47" s="79">
        <f>推計結果の概要!Q192</f>
        <v>0</v>
      </c>
    </row>
    <row r="48" spans="3:17" s="33" customFormat="1" ht="20.65" customHeight="1">
      <c r="C48" s="78" t="s">
        <v>103</v>
      </c>
      <c r="D48" s="79">
        <f>推計結果の概要!D193</f>
        <v>0</v>
      </c>
      <c r="E48" s="79">
        <f>推計結果の概要!E193</f>
        <v>0</v>
      </c>
      <c r="F48" s="79">
        <f>推計結果の概要!F193</f>
        <v>0</v>
      </c>
      <c r="G48" s="79">
        <f>推計結果の概要!G193</f>
        <v>0</v>
      </c>
      <c r="H48" s="79">
        <f>推計結果の概要!H193</f>
        <v>0</v>
      </c>
      <c r="I48" s="79">
        <f>推計結果の概要!I193</f>
        <v>0</v>
      </c>
      <c r="J48" s="79">
        <f>推計結果の概要!J193</f>
        <v>0</v>
      </c>
      <c r="K48" s="79">
        <f>推計結果の概要!K193</f>
        <v>0</v>
      </c>
      <c r="L48" s="79">
        <f>推計結果の概要!L193</f>
        <v>0</v>
      </c>
      <c r="M48" s="79">
        <f>推計結果の概要!M193</f>
        <v>0</v>
      </c>
      <c r="N48" s="79">
        <f>推計結果の概要!N193</f>
        <v>0</v>
      </c>
      <c r="O48" s="79">
        <f>推計結果の概要!O193</f>
        <v>0</v>
      </c>
      <c r="P48" s="79">
        <f>推計結果の概要!P193</f>
        <v>0</v>
      </c>
      <c r="Q48" s="79">
        <f>推計結果の概要!Q193</f>
        <v>0</v>
      </c>
    </row>
    <row r="49" spans="3:17" s="33" customFormat="1" ht="20.65" customHeight="1">
      <c r="C49" s="80" t="s">
        <v>92</v>
      </c>
      <c r="D49" s="46">
        <f>推計結果の概要!D194</f>
        <v>0</v>
      </c>
      <c r="E49" s="46">
        <f>推計結果の概要!E194</f>
        <v>0</v>
      </c>
      <c r="F49" s="46">
        <f>推計結果の概要!F194</f>
        <v>0</v>
      </c>
      <c r="G49" s="46">
        <f>推計結果の概要!G194</f>
        <v>0</v>
      </c>
      <c r="H49" s="46">
        <f>推計結果の概要!H194</f>
        <v>0</v>
      </c>
      <c r="I49" s="46">
        <f>推計結果の概要!I194</f>
        <v>0</v>
      </c>
      <c r="J49" s="46">
        <f>推計結果の概要!J194</f>
        <v>0</v>
      </c>
      <c r="K49" s="46">
        <f>推計結果の概要!K194</f>
        <v>0</v>
      </c>
      <c r="L49" s="46">
        <f>推計結果の概要!L194</f>
        <v>0</v>
      </c>
      <c r="M49" s="46">
        <f>推計結果の概要!M194</f>
        <v>0</v>
      </c>
      <c r="N49" s="46">
        <f>推計結果の概要!N194</f>
        <v>0</v>
      </c>
      <c r="O49" s="46">
        <f>推計結果の概要!O194</f>
        <v>0</v>
      </c>
      <c r="P49" s="46">
        <f>推計結果の概要!P194</f>
        <v>0</v>
      </c>
      <c r="Q49" s="46">
        <f>推計結果の概要!Q194</f>
        <v>0</v>
      </c>
    </row>
    <row r="50" spans="3:17" s="33" customFormat="1" ht="14.25" customHeight="1">
      <c r="F50" s="31"/>
      <c r="G50" s="70"/>
      <c r="N50" s="48"/>
      <c r="O50" s="48"/>
    </row>
    <row r="51" spans="3:17" s="33" customFormat="1" ht="15" customHeight="1">
      <c r="C51" s="30" t="s">
        <v>223</v>
      </c>
      <c r="D51" s="27"/>
      <c r="E51" s="27"/>
      <c r="F51" s="71"/>
      <c r="G51" s="72"/>
      <c r="H51" s="27"/>
      <c r="I51" s="27"/>
      <c r="J51" s="73"/>
      <c r="K51" s="74"/>
      <c r="L51" s="27"/>
      <c r="M51" s="27"/>
      <c r="N51" s="27"/>
      <c r="O51" s="27"/>
      <c r="P51" s="27"/>
      <c r="Q51" s="31" t="s">
        <v>57</v>
      </c>
    </row>
    <row r="52" spans="3:17" s="33" customFormat="1" ht="15" customHeight="1">
      <c r="C52" s="39"/>
      <c r="D52" s="712" t="str">
        <f t="array" ref="D52:P53">+TRANSPOSE('入力 (県内外)'!$B$6:$C$18)</f>
        <v>01</v>
      </c>
      <c r="E52" s="712" t="str">
        <v>02</v>
      </c>
      <c r="F52" s="712" t="str">
        <v>03</v>
      </c>
      <c r="G52" s="712" t="str">
        <v>04</v>
      </c>
      <c r="H52" s="712" t="str">
        <v>05</v>
      </c>
      <c r="I52" s="712" t="str">
        <v>06</v>
      </c>
      <c r="J52" s="712" t="str">
        <v>07</v>
      </c>
      <c r="K52" s="712" t="str">
        <v>08</v>
      </c>
      <c r="L52" s="712" t="str">
        <v>09</v>
      </c>
      <c r="M52" s="712" t="str">
        <v>10</v>
      </c>
      <c r="N52" s="712" t="str">
        <v>11</v>
      </c>
      <c r="O52" s="712" t="str">
        <v>12</v>
      </c>
      <c r="P52" s="712" t="str">
        <v>13</v>
      </c>
      <c r="Q52" s="39"/>
    </row>
    <row r="53" spans="3:17" s="33" customFormat="1" ht="24">
      <c r="C53" s="75" t="s">
        <v>58</v>
      </c>
      <c r="D53" s="713" t="str">
        <v>農林水産業</v>
      </c>
      <c r="E53" s="713" t="str">
        <v>鉱業</v>
      </c>
      <c r="F53" s="713" t="str">
        <v>製造業</v>
      </c>
      <c r="G53" s="713" t="str">
        <v>建設</v>
      </c>
      <c r="H53" s="713" t="str">
        <v>電力・ガス・水道</v>
      </c>
      <c r="I53" s="713" t="str">
        <v>商業</v>
      </c>
      <c r="J53" s="713" t="str">
        <v>金融・保険</v>
      </c>
      <c r="K53" s="713" t="str">
        <v>不動産</v>
      </c>
      <c r="L53" s="713" t="str">
        <v>運輸・郵便</v>
      </c>
      <c r="M53" s="713" t="str">
        <v>情報通信</v>
      </c>
      <c r="N53" s="713" t="str">
        <v>公務</v>
      </c>
      <c r="O53" s="713" t="str">
        <v>サービス業</v>
      </c>
      <c r="P53" s="713" t="str">
        <v>分類不明</v>
      </c>
      <c r="Q53" s="32" t="s">
        <v>71</v>
      </c>
    </row>
    <row r="54" spans="3:17" s="33" customFormat="1" ht="20.65" customHeight="1">
      <c r="C54" s="76" t="s">
        <v>101</v>
      </c>
      <c r="D54" s="77">
        <f>推計結果の概要!D310</f>
        <v>0</v>
      </c>
      <c r="E54" s="77">
        <f>推計結果の概要!E310</f>
        <v>0</v>
      </c>
      <c r="F54" s="77">
        <f>推計結果の概要!F310</f>
        <v>0</v>
      </c>
      <c r="G54" s="77">
        <f>推計結果の概要!G310</f>
        <v>0</v>
      </c>
      <c r="H54" s="77">
        <f>推計結果の概要!H310</f>
        <v>0</v>
      </c>
      <c r="I54" s="77">
        <f>推計結果の概要!I310</f>
        <v>0</v>
      </c>
      <c r="J54" s="77">
        <f>推計結果の概要!J310</f>
        <v>0</v>
      </c>
      <c r="K54" s="77">
        <f>推計結果の概要!K310</f>
        <v>0</v>
      </c>
      <c r="L54" s="77">
        <f>推計結果の概要!L310</f>
        <v>0</v>
      </c>
      <c r="M54" s="77">
        <f>推計結果の概要!M310</f>
        <v>0</v>
      </c>
      <c r="N54" s="77">
        <f>推計結果の概要!N310</f>
        <v>0</v>
      </c>
      <c r="O54" s="77">
        <f>推計結果の概要!O310</f>
        <v>0</v>
      </c>
      <c r="P54" s="77">
        <f>推計結果の概要!P310</f>
        <v>0</v>
      </c>
      <c r="Q54" s="77">
        <f>推計結果の概要!Q310</f>
        <v>0</v>
      </c>
    </row>
    <row r="55" spans="3:17" s="33" customFormat="1" ht="20.65" customHeight="1">
      <c r="C55" s="78" t="s">
        <v>102</v>
      </c>
      <c r="D55" s="79">
        <f>推計結果の概要!D311</f>
        <v>0</v>
      </c>
      <c r="E55" s="79">
        <f>推計結果の概要!E311</f>
        <v>0</v>
      </c>
      <c r="F55" s="79">
        <f>推計結果の概要!F311</f>
        <v>0</v>
      </c>
      <c r="G55" s="79">
        <f>推計結果の概要!G311</f>
        <v>0</v>
      </c>
      <c r="H55" s="79">
        <f>推計結果の概要!H311</f>
        <v>0</v>
      </c>
      <c r="I55" s="79">
        <f>推計結果の概要!I311</f>
        <v>0</v>
      </c>
      <c r="J55" s="79">
        <f>推計結果の概要!J311</f>
        <v>0</v>
      </c>
      <c r="K55" s="79">
        <f>推計結果の概要!K311</f>
        <v>0</v>
      </c>
      <c r="L55" s="79">
        <f>推計結果の概要!L311</f>
        <v>0</v>
      </c>
      <c r="M55" s="79">
        <f>推計結果の概要!M311</f>
        <v>0</v>
      </c>
      <c r="N55" s="79">
        <f>推計結果の概要!N311</f>
        <v>0</v>
      </c>
      <c r="O55" s="79">
        <f>推計結果の概要!O311</f>
        <v>0</v>
      </c>
      <c r="P55" s="79">
        <f>推計結果の概要!P311</f>
        <v>0</v>
      </c>
      <c r="Q55" s="79">
        <f>推計結果の概要!Q311</f>
        <v>0</v>
      </c>
    </row>
    <row r="56" spans="3:17" s="33" customFormat="1" ht="20.65" customHeight="1">
      <c r="C56" s="78" t="s">
        <v>103</v>
      </c>
      <c r="D56" s="79">
        <f>推計結果の概要!D312</f>
        <v>0</v>
      </c>
      <c r="E56" s="79">
        <f>推計結果の概要!E312</f>
        <v>0</v>
      </c>
      <c r="F56" s="79">
        <f>推計結果の概要!F312</f>
        <v>0</v>
      </c>
      <c r="G56" s="79">
        <f>推計結果の概要!G312</f>
        <v>0</v>
      </c>
      <c r="H56" s="79">
        <f>推計結果の概要!H312</f>
        <v>0</v>
      </c>
      <c r="I56" s="79">
        <f>推計結果の概要!I312</f>
        <v>0</v>
      </c>
      <c r="J56" s="79">
        <f>推計結果の概要!J312</f>
        <v>0</v>
      </c>
      <c r="K56" s="79">
        <f>推計結果の概要!K312</f>
        <v>0</v>
      </c>
      <c r="L56" s="79">
        <f>推計結果の概要!L312</f>
        <v>0</v>
      </c>
      <c r="M56" s="79">
        <f>推計結果の概要!M312</f>
        <v>0</v>
      </c>
      <c r="N56" s="79">
        <f>推計結果の概要!N312</f>
        <v>0</v>
      </c>
      <c r="O56" s="79">
        <f>推計結果の概要!O312</f>
        <v>0</v>
      </c>
      <c r="P56" s="79">
        <f>推計結果の概要!P312</f>
        <v>0</v>
      </c>
      <c r="Q56" s="79">
        <f>推計結果の概要!Q312</f>
        <v>0</v>
      </c>
    </row>
    <row r="57" spans="3:17" s="33" customFormat="1" ht="20.65" customHeight="1">
      <c r="C57" s="80" t="s">
        <v>92</v>
      </c>
      <c r="D57" s="46">
        <f>推計結果の概要!D313</f>
        <v>0</v>
      </c>
      <c r="E57" s="46">
        <f>推計結果の概要!E313</f>
        <v>0</v>
      </c>
      <c r="F57" s="46">
        <f>推計結果の概要!F313</f>
        <v>0</v>
      </c>
      <c r="G57" s="46">
        <f>推計結果の概要!G313</f>
        <v>0</v>
      </c>
      <c r="H57" s="46">
        <f>推計結果の概要!H313</f>
        <v>0</v>
      </c>
      <c r="I57" s="46">
        <f>推計結果の概要!I313</f>
        <v>0</v>
      </c>
      <c r="J57" s="46">
        <f>推計結果の概要!J313</f>
        <v>0</v>
      </c>
      <c r="K57" s="46">
        <f>推計結果の概要!K313</f>
        <v>0</v>
      </c>
      <c r="L57" s="46">
        <f>推計結果の概要!L313</f>
        <v>0</v>
      </c>
      <c r="M57" s="46">
        <f>推計結果の概要!M313</f>
        <v>0</v>
      </c>
      <c r="N57" s="46">
        <f>推計結果の概要!N313</f>
        <v>0</v>
      </c>
      <c r="O57" s="46">
        <f>推計結果の概要!O313</f>
        <v>0</v>
      </c>
      <c r="P57" s="46">
        <f>推計結果の概要!P313</f>
        <v>0</v>
      </c>
      <c r="Q57" s="46">
        <f>推計結果の概要!Q313</f>
        <v>0</v>
      </c>
    </row>
    <row r="58" spans="3:17" s="33" customFormat="1" ht="14.25" customHeight="1">
      <c r="F58" s="31"/>
      <c r="G58" s="70"/>
      <c r="N58" s="48"/>
      <c r="O58" s="48"/>
    </row>
    <row r="59" spans="3:17" s="33" customFormat="1" ht="15" customHeight="1">
      <c r="C59" s="30" t="s">
        <v>224</v>
      </c>
      <c r="D59" s="27"/>
      <c r="E59" s="27"/>
      <c r="F59" s="71"/>
      <c r="G59" s="72"/>
      <c r="H59" s="27"/>
      <c r="I59" s="27"/>
      <c r="J59" s="73"/>
      <c r="K59" s="74"/>
      <c r="L59" s="27"/>
      <c r="M59" s="27"/>
      <c r="N59" s="27"/>
      <c r="O59" s="27"/>
      <c r="P59" s="27"/>
      <c r="Q59" s="31" t="s">
        <v>207</v>
      </c>
    </row>
    <row r="60" spans="3:17" s="33" customFormat="1" ht="15" customHeight="1">
      <c r="C60" s="39"/>
      <c r="D60" s="712" t="str">
        <f t="array" ref="D60:P61">+TRANSPOSE('入力 (県内外)'!$B$6:$C$18)</f>
        <v>01</v>
      </c>
      <c r="E60" s="712" t="str">
        <v>02</v>
      </c>
      <c r="F60" s="712" t="str">
        <v>03</v>
      </c>
      <c r="G60" s="712" t="str">
        <v>04</v>
      </c>
      <c r="H60" s="712" t="str">
        <v>05</v>
      </c>
      <c r="I60" s="712" t="str">
        <v>06</v>
      </c>
      <c r="J60" s="712" t="str">
        <v>07</v>
      </c>
      <c r="K60" s="712" t="str">
        <v>08</v>
      </c>
      <c r="L60" s="712" t="str">
        <v>09</v>
      </c>
      <c r="M60" s="712" t="str">
        <v>10</v>
      </c>
      <c r="N60" s="712" t="str">
        <v>11</v>
      </c>
      <c r="O60" s="712" t="str">
        <v>12</v>
      </c>
      <c r="P60" s="712" t="str">
        <v>13</v>
      </c>
      <c r="Q60" s="39"/>
    </row>
    <row r="61" spans="3:17" s="33" customFormat="1" ht="24">
      <c r="C61" s="75" t="s">
        <v>58</v>
      </c>
      <c r="D61" s="713" t="str">
        <v>農林水産業</v>
      </c>
      <c r="E61" s="713" t="str">
        <v>鉱業</v>
      </c>
      <c r="F61" s="713" t="str">
        <v>製造業</v>
      </c>
      <c r="G61" s="713" t="str">
        <v>建設</v>
      </c>
      <c r="H61" s="713" t="str">
        <v>電力・ガス・水道</v>
      </c>
      <c r="I61" s="713" t="str">
        <v>商業</v>
      </c>
      <c r="J61" s="713" t="str">
        <v>金融・保険</v>
      </c>
      <c r="K61" s="713" t="str">
        <v>不動産</v>
      </c>
      <c r="L61" s="713" t="str">
        <v>運輸・郵便</v>
      </c>
      <c r="M61" s="713" t="str">
        <v>情報通信</v>
      </c>
      <c r="N61" s="713" t="str">
        <v>公務</v>
      </c>
      <c r="O61" s="713" t="str">
        <v>サービス業</v>
      </c>
      <c r="P61" s="713" t="str">
        <v>分類不明</v>
      </c>
      <c r="Q61" s="32" t="s">
        <v>71</v>
      </c>
    </row>
    <row r="62" spans="3:17" s="33" customFormat="1" ht="20.65" customHeight="1">
      <c r="C62" s="76" t="s">
        <v>101</v>
      </c>
      <c r="D62" s="82">
        <f>推計結果の概要!D428</f>
        <v>0</v>
      </c>
      <c r="E62" s="82">
        <f>推計結果の概要!E428</f>
        <v>0</v>
      </c>
      <c r="F62" s="82">
        <f>推計結果の概要!F428</f>
        <v>0</v>
      </c>
      <c r="G62" s="82">
        <f>推計結果の概要!G428</f>
        <v>0</v>
      </c>
      <c r="H62" s="82">
        <f>推計結果の概要!H428</f>
        <v>0</v>
      </c>
      <c r="I62" s="82">
        <f>推計結果の概要!I428</f>
        <v>0</v>
      </c>
      <c r="J62" s="82">
        <f>推計結果の概要!J428</f>
        <v>0</v>
      </c>
      <c r="K62" s="82">
        <f>推計結果の概要!K428</f>
        <v>0</v>
      </c>
      <c r="L62" s="82">
        <f>推計結果の概要!L428</f>
        <v>0</v>
      </c>
      <c r="M62" s="82">
        <f>推計結果の概要!M428</f>
        <v>0</v>
      </c>
      <c r="N62" s="82">
        <f>推計結果の概要!N428</f>
        <v>0</v>
      </c>
      <c r="O62" s="82">
        <f>推計結果の概要!O428</f>
        <v>0</v>
      </c>
      <c r="P62" s="82">
        <f>推計結果の概要!P428</f>
        <v>0</v>
      </c>
      <c r="Q62" s="82">
        <f>推計結果の概要!Q428</f>
        <v>0</v>
      </c>
    </row>
    <row r="63" spans="3:17" s="33" customFormat="1" ht="20.65" customHeight="1">
      <c r="C63" s="78" t="s">
        <v>102</v>
      </c>
      <c r="D63" s="83">
        <f>推計結果の概要!D429</f>
        <v>0</v>
      </c>
      <c r="E63" s="83">
        <f>推計結果の概要!E429</f>
        <v>0</v>
      </c>
      <c r="F63" s="83">
        <f>推計結果の概要!F429</f>
        <v>0</v>
      </c>
      <c r="G63" s="83">
        <f>推計結果の概要!G429</f>
        <v>0</v>
      </c>
      <c r="H63" s="83">
        <f>推計結果の概要!H429</f>
        <v>0</v>
      </c>
      <c r="I63" s="83">
        <f>推計結果の概要!I429</f>
        <v>0</v>
      </c>
      <c r="J63" s="83">
        <f>推計結果の概要!J429</f>
        <v>0</v>
      </c>
      <c r="K63" s="83">
        <f>推計結果の概要!K429</f>
        <v>0</v>
      </c>
      <c r="L63" s="83">
        <f>推計結果の概要!L429</f>
        <v>0</v>
      </c>
      <c r="M63" s="83">
        <f>推計結果の概要!M429</f>
        <v>0</v>
      </c>
      <c r="N63" s="83">
        <f>推計結果の概要!N429</f>
        <v>0</v>
      </c>
      <c r="O63" s="83">
        <f>推計結果の概要!O429</f>
        <v>0</v>
      </c>
      <c r="P63" s="83">
        <f>推計結果の概要!P429</f>
        <v>0</v>
      </c>
      <c r="Q63" s="83">
        <f>推計結果の概要!Q429</f>
        <v>0</v>
      </c>
    </row>
    <row r="64" spans="3:17" s="33" customFormat="1" ht="20.65" customHeight="1">
      <c r="C64" s="78" t="s">
        <v>103</v>
      </c>
      <c r="D64" s="83">
        <f>推計結果の概要!D430</f>
        <v>0</v>
      </c>
      <c r="E64" s="83">
        <f>推計結果の概要!E430</f>
        <v>0</v>
      </c>
      <c r="F64" s="83">
        <f>推計結果の概要!F430</f>
        <v>0</v>
      </c>
      <c r="G64" s="83">
        <f>推計結果の概要!G430</f>
        <v>0</v>
      </c>
      <c r="H64" s="83">
        <f>推計結果の概要!H430</f>
        <v>0</v>
      </c>
      <c r="I64" s="83">
        <f>推計結果の概要!I430</f>
        <v>0</v>
      </c>
      <c r="J64" s="83">
        <f>推計結果の概要!J430</f>
        <v>0</v>
      </c>
      <c r="K64" s="83">
        <f>推計結果の概要!K430</f>
        <v>0</v>
      </c>
      <c r="L64" s="83">
        <f>推計結果の概要!L430</f>
        <v>0</v>
      </c>
      <c r="M64" s="83">
        <f>推計結果の概要!M430</f>
        <v>0</v>
      </c>
      <c r="N64" s="83">
        <f>推計結果の概要!N430</f>
        <v>0</v>
      </c>
      <c r="O64" s="83">
        <f>推計結果の概要!O430</f>
        <v>0</v>
      </c>
      <c r="P64" s="83">
        <f>推計結果の概要!P430</f>
        <v>0</v>
      </c>
      <c r="Q64" s="83">
        <f>推計結果の概要!Q430</f>
        <v>0</v>
      </c>
    </row>
    <row r="65" spans="3:17" s="33" customFormat="1" ht="20.65" customHeight="1">
      <c r="C65" s="80" t="s">
        <v>92</v>
      </c>
      <c r="D65" s="84">
        <f>推計結果の概要!D431</f>
        <v>0</v>
      </c>
      <c r="E65" s="84">
        <f>推計結果の概要!E431</f>
        <v>0</v>
      </c>
      <c r="F65" s="84">
        <f>推計結果の概要!F431</f>
        <v>0</v>
      </c>
      <c r="G65" s="84">
        <f>推計結果の概要!G431</f>
        <v>0</v>
      </c>
      <c r="H65" s="84">
        <f>推計結果の概要!H431</f>
        <v>0</v>
      </c>
      <c r="I65" s="84">
        <f>推計結果の概要!I431</f>
        <v>0</v>
      </c>
      <c r="J65" s="84">
        <f>推計結果の概要!J431</f>
        <v>0</v>
      </c>
      <c r="K65" s="84">
        <f>推計結果の概要!K431</f>
        <v>0</v>
      </c>
      <c r="L65" s="84">
        <f>推計結果の概要!L431</f>
        <v>0</v>
      </c>
      <c r="M65" s="84">
        <f>推計結果の概要!M431</f>
        <v>0</v>
      </c>
      <c r="N65" s="84">
        <f>推計結果の概要!N431</f>
        <v>0</v>
      </c>
      <c r="O65" s="84">
        <f>推計結果の概要!O431</f>
        <v>0</v>
      </c>
      <c r="P65" s="84">
        <f>推計結果の概要!P431</f>
        <v>0</v>
      </c>
      <c r="Q65" s="84">
        <f>推計結果の概要!Q431</f>
        <v>0</v>
      </c>
    </row>
    <row r="66" spans="3:17" s="33" customFormat="1" ht="15" customHeight="1">
      <c r="F66" s="31"/>
      <c r="G66" s="70"/>
      <c r="N66" s="48"/>
      <c r="O66" s="48"/>
    </row>
  </sheetData>
  <mergeCells count="4">
    <mergeCell ref="J2:K2"/>
    <mergeCell ref="M2:Q2"/>
    <mergeCell ref="I29:L30"/>
    <mergeCell ref="I31:L32"/>
  </mergeCells>
  <phoneticPr fontId="3"/>
  <pageMargins left="0.78740157480314965" right="0.78740157480314965" top="0.78740157480314965" bottom="0.78740157480314965" header="0.51181102362204722" footer="0.51181102362204722"/>
  <pageSetup paperSize="9" scale="73" orientation="landscape" r:id="rId1"/>
  <headerFooter alignWithMargins="0"/>
  <rowBreaks count="1" manualBreakCount="1">
    <brk id="41" min="1" max="1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K123"/>
  <sheetViews>
    <sheetView showGridLines="0" view="pageBreakPreview" zoomScale="80" zoomScaleNormal="75" workbookViewId="0">
      <selection activeCell="J36" sqref="J36"/>
    </sheetView>
  </sheetViews>
  <sheetFormatPr defaultRowHeight="12"/>
  <cols>
    <col min="1" max="1" width="1.875" style="27" customWidth="1"/>
    <col min="2" max="2" width="3.5" style="27" bestFit="1" customWidth="1"/>
    <col min="3" max="3" width="20.25" style="27" customWidth="1"/>
    <col min="4" max="17" width="9.5" style="27" customWidth="1"/>
    <col min="18" max="18" width="2.875" style="27" customWidth="1"/>
    <col min="19" max="19" width="2.25" style="27" customWidth="1"/>
    <col min="20" max="20" width="9" style="27"/>
    <col min="21" max="21" width="9.75" style="27" bestFit="1" customWidth="1"/>
    <col min="22" max="256" width="9" style="27"/>
    <col min="257" max="257" width="1.875" style="27" customWidth="1"/>
    <col min="258" max="258" width="3.5" style="27" bestFit="1" customWidth="1"/>
    <col min="259" max="259" width="20.25" style="27" customWidth="1"/>
    <col min="260" max="273" width="9.5" style="27" customWidth="1"/>
    <col min="274" max="274" width="2.875" style="27" customWidth="1"/>
    <col min="275" max="275" width="2.25" style="27" customWidth="1"/>
    <col min="276" max="276" width="9" style="27"/>
    <col min="277" max="277" width="9.75" style="27" bestFit="1" customWidth="1"/>
    <col min="278" max="512" width="9" style="27"/>
    <col min="513" max="513" width="1.875" style="27" customWidth="1"/>
    <col min="514" max="514" width="3.5" style="27" bestFit="1" customWidth="1"/>
    <col min="515" max="515" width="20.25" style="27" customWidth="1"/>
    <col min="516" max="529" width="9.5" style="27" customWidth="1"/>
    <col min="530" max="530" width="2.875" style="27" customWidth="1"/>
    <col min="531" max="531" width="2.25" style="27" customWidth="1"/>
    <col min="532" max="532" width="9" style="27"/>
    <col min="533" max="533" width="9.75" style="27" bestFit="1" customWidth="1"/>
    <col min="534" max="768" width="9" style="27"/>
    <col min="769" max="769" width="1.875" style="27" customWidth="1"/>
    <col min="770" max="770" width="3.5" style="27" bestFit="1" customWidth="1"/>
    <col min="771" max="771" width="20.25" style="27" customWidth="1"/>
    <col min="772" max="785" width="9.5" style="27" customWidth="1"/>
    <col min="786" max="786" width="2.875" style="27" customWidth="1"/>
    <col min="787" max="787" width="2.25" style="27" customWidth="1"/>
    <col min="788" max="788" width="9" style="27"/>
    <col min="789" max="789" width="9.75" style="27" bestFit="1" customWidth="1"/>
    <col min="790" max="1024" width="9" style="27"/>
    <col min="1025" max="1025" width="1.875" style="27" customWidth="1"/>
    <col min="1026" max="1026" width="3.5" style="27" bestFit="1" customWidth="1"/>
    <col min="1027" max="1027" width="20.25" style="27" customWidth="1"/>
    <col min="1028" max="1041" width="9.5" style="27" customWidth="1"/>
    <col min="1042" max="1042" width="2.875" style="27" customWidth="1"/>
    <col min="1043" max="1043" width="2.25" style="27" customWidth="1"/>
    <col min="1044" max="1044" width="9" style="27"/>
    <col min="1045" max="1045" width="9.75" style="27" bestFit="1" customWidth="1"/>
    <col min="1046" max="1280" width="9" style="27"/>
    <col min="1281" max="1281" width="1.875" style="27" customWidth="1"/>
    <col min="1282" max="1282" width="3.5" style="27" bestFit="1" customWidth="1"/>
    <col min="1283" max="1283" width="20.25" style="27" customWidth="1"/>
    <col min="1284" max="1297" width="9.5" style="27" customWidth="1"/>
    <col min="1298" max="1298" width="2.875" style="27" customWidth="1"/>
    <col min="1299" max="1299" width="2.25" style="27" customWidth="1"/>
    <col min="1300" max="1300" width="9" style="27"/>
    <col min="1301" max="1301" width="9.75" style="27" bestFit="1" customWidth="1"/>
    <col min="1302" max="1536" width="9" style="27"/>
    <col min="1537" max="1537" width="1.875" style="27" customWidth="1"/>
    <col min="1538" max="1538" width="3.5" style="27" bestFit="1" customWidth="1"/>
    <col min="1539" max="1539" width="20.25" style="27" customWidth="1"/>
    <col min="1540" max="1553" width="9.5" style="27" customWidth="1"/>
    <col min="1554" max="1554" width="2.875" style="27" customWidth="1"/>
    <col min="1555" max="1555" width="2.25" style="27" customWidth="1"/>
    <col min="1556" max="1556" width="9" style="27"/>
    <col min="1557" max="1557" width="9.75" style="27" bestFit="1" customWidth="1"/>
    <col min="1558" max="1792" width="9" style="27"/>
    <col min="1793" max="1793" width="1.875" style="27" customWidth="1"/>
    <col min="1794" max="1794" width="3.5" style="27" bestFit="1" customWidth="1"/>
    <col min="1795" max="1795" width="20.25" style="27" customWidth="1"/>
    <col min="1796" max="1809" width="9.5" style="27" customWidth="1"/>
    <col min="1810" max="1810" width="2.875" style="27" customWidth="1"/>
    <col min="1811" max="1811" width="2.25" style="27" customWidth="1"/>
    <col min="1812" max="1812" width="9" style="27"/>
    <col min="1813" max="1813" width="9.75" style="27" bestFit="1" customWidth="1"/>
    <col min="1814" max="2048" width="9" style="27"/>
    <col min="2049" max="2049" width="1.875" style="27" customWidth="1"/>
    <col min="2050" max="2050" width="3.5" style="27" bestFit="1" customWidth="1"/>
    <col min="2051" max="2051" width="20.25" style="27" customWidth="1"/>
    <col min="2052" max="2065" width="9.5" style="27" customWidth="1"/>
    <col min="2066" max="2066" width="2.875" style="27" customWidth="1"/>
    <col min="2067" max="2067" width="2.25" style="27" customWidth="1"/>
    <col min="2068" max="2068" width="9" style="27"/>
    <col min="2069" max="2069" width="9.75" style="27" bestFit="1" customWidth="1"/>
    <col min="2070" max="2304" width="9" style="27"/>
    <col min="2305" max="2305" width="1.875" style="27" customWidth="1"/>
    <col min="2306" max="2306" width="3.5" style="27" bestFit="1" customWidth="1"/>
    <col min="2307" max="2307" width="20.25" style="27" customWidth="1"/>
    <col min="2308" max="2321" width="9.5" style="27" customWidth="1"/>
    <col min="2322" max="2322" width="2.875" style="27" customWidth="1"/>
    <col min="2323" max="2323" width="2.25" style="27" customWidth="1"/>
    <col min="2324" max="2324" width="9" style="27"/>
    <col min="2325" max="2325" width="9.75" style="27" bestFit="1" customWidth="1"/>
    <col min="2326" max="2560" width="9" style="27"/>
    <col min="2561" max="2561" width="1.875" style="27" customWidth="1"/>
    <col min="2562" max="2562" width="3.5" style="27" bestFit="1" customWidth="1"/>
    <col min="2563" max="2563" width="20.25" style="27" customWidth="1"/>
    <col min="2564" max="2577" width="9.5" style="27" customWidth="1"/>
    <col min="2578" max="2578" width="2.875" style="27" customWidth="1"/>
    <col min="2579" max="2579" width="2.25" style="27" customWidth="1"/>
    <col min="2580" max="2580" width="9" style="27"/>
    <col min="2581" max="2581" width="9.75" style="27" bestFit="1" customWidth="1"/>
    <col min="2582" max="2816" width="9" style="27"/>
    <col min="2817" max="2817" width="1.875" style="27" customWidth="1"/>
    <col min="2818" max="2818" width="3.5" style="27" bestFit="1" customWidth="1"/>
    <col min="2819" max="2819" width="20.25" style="27" customWidth="1"/>
    <col min="2820" max="2833" width="9.5" style="27" customWidth="1"/>
    <col min="2834" max="2834" width="2.875" style="27" customWidth="1"/>
    <col min="2835" max="2835" width="2.25" style="27" customWidth="1"/>
    <col min="2836" max="2836" width="9" style="27"/>
    <col min="2837" max="2837" width="9.75" style="27" bestFit="1" customWidth="1"/>
    <col min="2838" max="3072" width="9" style="27"/>
    <col min="3073" max="3073" width="1.875" style="27" customWidth="1"/>
    <col min="3074" max="3074" width="3.5" style="27" bestFit="1" customWidth="1"/>
    <col min="3075" max="3075" width="20.25" style="27" customWidth="1"/>
    <col min="3076" max="3089" width="9.5" style="27" customWidth="1"/>
    <col min="3090" max="3090" width="2.875" style="27" customWidth="1"/>
    <col min="3091" max="3091" width="2.25" style="27" customWidth="1"/>
    <col min="3092" max="3092" width="9" style="27"/>
    <col min="3093" max="3093" width="9.75" style="27" bestFit="1" customWidth="1"/>
    <col min="3094" max="3328" width="9" style="27"/>
    <col min="3329" max="3329" width="1.875" style="27" customWidth="1"/>
    <col min="3330" max="3330" width="3.5" style="27" bestFit="1" customWidth="1"/>
    <col min="3331" max="3331" width="20.25" style="27" customWidth="1"/>
    <col min="3332" max="3345" width="9.5" style="27" customWidth="1"/>
    <col min="3346" max="3346" width="2.875" style="27" customWidth="1"/>
    <col min="3347" max="3347" width="2.25" style="27" customWidth="1"/>
    <col min="3348" max="3348" width="9" style="27"/>
    <col min="3349" max="3349" width="9.75" style="27" bestFit="1" customWidth="1"/>
    <col min="3350" max="3584" width="9" style="27"/>
    <col min="3585" max="3585" width="1.875" style="27" customWidth="1"/>
    <col min="3586" max="3586" width="3.5" style="27" bestFit="1" customWidth="1"/>
    <col min="3587" max="3587" width="20.25" style="27" customWidth="1"/>
    <col min="3588" max="3601" width="9.5" style="27" customWidth="1"/>
    <col min="3602" max="3602" width="2.875" style="27" customWidth="1"/>
    <col min="3603" max="3603" width="2.25" style="27" customWidth="1"/>
    <col min="3604" max="3604" width="9" style="27"/>
    <col min="3605" max="3605" width="9.75" style="27" bestFit="1" customWidth="1"/>
    <col min="3606" max="3840" width="9" style="27"/>
    <col min="3841" max="3841" width="1.875" style="27" customWidth="1"/>
    <col min="3842" max="3842" width="3.5" style="27" bestFit="1" customWidth="1"/>
    <col min="3843" max="3843" width="20.25" style="27" customWidth="1"/>
    <col min="3844" max="3857" width="9.5" style="27" customWidth="1"/>
    <col min="3858" max="3858" width="2.875" style="27" customWidth="1"/>
    <col min="3859" max="3859" width="2.25" style="27" customWidth="1"/>
    <col min="3860" max="3860" width="9" style="27"/>
    <col min="3861" max="3861" width="9.75" style="27" bestFit="1" customWidth="1"/>
    <col min="3862" max="4096" width="9" style="27"/>
    <col min="4097" max="4097" width="1.875" style="27" customWidth="1"/>
    <col min="4098" max="4098" width="3.5" style="27" bestFit="1" customWidth="1"/>
    <col min="4099" max="4099" width="20.25" style="27" customWidth="1"/>
    <col min="4100" max="4113" width="9.5" style="27" customWidth="1"/>
    <col min="4114" max="4114" width="2.875" style="27" customWidth="1"/>
    <col min="4115" max="4115" width="2.25" style="27" customWidth="1"/>
    <col min="4116" max="4116" width="9" style="27"/>
    <col min="4117" max="4117" width="9.75" style="27" bestFit="1" customWidth="1"/>
    <col min="4118" max="4352" width="9" style="27"/>
    <col min="4353" max="4353" width="1.875" style="27" customWidth="1"/>
    <col min="4354" max="4354" width="3.5" style="27" bestFit="1" customWidth="1"/>
    <col min="4355" max="4355" width="20.25" style="27" customWidth="1"/>
    <col min="4356" max="4369" width="9.5" style="27" customWidth="1"/>
    <col min="4370" max="4370" width="2.875" style="27" customWidth="1"/>
    <col min="4371" max="4371" width="2.25" style="27" customWidth="1"/>
    <col min="4372" max="4372" width="9" style="27"/>
    <col min="4373" max="4373" width="9.75" style="27" bestFit="1" customWidth="1"/>
    <col min="4374" max="4608" width="9" style="27"/>
    <col min="4609" max="4609" width="1.875" style="27" customWidth="1"/>
    <col min="4610" max="4610" width="3.5" style="27" bestFit="1" customWidth="1"/>
    <col min="4611" max="4611" width="20.25" style="27" customWidth="1"/>
    <col min="4612" max="4625" width="9.5" style="27" customWidth="1"/>
    <col min="4626" max="4626" width="2.875" style="27" customWidth="1"/>
    <col min="4627" max="4627" width="2.25" style="27" customWidth="1"/>
    <col min="4628" max="4628" width="9" style="27"/>
    <col min="4629" max="4629" width="9.75" style="27" bestFit="1" customWidth="1"/>
    <col min="4630" max="4864" width="9" style="27"/>
    <col min="4865" max="4865" width="1.875" style="27" customWidth="1"/>
    <col min="4866" max="4866" width="3.5" style="27" bestFit="1" customWidth="1"/>
    <col min="4867" max="4867" width="20.25" style="27" customWidth="1"/>
    <col min="4868" max="4881" width="9.5" style="27" customWidth="1"/>
    <col min="4882" max="4882" width="2.875" style="27" customWidth="1"/>
    <col min="4883" max="4883" width="2.25" style="27" customWidth="1"/>
    <col min="4884" max="4884" width="9" style="27"/>
    <col min="4885" max="4885" width="9.75" style="27" bestFit="1" customWidth="1"/>
    <col min="4886" max="5120" width="9" style="27"/>
    <col min="5121" max="5121" width="1.875" style="27" customWidth="1"/>
    <col min="5122" max="5122" width="3.5" style="27" bestFit="1" customWidth="1"/>
    <col min="5123" max="5123" width="20.25" style="27" customWidth="1"/>
    <col min="5124" max="5137" width="9.5" style="27" customWidth="1"/>
    <col min="5138" max="5138" width="2.875" style="27" customWidth="1"/>
    <col min="5139" max="5139" width="2.25" style="27" customWidth="1"/>
    <col min="5140" max="5140" width="9" style="27"/>
    <col min="5141" max="5141" width="9.75" style="27" bestFit="1" customWidth="1"/>
    <col min="5142" max="5376" width="9" style="27"/>
    <col min="5377" max="5377" width="1.875" style="27" customWidth="1"/>
    <col min="5378" max="5378" width="3.5" style="27" bestFit="1" customWidth="1"/>
    <col min="5379" max="5379" width="20.25" style="27" customWidth="1"/>
    <col min="5380" max="5393" width="9.5" style="27" customWidth="1"/>
    <col min="5394" max="5394" width="2.875" style="27" customWidth="1"/>
    <col min="5395" max="5395" width="2.25" style="27" customWidth="1"/>
    <col min="5396" max="5396" width="9" style="27"/>
    <col min="5397" max="5397" width="9.75" style="27" bestFit="1" customWidth="1"/>
    <col min="5398" max="5632" width="9" style="27"/>
    <col min="5633" max="5633" width="1.875" style="27" customWidth="1"/>
    <col min="5634" max="5634" width="3.5" style="27" bestFit="1" customWidth="1"/>
    <col min="5635" max="5635" width="20.25" style="27" customWidth="1"/>
    <col min="5636" max="5649" width="9.5" style="27" customWidth="1"/>
    <col min="5650" max="5650" width="2.875" style="27" customWidth="1"/>
    <col min="5651" max="5651" width="2.25" style="27" customWidth="1"/>
    <col min="5652" max="5652" width="9" style="27"/>
    <col min="5653" max="5653" width="9.75" style="27" bestFit="1" customWidth="1"/>
    <col min="5654" max="5888" width="9" style="27"/>
    <col min="5889" max="5889" width="1.875" style="27" customWidth="1"/>
    <col min="5890" max="5890" width="3.5" style="27" bestFit="1" customWidth="1"/>
    <col min="5891" max="5891" width="20.25" style="27" customWidth="1"/>
    <col min="5892" max="5905" width="9.5" style="27" customWidth="1"/>
    <col min="5906" max="5906" width="2.875" style="27" customWidth="1"/>
    <col min="5907" max="5907" width="2.25" style="27" customWidth="1"/>
    <col min="5908" max="5908" width="9" style="27"/>
    <col min="5909" max="5909" width="9.75" style="27" bestFit="1" customWidth="1"/>
    <col min="5910" max="6144" width="9" style="27"/>
    <col min="6145" max="6145" width="1.875" style="27" customWidth="1"/>
    <col min="6146" max="6146" width="3.5" style="27" bestFit="1" customWidth="1"/>
    <col min="6147" max="6147" width="20.25" style="27" customWidth="1"/>
    <col min="6148" max="6161" width="9.5" style="27" customWidth="1"/>
    <col min="6162" max="6162" width="2.875" style="27" customWidth="1"/>
    <col min="6163" max="6163" width="2.25" style="27" customWidth="1"/>
    <col min="6164" max="6164" width="9" style="27"/>
    <col min="6165" max="6165" width="9.75" style="27" bestFit="1" customWidth="1"/>
    <col min="6166" max="6400" width="9" style="27"/>
    <col min="6401" max="6401" width="1.875" style="27" customWidth="1"/>
    <col min="6402" max="6402" width="3.5" style="27" bestFit="1" customWidth="1"/>
    <col min="6403" max="6403" width="20.25" style="27" customWidth="1"/>
    <col min="6404" max="6417" width="9.5" style="27" customWidth="1"/>
    <col min="6418" max="6418" width="2.875" style="27" customWidth="1"/>
    <col min="6419" max="6419" width="2.25" style="27" customWidth="1"/>
    <col min="6420" max="6420" width="9" style="27"/>
    <col min="6421" max="6421" width="9.75" style="27" bestFit="1" customWidth="1"/>
    <col min="6422" max="6656" width="9" style="27"/>
    <col min="6657" max="6657" width="1.875" style="27" customWidth="1"/>
    <col min="6658" max="6658" width="3.5" style="27" bestFit="1" customWidth="1"/>
    <col min="6659" max="6659" width="20.25" style="27" customWidth="1"/>
    <col min="6660" max="6673" width="9.5" style="27" customWidth="1"/>
    <col min="6674" max="6674" width="2.875" style="27" customWidth="1"/>
    <col min="6675" max="6675" width="2.25" style="27" customWidth="1"/>
    <col min="6676" max="6676" width="9" style="27"/>
    <col min="6677" max="6677" width="9.75" style="27" bestFit="1" customWidth="1"/>
    <col min="6678" max="6912" width="9" style="27"/>
    <col min="6913" max="6913" width="1.875" style="27" customWidth="1"/>
    <col min="6914" max="6914" width="3.5" style="27" bestFit="1" customWidth="1"/>
    <col min="6915" max="6915" width="20.25" style="27" customWidth="1"/>
    <col min="6916" max="6929" width="9.5" style="27" customWidth="1"/>
    <col min="6930" max="6930" width="2.875" style="27" customWidth="1"/>
    <col min="6931" max="6931" width="2.25" style="27" customWidth="1"/>
    <col min="6932" max="6932" width="9" style="27"/>
    <col min="6933" max="6933" width="9.75" style="27" bestFit="1" customWidth="1"/>
    <col min="6934" max="7168" width="9" style="27"/>
    <col min="7169" max="7169" width="1.875" style="27" customWidth="1"/>
    <col min="7170" max="7170" width="3.5" style="27" bestFit="1" customWidth="1"/>
    <col min="7171" max="7171" width="20.25" style="27" customWidth="1"/>
    <col min="7172" max="7185" width="9.5" style="27" customWidth="1"/>
    <col min="7186" max="7186" width="2.875" style="27" customWidth="1"/>
    <col min="7187" max="7187" width="2.25" style="27" customWidth="1"/>
    <col min="7188" max="7188" width="9" style="27"/>
    <col min="7189" max="7189" width="9.75" style="27" bestFit="1" customWidth="1"/>
    <col min="7190" max="7424" width="9" style="27"/>
    <col min="7425" max="7425" width="1.875" style="27" customWidth="1"/>
    <col min="7426" max="7426" width="3.5" style="27" bestFit="1" customWidth="1"/>
    <col min="7427" max="7427" width="20.25" style="27" customWidth="1"/>
    <col min="7428" max="7441" width="9.5" style="27" customWidth="1"/>
    <col min="7442" max="7442" width="2.875" style="27" customWidth="1"/>
    <col min="7443" max="7443" width="2.25" style="27" customWidth="1"/>
    <col min="7444" max="7444" width="9" style="27"/>
    <col min="7445" max="7445" width="9.75" style="27" bestFit="1" customWidth="1"/>
    <col min="7446" max="7680" width="9" style="27"/>
    <col min="7681" max="7681" width="1.875" style="27" customWidth="1"/>
    <col min="7682" max="7682" width="3.5" style="27" bestFit="1" customWidth="1"/>
    <col min="7683" max="7683" width="20.25" style="27" customWidth="1"/>
    <col min="7684" max="7697" width="9.5" style="27" customWidth="1"/>
    <col min="7698" max="7698" width="2.875" style="27" customWidth="1"/>
    <col min="7699" max="7699" width="2.25" style="27" customWidth="1"/>
    <col min="7700" max="7700" width="9" style="27"/>
    <col min="7701" max="7701" width="9.75" style="27" bestFit="1" customWidth="1"/>
    <col min="7702" max="7936" width="9" style="27"/>
    <col min="7937" max="7937" width="1.875" style="27" customWidth="1"/>
    <col min="7938" max="7938" width="3.5" style="27" bestFit="1" customWidth="1"/>
    <col min="7939" max="7939" width="20.25" style="27" customWidth="1"/>
    <col min="7940" max="7953" width="9.5" style="27" customWidth="1"/>
    <col min="7954" max="7954" width="2.875" style="27" customWidth="1"/>
    <col min="7955" max="7955" width="2.25" style="27" customWidth="1"/>
    <col min="7956" max="7956" width="9" style="27"/>
    <col min="7957" max="7957" width="9.75" style="27" bestFit="1" customWidth="1"/>
    <col min="7958" max="8192" width="9" style="27"/>
    <col min="8193" max="8193" width="1.875" style="27" customWidth="1"/>
    <col min="8194" max="8194" width="3.5" style="27" bestFit="1" customWidth="1"/>
    <col min="8195" max="8195" width="20.25" style="27" customWidth="1"/>
    <col min="8196" max="8209" width="9.5" style="27" customWidth="1"/>
    <col min="8210" max="8210" width="2.875" style="27" customWidth="1"/>
    <col min="8211" max="8211" width="2.25" style="27" customWidth="1"/>
    <col min="8212" max="8212" width="9" style="27"/>
    <col min="8213" max="8213" width="9.75" style="27" bestFit="1" customWidth="1"/>
    <col min="8214" max="8448" width="9" style="27"/>
    <col min="8449" max="8449" width="1.875" style="27" customWidth="1"/>
    <col min="8450" max="8450" width="3.5" style="27" bestFit="1" customWidth="1"/>
    <col min="8451" max="8451" width="20.25" style="27" customWidth="1"/>
    <col min="8452" max="8465" width="9.5" style="27" customWidth="1"/>
    <col min="8466" max="8466" width="2.875" style="27" customWidth="1"/>
    <col min="8467" max="8467" width="2.25" style="27" customWidth="1"/>
    <col min="8468" max="8468" width="9" style="27"/>
    <col min="8469" max="8469" width="9.75" style="27" bestFit="1" customWidth="1"/>
    <col min="8470" max="8704" width="9" style="27"/>
    <col min="8705" max="8705" width="1.875" style="27" customWidth="1"/>
    <col min="8706" max="8706" width="3.5" style="27" bestFit="1" customWidth="1"/>
    <col min="8707" max="8707" width="20.25" style="27" customWidth="1"/>
    <col min="8708" max="8721" width="9.5" style="27" customWidth="1"/>
    <col min="8722" max="8722" width="2.875" style="27" customWidth="1"/>
    <col min="8723" max="8723" width="2.25" style="27" customWidth="1"/>
    <col min="8724" max="8724" width="9" style="27"/>
    <col min="8725" max="8725" width="9.75" style="27" bestFit="1" customWidth="1"/>
    <col min="8726" max="8960" width="9" style="27"/>
    <col min="8961" max="8961" width="1.875" style="27" customWidth="1"/>
    <col min="8962" max="8962" width="3.5" style="27" bestFit="1" customWidth="1"/>
    <col min="8963" max="8963" width="20.25" style="27" customWidth="1"/>
    <col min="8964" max="8977" width="9.5" style="27" customWidth="1"/>
    <col min="8978" max="8978" width="2.875" style="27" customWidth="1"/>
    <col min="8979" max="8979" width="2.25" style="27" customWidth="1"/>
    <col min="8980" max="8980" width="9" style="27"/>
    <col min="8981" max="8981" width="9.75" style="27" bestFit="1" customWidth="1"/>
    <col min="8982" max="9216" width="9" style="27"/>
    <col min="9217" max="9217" width="1.875" style="27" customWidth="1"/>
    <col min="9218" max="9218" width="3.5" style="27" bestFit="1" customWidth="1"/>
    <col min="9219" max="9219" width="20.25" style="27" customWidth="1"/>
    <col min="9220" max="9233" width="9.5" style="27" customWidth="1"/>
    <col min="9234" max="9234" width="2.875" style="27" customWidth="1"/>
    <col min="9235" max="9235" width="2.25" style="27" customWidth="1"/>
    <col min="9236" max="9236" width="9" style="27"/>
    <col min="9237" max="9237" width="9.75" style="27" bestFit="1" customWidth="1"/>
    <col min="9238" max="9472" width="9" style="27"/>
    <col min="9473" max="9473" width="1.875" style="27" customWidth="1"/>
    <col min="9474" max="9474" width="3.5" style="27" bestFit="1" customWidth="1"/>
    <col min="9475" max="9475" width="20.25" style="27" customWidth="1"/>
    <col min="9476" max="9489" width="9.5" style="27" customWidth="1"/>
    <col min="9490" max="9490" width="2.875" style="27" customWidth="1"/>
    <col min="9491" max="9491" width="2.25" style="27" customWidth="1"/>
    <col min="9492" max="9492" width="9" style="27"/>
    <col min="9493" max="9493" width="9.75" style="27" bestFit="1" customWidth="1"/>
    <col min="9494" max="9728" width="9" style="27"/>
    <col min="9729" max="9729" width="1.875" style="27" customWidth="1"/>
    <col min="9730" max="9730" width="3.5" style="27" bestFit="1" customWidth="1"/>
    <col min="9731" max="9731" width="20.25" style="27" customWidth="1"/>
    <col min="9732" max="9745" width="9.5" style="27" customWidth="1"/>
    <col min="9746" max="9746" width="2.875" style="27" customWidth="1"/>
    <col min="9747" max="9747" width="2.25" style="27" customWidth="1"/>
    <col min="9748" max="9748" width="9" style="27"/>
    <col min="9749" max="9749" width="9.75" style="27" bestFit="1" customWidth="1"/>
    <col min="9750" max="9984" width="9" style="27"/>
    <col min="9985" max="9985" width="1.875" style="27" customWidth="1"/>
    <col min="9986" max="9986" width="3.5" style="27" bestFit="1" customWidth="1"/>
    <col min="9987" max="9987" width="20.25" style="27" customWidth="1"/>
    <col min="9988" max="10001" width="9.5" style="27" customWidth="1"/>
    <col min="10002" max="10002" width="2.875" style="27" customWidth="1"/>
    <col min="10003" max="10003" width="2.25" style="27" customWidth="1"/>
    <col min="10004" max="10004" width="9" style="27"/>
    <col min="10005" max="10005" width="9.75" style="27" bestFit="1" customWidth="1"/>
    <col min="10006" max="10240" width="9" style="27"/>
    <col min="10241" max="10241" width="1.875" style="27" customWidth="1"/>
    <col min="10242" max="10242" width="3.5" style="27" bestFit="1" customWidth="1"/>
    <col min="10243" max="10243" width="20.25" style="27" customWidth="1"/>
    <col min="10244" max="10257" width="9.5" style="27" customWidth="1"/>
    <col min="10258" max="10258" width="2.875" style="27" customWidth="1"/>
    <col min="10259" max="10259" width="2.25" style="27" customWidth="1"/>
    <col min="10260" max="10260" width="9" style="27"/>
    <col min="10261" max="10261" width="9.75" style="27" bestFit="1" customWidth="1"/>
    <col min="10262" max="10496" width="9" style="27"/>
    <col min="10497" max="10497" width="1.875" style="27" customWidth="1"/>
    <col min="10498" max="10498" width="3.5" style="27" bestFit="1" customWidth="1"/>
    <col min="10499" max="10499" width="20.25" style="27" customWidth="1"/>
    <col min="10500" max="10513" width="9.5" style="27" customWidth="1"/>
    <col min="10514" max="10514" width="2.875" style="27" customWidth="1"/>
    <col min="10515" max="10515" width="2.25" style="27" customWidth="1"/>
    <col min="10516" max="10516" width="9" style="27"/>
    <col min="10517" max="10517" width="9.75" style="27" bestFit="1" customWidth="1"/>
    <col min="10518" max="10752" width="9" style="27"/>
    <col min="10753" max="10753" width="1.875" style="27" customWidth="1"/>
    <col min="10754" max="10754" width="3.5" style="27" bestFit="1" customWidth="1"/>
    <col min="10755" max="10755" width="20.25" style="27" customWidth="1"/>
    <col min="10756" max="10769" width="9.5" style="27" customWidth="1"/>
    <col min="10770" max="10770" width="2.875" style="27" customWidth="1"/>
    <col min="10771" max="10771" width="2.25" style="27" customWidth="1"/>
    <col min="10772" max="10772" width="9" style="27"/>
    <col min="10773" max="10773" width="9.75" style="27" bestFit="1" customWidth="1"/>
    <col min="10774" max="11008" width="9" style="27"/>
    <col min="11009" max="11009" width="1.875" style="27" customWidth="1"/>
    <col min="11010" max="11010" width="3.5" style="27" bestFit="1" customWidth="1"/>
    <col min="11011" max="11011" width="20.25" style="27" customWidth="1"/>
    <col min="11012" max="11025" width="9.5" style="27" customWidth="1"/>
    <col min="11026" max="11026" width="2.875" style="27" customWidth="1"/>
    <col min="11027" max="11027" width="2.25" style="27" customWidth="1"/>
    <col min="11028" max="11028" width="9" style="27"/>
    <col min="11029" max="11029" width="9.75" style="27" bestFit="1" customWidth="1"/>
    <col min="11030" max="11264" width="9" style="27"/>
    <col min="11265" max="11265" width="1.875" style="27" customWidth="1"/>
    <col min="11266" max="11266" width="3.5" style="27" bestFit="1" customWidth="1"/>
    <col min="11267" max="11267" width="20.25" style="27" customWidth="1"/>
    <col min="11268" max="11281" width="9.5" style="27" customWidth="1"/>
    <col min="11282" max="11282" width="2.875" style="27" customWidth="1"/>
    <col min="11283" max="11283" width="2.25" style="27" customWidth="1"/>
    <col min="11284" max="11284" width="9" style="27"/>
    <col min="11285" max="11285" width="9.75" style="27" bestFit="1" customWidth="1"/>
    <col min="11286" max="11520" width="9" style="27"/>
    <col min="11521" max="11521" width="1.875" style="27" customWidth="1"/>
    <col min="11522" max="11522" width="3.5" style="27" bestFit="1" customWidth="1"/>
    <col min="11523" max="11523" width="20.25" style="27" customWidth="1"/>
    <col min="11524" max="11537" width="9.5" style="27" customWidth="1"/>
    <col min="11538" max="11538" width="2.875" style="27" customWidth="1"/>
    <col min="11539" max="11539" width="2.25" style="27" customWidth="1"/>
    <col min="11540" max="11540" width="9" style="27"/>
    <col min="11541" max="11541" width="9.75" style="27" bestFit="1" customWidth="1"/>
    <col min="11542" max="11776" width="9" style="27"/>
    <col min="11777" max="11777" width="1.875" style="27" customWidth="1"/>
    <col min="11778" max="11778" width="3.5" style="27" bestFit="1" customWidth="1"/>
    <col min="11779" max="11779" width="20.25" style="27" customWidth="1"/>
    <col min="11780" max="11793" width="9.5" style="27" customWidth="1"/>
    <col min="11794" max="11794" width="2.875" style="27" customWidth="1"/>
    <col min="11795" max="11795" width="2.25" style="27" customWidth="1"/>
    <col min="11796" max="11796" width="9" style="27"/>
    <col min="11797" max="11797" width="9.75" style="27" bestFit="1" customWidth="1"/>
    <col min="11798" max="12032" width="9" style="27"/>
    <col min="12033" max="12033" width="1.875" style="27" customWidth="1"/>
    <col min="12034" max="12034" width="3.5" style="27" bestFit="1" customWidth="1"/>
    <col min="12035" max="12035" width="20.25" style="27" customWidth="1"/>
    <col min="12036" max="12049" width="9.5" style="27" customWidth="1"/>
    <col min="12050" max="12050" width="2.875" style="27" customWidth="1"/>
    <col min="12051" max="12051" width="2.25" style="27" customWidth="1"/>
    <col min="12052" max="12052" width="9" style="27"/>
    <col min="12053" max="12053" width="9.75" style="27" bestFit="1" customWidth="1"/>
    <col min="12054" max="12288" width="9" style="27"/>
    <col min="12289" max="12289" width="1.875" style="27" customWidth="1"/>
    <col min="12290" max="12290" width="3.5" style="27" bestFit="1" customWidth="1"/>
    <col min="12291" max="12291" width="20.25" style="27" customWidth="1"/>
    <col min="12292" max="12305" width="9.5" style="27" customWidth="1"/>
    <col min="12306" max="12306" width="2.875" style="27" customWidth="1"/>
    <col min="12307" max="12307" width="2.25" style="27" customWidth="1"/>
    <col min="12308" max="12308" width="9" style="27"/>
    <col min="12309" max="12309" width="9.75" style="27" bestFit="1" customWidth="1"/>
    <col min="12310" max="12544" width="9" style="27"/>
    <col min="12545" max="12545" width="1.875" style="27" customWidth="1"/>
    <col min="12546" max="12546" width="3.5" style="27" bestFit="1" customWidth="1"/>
    <col min="12547" max="12547" width="20.25" style="27" customWidth="1"/>
    <col min="12548" max="12561" width="9.5" style="27" customWidth="1"/>
    <col min="12562" max="12562" width="2.875" style="27" customWidth="1"/>
    <col min="12563" max="12563" width="2.25" style="27" customWidth="1"/>
    <col min="12564" max="12564" width="9" style="27"/>
    <col min="12565" max="12565" width="9.75" style="27" bestFit="1" customWidth="1"/>
    <col min="12566" max="12800" width="9" style="27"/>
    <col min="12801" max="12801" width="1.875" style="27" customWidth="1"/>
    <col min="12802" max="12802" width="3.5" style="27" bestFit="1" customWidth="1"/>
    <col min="12803" max="12803" width="20.25" style="27" customWidth="1"/>
    <col min="12804" max="12817" width="9.5" style="27" customWidth="1"/>
    <col min="12818" max="12818" width="2.875" style="27" customWidth="1"/>
    <col min="12819" max="12819" width="2.25" style="27" customWidth="1"/>
    <col min="12820" max="12820" width="9" style="27"/>
    <col min="12821" max="12821" width="9.75" style="27" bestFit="1" customWidth="1"/>
    <col min="12822" max="13056" width="9" style="27"/>
    <col min="13057" max="13057" width="1.875" style="27" customWidth="1"/>
    <col min="13058" max="13058" width="3.5" style="27" bestFit="1" customWidth="1"/>
    <col min="13059" max="13059" width="20.25" style="27" customWidth="1"/>
    <col min="13060" max="13073" width="9.5" style="27" customWidth="1"/>
    <col min="13074" max="13074" width="2.875" style="27" customWidth="1"/>
    <col min="13075" max="13075" width="2.25" style="27" customWidth="1"/>
    <col min="13076" max="13076" width="9" style="27"/>
    <col min="13077" max="13077" width="9.75" style="27" bestFit="1" customWidth="1"/>
    <col min="13078" max="13312" width="9" style="27"/>
    <col min="13313" max="13313" width="1.875" style="27" customWidth="1"/>
    <col min="13314" max="13314" width="3.5" style="27" bestFit="1" customWidth="1"/>
    <col min="13315" max="13315" width="20.25" style="27" customWidth="1"/>
    <col min="13316" max="13329" width="9.5" style="27" customWidth="1"/>
    <col min="13330" max="13330" width="2.875" style="27" customWidth="1"/>
    <col min="13331" max="13331" width="2.25" style="27" customWidth="1"/>
    <col min="13332" max="13332" width="9" style="27"/>
    <col min="13333" max="13333" width="9.75" style="27" bestFit="1" customWidth="1"/>
    <col min="13334" max="13568" width="9" style="27"/>
    <col min="13569" max="13569" width="1.875" style="27" customWidth="1"/>
    <col min="13570" max="13570" width="3.5" style="27" bestFit="1" customWidth="1"/>
    <col min="13571" max="13571" width="20.25" style="27" customWidth="1"/>
    <col min="13572" max="13585" width="9.5" style="27" customWidth="1"/>
    <col min="13586" max="13586" width="2.875" style="27" customWidth="1"/>
    <col min="13587" max="13587" width="2.25" style="27" customWidth="1"/>
    <col min="13588" max="13588" width="9" style="27"/>
    <col min="13589" max="13589" width="9.75" style="27" bestFit="1" customWidth="1"/>
    <col min="13590" max="13824" width="9" style="27"/>
    <col min="13825" max="13825" width="1.875" style="27" customWidth="1"/>
    <col min="13826" max="13826" width="3.5" style="27" bestFit="1" customWidth="1"/>
    <col min="13827" max="13827" width="20.25" style="27" customWidth="1"/>
    <col min="13828" max="13841" width="9.5" style="27" customWidth="1"/>
    <col min="13842" max="13842" width="2.875" style="27" customWidth="1"/>
    <col min="13843" max="13843" width="2.25" style="27" customWidth="1"/>
    <col min="13844" max="13844" width="9" style="27"/>
    <col min="13845" max="13845" width="9.75" style="27" bestFit="1" customWidth="1"/>
    <col min="13846" max="14080" width="9" style="27"/>
    <col min="14081" max="14081" width="1.875" style="27" customWidth="1"/>
    <col min="14082" max="14082" width="3.5" style="27" bestFit="1" customWidth="1"/>
    <col min="14083" max="14083" width="20.25" style="27" customWidth="1"/>
    <col min="14084" max="14097" width="9.5" style="27" customWidth="1"/>
    <col min="14098" max="14098" width="2.875" style="27" customWidth="1"/>
    <col min="14099" max="14099" width="2.25" style="27" customWidth="1"/>
    <col min="14100" max="14100" width="9" style="27"/>
    <col min="14101" max="14101" width="9.75" style="27" bestFit="1" customWidth="1"/>
    <col min="14102" max="14336" width="9" style="27"/>
    <col min="14337" max="14337" width="1.875" style="27" customWidth="1"/>
    <col min="14338" max="14338" width="3.5" style="27" bestFit="1" customWidth="1"/>
    <col min="14339" max="14339" width="20.25" style="27" customWidth="1"/>
    <col min="14340" max="14353" width="9.5" style="27" customWidth="1"/>
    <col min="14354" max="14354" width="2.875" style="27" customWidth="1"/>
    <col min="14355" max="14355" width="2.25" style="27" customWidth="1"/>
    <col min="14356" max="14356" width="9" style="27"/>
    <col min="14357" max="14357" width="9.75" style="27" bestFit="1" customWidth="1"/>
    <col min="14358" max="14592" width="9" style="27"/>
    <col min="14593" max="14593" width="1.875" style="27" customWidth="1"/>
    <col min="14594" max="14594" width="3.5" style="27" bestFit="1" customWidth="1"/>
    <col min="14595" max="14595" width="20.25" style="27" customWidth="1"/>
    <col min="14596" max="14609" width="9.5" style="27" customWidth="1"/>
    <col min="14610" max="14610" width="2.875" style="27" customWidth="1"/>
    <col min="14611" max="14611" width="2.25" style="27" customWidth="1"/>
    <col min="14612" max="14612" width="9" style="27"/>
    <col min="14613" max="14613" width="9.75" style="27" bestFit="1" customWidth="1"/>
    <col min="14614" max="14848" width="9" style="27"/>
    <col min="14849" max="14849" width="1.875" style="27" customWidth="1"/>
    <col min="14850" max="14850" width="3.5" style="27" bestFit="1" customWidth="1"/>
    <col min="14851" max="14851" width="20.25" style="27" customWidth="1"/>
    <col min="14852" max="14865" width="9.5" style="27" customWidth="1"/>
    <col min="14866" max="14866" width="2.875" style="27" customWidth="1"/>
    <col min="14867" max="14867" width="2.25" style="27" customWidth="1"/>
    <col min="14868" max="14868" width="9" style="27"/>
    <col min="14869" max="14869" width="9.75" style="27" bestFit="1" customWidth="1"/>
    <col min="14870" max="15104" width="9" style="27"/>
    <col min="15105" max="15105" width="1.875" style="27" customWidth="1"/>
    <col min="15106" max="15106" width="3.5" style="27" bestFit="1" customWidth="1"/>
    <col min="15107" max="15107" width="20.25" style="27" customWidth="1"/>
    <col min="15108" max="15121" width="9.5" style="27" customWidth="1"/>
    <col min="15122" max="15122" width="2.875" style="27" customWidth="1"/>
    <col min="15123" max="15123" width="2.25" style="27" customWidth="1"/>
    <col min="15124" max="15124" width="9" style="27"/>
    <col min="15125" max="15125" width="9.75" style="27" bestFit="1" customWidth="1"/>
    <col min="15126" max="15360" width="9" style="27"/>
    <col min="15361" max="15361" width="1.875" style="27" customWidth="1"/>
    <col min="15362" max="15362" width="3.5" style="27" bestFit="1" customWidth="1"/>
    <col min="15363" max="15363" width="20.25" style="27" customWidth="1"/>
    <col min="15364" max="15377" width="9.5" style="27" customWidth="1"/>
    <col min="15378" max="15378" width="2.875" style="27" customWidth="1"/>
    <col min="15379" max="15379" width="2.25" style="27" customWidth="1"/>
    <col min="15380" max="15380" width="9" style="27"/>
    <col min="15381" max="15381" width="9.75" style="27" bestFit="1" customWidth="1"/>
    <col min="15382" max="15616" width="9" style="27"/>
    <col min="15617" max="15617" width="1.875" style="27" customWidth="1"/>
    <col min="15618" max="15618" width="3.5" style="27" bestFit="1" customWidth="1"/>
    <col min="15619" max="15619" width="20.25" style="27" customWidth="1"/>
    <col min="15620" max="15633" width="9.5" style="27" customWidth="1"/>
    <col min="15634" max="15634" width="2.875" style="27" customWidth="1"/>
    <col min="15635" max="15635" width="2.25" style="27" customWidth="1"/>
    <col min="15636" max="15636" width="9" style="27"/>
    <col min="15637" max="15637" width="9.75" style="27" bestFit="1" customWidth="1"/>
    <col min="15638" max="15872" width="9" style="27"/>
    <col min="15873" max="15873" width="1.875" style="27" customWidth="1"/>
    <col min="15874" max="15874" width="3.5" style="27" bestFit="1" customWidth="1"/>
    <col min="15875" max="15875" width="20.25" style="27" customWidth="1"/>
    <col min="15876" max="15889" width="9.5" style="27" customWidth="1"/>
    <col min="15890" max="15890" width="2.875" style="27" customWidth="1"/>
    <col min="15891" max="15891" width="2.25" style="27" customWidth="1"/>
    <col min="15892" max="15892" width="9" style="27"/>
    <col min="15893" max="15893" width="9.75" style="27" bestFit="1" customWidth="1"/>
    <col min="15894" max="16128" width="9" style="27"/>
    <col min="16129" max="16129" width="1.875" style="27" customWidth="1"/>
    <col min="16130" max="16130" width="3.5" style="27" bestFit="1" customWidth="1"/>
    <col min="16131" max="16131" width="20.25" style="27" customWidth="1"/>
    <col min="16132" max="16145" width="9.5" style="27" customWidth="1"/>
    <col min="16146" max="16146" width="2.875" style="27" customWidth="1"/>
    <col min="16147" max="16147" width="2.25" style="27" customWidth="1"/>
    <col min="16148" max="16148" width="9" style="27"/>
    <col min="16149" max="16149" width="9.75" style="27" bestFit="1" customWidth="1"/>
    <col min="16150" max="16384" width="9" style="27"/>
  </cols>
  <sheetData>
    <row r="1" spans="3:37" s="33" customFormat="1" ht="15" customHeight="1">
      <c r="F1" s="31"/>
      <c r="G1" s="70"/>
      <c r="N1" s="48"/>
      <c r="O1" s="48"/>
    </row>
    <row r="2" spans="3:37" s="33" customFormat="1" ht="17.25">
      <c r="C2" s="36" t="s">
        <v>225</v>
      </c>
      <c r="F2" s="31"/>
      <c r="G2" s="70"/>
      <c r="N2" s="48"/>
      <c r="O2" s="48"/>
    </row>
    <row r="3" spans="3:37" s="33" customFormat="1" ht="8.65" customHeight="1">
      <c r="C3" s="30"/>
      <c r="F3" s="31"/>
      <c r="G3" s="70"/>
      <c r="N3" s="48"/>
      <c r="O3" s="48"/>
    </row>
    <row r="4" spans="3:37" s="33" customFormat="1" ht="17.25">
      <c r="C4" s="36" t="s">
        <v>226</v>
      </c>
      <c r="F4" s="31"/>
      <c r="G4" s="70"/>
      <c r="N4" s="48"/>
      <c r="O4" s="48"/>
    </row>
    <row r="5" spans="3:37" s="33" customFormat="1" ht="8.65" customHeight="1">
      <c r="C5" s="30"/>
      <c r="F5" s="31"/>
      <c r="G5" s="70"/>
      <c r="N5" s="48"/>
      <c r="O5" s="48"/>
    </row>
    <row r="6" spans="3:37" s="33" customFormat="1" ht="17.25">
      <c r="C6" s="36" t="s">
        <v>227</v>
      </c>
      <c r="F6" s="31"/>
      <c r="G6" s="70"/>
      <c r="N6" s="48"/>
      <c r="O6" s="48"/>
    </row>
    <row r="7" spans="3:37" s="33" customFormat="1" ht="8.65" customHeight="1">
      <c r="C7" s="30"/>
      <c r="F7" s="31"/>
      <c r="G7" s="70"/>
      <c r="N7" s="48"/>
      <c r="O7" s="48"/>
    </row>
    <row r="8" spans="3:37" ht="14.25">
      <c r="C8" s="30" t="s">
        <v>228</v>
      </c>
      <c r="F8" s="71"/>
      <c r="G8" s="72"/>
      <c r="J8" s="73"/>
      <c r="K8" s="74"/>
      <c r="Q8" s="31" t="s">
        <v>57</v>
      </c>
    </row>
    <row r="9" spans="3:37" ht="15" customHeight="1">
      <c r="C9" s="39"/>
      <c r="D9" s="712" t="str">
        <f t="array" ref="D9:P10">+TRANSPOSE('入力 (県内外)'!$B$6:$C$18)</f>
        <v>01</v>
      </c>
      <c r="E9" s="712" t="str">
        <v>02</v>
      </c>
      <c r="F9" s="712" t="str">
        <v>03</v>
      </c>
      <c r="G9" s="712" t="str">
        <v>04</v>
      </c>
      <c r="H9" s="712" t="str">
        <v>05</v>
      </c>
      <c r="I9" s="712" t="str">
        <v>06</v>
      </c>
      <c r="J9" s="712" t="str">
        <v>07</v>
      </c>
      <c r="K9" s="712" t="str">
        <v>08</v>
      </c>
      <c r="L9" s="712" t="str">
        <v>09</v>
      </c>
      <c r="M9" s="712" t="str">
        <v>10</v>
      </c>
      <c r="N9" s="712" t="str">
        <v>11</v>
      </c>
      <c r="O9" s="712" t="str">
        <v>12</v>
      </c>
      <c r="P9" s="712" t="str">
        <v>13</v>
      </c>
      <c r="Q9" s="39"/>
    </row>
    <row r="10" spans="3:37" s="33" customFormat="1" ht="28.5" customHeight="1">
      <c r="C10" s="75" t="s">
        <v>58</v>
      </c>
      <c r="D10" s="713" t="str">
        <v>農林水産業</v>
      </c>
      <c r="E10" s="713" t="str">
        <v>鉱業</v>
      </c>
      <c r="F10" s="713" t="str">
        <v>製造業</v>
      </c>
      <c r="G10" s="713" t="str">
        <v>建設</v>
      </c>
      <c r="H10" s="713" t="str">
        <v>電力・ガス・水道</v>
      </c>
      <c r="I10" s="713" t="str">
        <v>商業</v>
      </c>
      <c r="J10" s="713" t="str">
        <v>金融・保険</v>
      </c>
      <c r="K10" s="713" t="str">
        <v>不動産</v>
      </c>
      <c r="L10" s="713" t="str">
        <v>運輸・郵便</v>
      </c>
      <c r="M10" s="713" t="str">
        <v>情報通信</v>
      </c>
      <c r="N10" s="713" t="str">
        <v>公務</v>
      </c>
      <c r="O10" s="713" t="str">
        <v>サービス業</v>
      </c>
      <c r="P10" s="713" t="str">
        <v>分類不明</v>
      </c>
      <c r="Q10" s="32" t="s">
        <v>71</v>
      </c>
    </row>
    <row r="11" spans="3:37" s="33" customFormat="1" ht="14.25" customHeight="1">
      <c r="C11" s="76" t="s">
        <v>101</v>
      </c>
      <c r="D11" s="77">
        <f>'1次効果'!$F91</f>
        <v>0</v>
      </c>
      <c r="E11" s="77">
        <f>'1次効果'!$F92</f>
        <v>0</v>
      </c>
      <c r="F11" s="77">
        <f>'1次効果'!$F93</f>
        <v>0</v>
      </c>
      <c r="G11" s="77">
        <f>'1次効果'!$F94</f>
        <v>0</v>
      </c>
      <c r="H11" s="77">
        <f>'1次効果'!$F95</f>
        <v>0</v>
      </c>
      <c r="I11" s="77">
        <f>'1次効果'!$F96</f>
        <v>0</v>
      </c>
      <c r="J11" s="77">
        <f>'1次効果'!$F97</f>
        <v>0</v>
      </c>
      <c r="K11" s="77">
        <f>'1次効果'!$F98</f>
        <v>0</v>
      </c>
      <c r="L11" s="77">
        <f>'1次効果'!$F99</f>
        <v>0</v>
      </c>
      <c r="M11" s="77">
        <f>'1次効果'!$F100</f>
        <v>0</v>
      </c>
      <c r="N11" s="77">
        <f>'1次効果'!$F101</f>
        <v>0</v>
      </c>
      <c r="O11" s="77">
        <f>'1次効果'!$F102</f>
        <v>0</v>
      </c>
      <c r="P11" s="77">
        <f>'1次効果'!$F103</f>
        <v>0</v>
      </c>
      <c r="Q11" s="77">
        <f>SUM(D11:P11)</f>
        <v>0</v>
      </c>
    </row>
    <row r="12" spans="3:37" s="33" customFormat="1" ht="14.25" customHeight="1">
      <c r="C12" s="78" t="s">
        <v>102</v>
      </c>
      <c r="D12" s="79">
        <f>'1次効果'!$F373</f>
        <v>0</v>
      </c>
      <c r="E12" s="79">
        <f>'1次効果'!$F374</f>
        <v>0</v>
      </c>
      <c r="F12" s="79">
        <f>'1次効果'!$F375</f>
        <v>0</v>
      </c>
      <c r="G12" s="79">
        <f>'1次効果'!$F376</f>
        <v>0</v>
      </c>
      <c r="H12" s="79">
        <f>'1次効果'!$F377</f>
        <v>0</v>
      </c>
      <c r="I12" s="79">
        <f>'1次効果'!$F378</f>
        <v>0</v>
      </c>
      <c r="J12" s="79">
        <f>'1次効果'!$F379</f>
        <v>0</v>
      </c>
      <c r="K12" s="79">
        <f>'1次効果'!$F380</f>
        <v>0</v>
      </c>
      <c r="L12" s="79">
        <f>'1次効果'!$F381</f>
        <v>0</v>
      </c>
      <c r="M12" s="79">
        <f>'1次効果'!$F382</f>
        <v>0</v>
      </c>
      <c r="N12" s="79">
        <f>'1次効果'!$F383</f>
        <v>0</v>
      </c>
      <c r="O12" s="79">
        <f>'1次効果'!$F384</f>
        <v>0</v>
      </c>
      <c r="P12" s="79">
        <f>'1次効果'!$F385</f>
        <v>0</v>
      </c>
      <c r="Q12" s="79">
        <f>SUM(D12:P12)</f>
        <v>0</v>
      </c>
    </row>
    <row r="13" spans="3:37" s="33" customFormat="1" ht="14.25" customHeight="1">
      <c r="C13" s="78" t="s">
        <v>103</v>
      </c>
      <c r="D13" s="79">
        <f>'2次効果'!$F253</f>
        <v>0</v>
      </c>
      <c r="E13" s="79">
        <f>'2次効果'!$F254</f>
        <v>0</v>
      </c>
      <c r="F13" s="79">
        <f>'2次効果'!$F255</f>
        <v>0</v>
      </c>
      <c r="G13" s="79">
        <f>'2次効果'!$F256</f>
        <v>0</v>
      </c>
      <c r="H13" s="79">
        <f>'2次効果'!$F257</f>
        <v>0</v>
      </c>
      <c r="I13" s="79">
        <f>'2次効果'!$F258</f>
        <v>0</v>
      </c>
      <c r="J13" s="79">
        <f>'2次効果'!$F259</f>
        <v>0</v>
      </c>
      <c r="K13" s="79">
        <f>'2次効果'!$F260</f>
        <v>0</v>
      </c>
      <c r="L13" s="79">
        <f>'2次効果'!$F261</f>
        <v>0</v>
      </c>
      <c r="M13" s="79">
        <f>'2次効果'!$F262</f>
        <v>0</v>
      </c>
      <c r="N13" s="79">
        <f>'2次効果'!$F263</f>
        <v>0</v>
      </c>
      <c r="O13" s="79">
        <f>'2次効果'!$F264</f>
        <v>0</v>
      </c>
      <c r="P13" s="79">
        <f>'2次効果'!$F265</f>
        <v>0</v>
      </c>
      <c r="Q13" s="79">
        <f>SUM(D13:P13)</f>
        <v>0</v>
      </c>
    </row>
    <row r="14" spans="3:37" s="33" customFormat="1" ht="14.25" customHeight="1">
      <c r="C14" s="80" t="s">
        <v>92</v>
      </c>
      <c r="D14" s="46">
        <f t="shared" ref="D14:P14" si="0">SUM(D11:D13)</f>
        <v>0</v>
      </c>
      <c r="E14" s="46">
        <f t="shared" si="0"/>
        <v>0</v>
      </c>
      <c r="F14" s="46">
        <f t="shared" si="0"/>
        <v>0</v>
      </c>
      <c r="G14" s="46">
        <f t="shared" si="0"/>
        <v>0</v>
      </c>
      <c r="H14" s="46">
        <f t="shared" si="0"/>
        <v>0</v>
      </c>
      <c r="I14" s="46">
        <f t="shared" si="0"/>
        <v>0</v>
      </c>
      <c r="J14" s="46">
        <f t="shared" si="0"/>
        <v>0</v>
      </c>
      <c r="K14" s="46">
        <f t="shared" si="0"/>
        <v>0</v>
      </c>
      <c r="L14" s="46">
        <f t="shared" si="0"/>
        <v>0</v>
      </c>
      <c r="M14" s="46">
        <f t="shared" si="0"/>
        <v>0</v>
      </c>
      <c r="N14" s="46">
        <f t="shared" si="0"/>
        <v>0</v>
      </c>
      <c r="O14" s="46">
        <f t="shared" si="0"/>
        <v>0</v>
      </c>
      <c r="P14" s="46">
        <f t="shared" si="0"/>
        <v>0</v>
      </c>
      <c r="Q14" s="46">
        <f>SUM(D14:P14)</f>
        <v>0</v>
      </c>
    </row>
    <row r="15" spans="3:37" s="33" customFormat="1" ht="8.65" customHeight="1">
      <c r="D15" s="94"/>
      <c r="E15" s="94"/>
      <c r="F15" s="94"/>
      <c r="G15" s="94"/>
      <c r="H15" s="94"/>
      <c r="I15" s="94"/>
      <c r="J15" s="94"/>
      <c r="K15" s="94"/>
      <c r="L15" s="94"/>
      <c r="M15" s="94"/>
      <c r="N15" s="94"/>
      <c r="O15" s="94"/>
      <c r="P15" s="94"/>
      <c r="Q15" s="94"/>
      <c r="R15" s="94"/>
      <c r="S15" s="95"/>
      <c r="T15" s="95"/>
      <c r="U15" s="95"/>
      <c r="V15" s="95"/>
      <c r="W15" s="95"/>
      <c r="X15" s="95"/>
      <c r="Y15" s="95"/>
      <c r="Z15" s="95"/>
      <c r="AA15" s="95"/>
      <c r="AB15" s="95"/>
      <c r="AC15" s="95"/>
      <c r="AD15" s="95"/>
      <c r="AE15" s="95"/>
      <c r="AF15" s="95"/>
      <c r="AG15" s="95"/>
      <c r="AH15" s="95"/>
      <c r="AI15" s="95"/>
      <c r="AJ15" s="95"/>
      <c r="AK15" s="95"/>
    </row>
    <row r="16" spans="3:37" s="33" customFormat="1" ht="17.25" customHeight="1">
      <c r="C16" s="30" t="s">
        <v>229</v>
      </c>
      <c r="D16" s="27"/>
      <c r="E16" s="27"/>
      <c r="F16" s="71"/>
      <c r="G16" s="72"/>
      <c r="H16" s="27"/>
      <c r="I16" s="27"/>
      <c r="J16" s="73"/>
      <c r="K16" s="74"/>
      <c r="L16" s="27"/>
      <c r="M16" s="27"/>
      <c r="N16" s="27"/>
      <c r="O16" s="27"/>
      <c r="P16" s="27"/>
      <c r="Q16" s="31" t="s">
        <v>57</v>
      </c>
      <c r="R16" s="94"/>
      <c r="S16" s="95"/>
      <c r="T16" s="95"/>
      <c r="U16" s="95"/>
      <c r="V16" s="95"/>
      <c r="W16" s="95"/>
      <c r="X16" s="95"/>
      <c r="Y16" s="95"/>
      <c r="Z16" s="95"/>
      <c r="AA16" s="95"/>
      <c r="AB16" s="95"/>
      <c r="AC16" s="95"/>
      <c r="AD16" s="95"/>
      <c r="AE16" s="95"/>
      <c r="AF16" s="95"/>
      <c r="AG16" s="95"/>
      <c r="AH16" s="95"/>
      <c r="AI16" s="95"/>
      <c r="AJ16" s="95"/>
      <c r="AK16" s="95"/>
    </row>
    <row r="17" spans="3:37" s="33" customFormat="1" ht="17.25" customHeight="1">
      <c r="C17" s="39"/>
      <c r="D17" s="712" t="str">
        <f t="array" ref="D17:P18">+TRANSPOSE('入力 (県内外)'!$B$6:$C$18)</f>
        <v>01</v>
      </c>
      <c r="E17" s="712" t="str">
        <v>02</v>
      </c>
      <c r="F17" s="712" t="str">
        <v>03</v>
      </c>
      <c r="G17" s="712" t="str">
        <v>04</v>
      </c>
      <c r="H17" s="712" t="str">
        <v>05</v>
      </c>
      <c r="I17" s="712" t="str">
        <v>06</v>
      </c>
      <c r="J17" s="712" t="str">
        <v>07</v>
      </c>
      <c r="K17" s="712" t="str">
        <v>08</v>
      </c>
      <c r="L17" s="712" t="str">
        <v>09</v>
      </c>
      <c r="M17" s="712" t="str">
        <v>10</v>
      </c>
      <c r="N17" s="712" t="str">
        <v>11</v>
      </c>
      <c r="O17" s="712" t="str">
        <v>12</v>
      </c>
      <c r="P17" s="712" t="str">
        <v>13</v>
      </c>
      <c r="Q17" s="39"/>
      <c r="R17" s="94"/>
      <c r="S17" s="95"/>
      <c r="T17" s="95"/>
      <c r="U17" s="95"/>
      <c r="V17" s="95"/>
      <c r="W17" s="95"/>
      <c r="X17" s="95"/>
      <c r="Y17" s="95"/>
      <c r="Z17" s="95"/>
      <c r="AA17" s="95"/>
      <c r="AB17" s="95"/>
      <c r="AC17" s="95"/>
      <c r="AD17" s="95"/>
      <c r="AE17" s="95"/>
      <c r="AF17" s="95"/>
      <c r="AG17" s="95"/>
      <c r="AH17" s="95"/>
      <c r="AI17" s="95"/>
      <c r="AJ17" s="95"/>
      <c r="AK17" s="95"/>
    </row>
    <row r="18" spans="3:37" s="33" customFormat="1" ht="28.5" customHeight="1">
      <c r="C18" s="75" t="s">
        <v>58</v>
      </c>
      <c r="D18" s="713" t="str">
        <v>農林水産業</v>
      </c>
      <c r="E18" s="713" t="str">
        <v>鉱業</v>
      </c>
      <c r="F18" s="713" t="str">
        <v>製造業</v>
      </c>
      <c r="G18" s="713" t="str">
        <v>建設</v>
      </c>
      <c r="H18" s="713" t="str">
        <v>電力・ガス・水道</v>
      </c>
      <c r="I18" s="713" t="str">
        <v>商業</v>
      </c>
      <c r="J18" s="713" t="str">
        <v>金融・保険</v>
      </c>
      <c r="K18" s="713" t="str">
        <v>不動産</v>
      </c>
      <c r="L18" s="713" t="str">
        <v>運輸・郵便</v>
      </c>
      <c r="M18" s="713" t="str">
        <v>情報通信</v>
      </c>
      <c r="N18" s="713" t="str">
        <v>公務</v>
      </c>
      <c r="O18" s="713" t="str">
        <v>サービス業</v>
      </c>
      <c r="P18" s="713" t="str">
        <v>分類不明</v>
      </c>
      <c r="Q18" s="32" t="s">
        <v>71</v>
      </c>
      <c r="R18" s="94"/>
      <c r="S18" s="95"/>
      <c r="T18" s="95"/>
      <c r="U18" s="95"/>
      <c r="V18" s="95"/>
      <c r="W18" s="95"/>
      <c r="X18" s="95"/>
      <c r="Y18" s="95"/>
      <c r="Z18" s="95"/>
      <c r="AA18" s="95"/>
      <c r="AB18" s="95"/>
      <c r="AC18" s="95"/>
      <c r="AD18" s="95"/>
      <c r="AE18" s="95"/>
      <c r="AF18" s="95"/>
      <c r="AG18" s="95"/>
      <c r="AH18" s="95"/>
      <c r="AI18" s="95"/>
      <c r="AJ18" s="95"/>
      <c r="AK18" s="95"/>
    </row>
    <row r="19" spans="3:37" s="33" customFormat="1" ht="14.25" customHeight="1">
      <c r="C19" s="76" t="s">
        <v>101</v>
      </c>
      <c r="D19" s="77">
        <f>'1次効果'!$F104</f>
        <v>0</v>
      </c>
      <c r="E19" s="77">
        <f>'1次効果'!$F105</f>
        <v>0</v>
      </c>
      <c r="F19" s="77">
        <f>'1次効果'!$F106</f>
        <v>0</v>
      </c>
      <c r="G19" s="77">
        <f>'1次効果'!$F107</f>
        <v>0</v>
      </c>
      <c r="H19" s="77">
        <f>'1次効果'!$F108</f>
        <v>0</v>
      </c>
      <c r="I19" s="77">
        <f>'1次効果'!$F109</f>
        <v>0</v>
      </c>
      <c r="J19" s="77">
        <f>'1次効果'!$F110</f>
        <v>0</v>
      </c>
      <c r="K19" s="77">
        <f>'1次効果'!$F111</f>
        <v>0</v>
      </c>
      <c r="L19" s="77">
        <f>'1次効果'!$F112</f>
        <v>0</v>
      </c>
      <c r="M19" s="77">
        <f>'1次効果'!$F113</f>
        <v>0</v>
      </c>
      <c r="N19" s="77">
        <f>'1次効果'!$F114</f>
        <v>0</v>
      </c>
      <c r="O19" s="77">
        <f>'1次効果'!$F115</f>
        <v>0</v>
      </c>
      <c r="P19" s="77">
        <f>'1次効果'!$F116</f>
        <v>0</v>
      </c>
      <c r="Q19" s="77">
        <f>SUM(D19:P19)</f>
        <v>0</v>
      </c>
      <c r="R19" s="94"/>
      <c r="S19" s="95"/>
      <c r="T19" s="95"/>
      <c r="U19" s="95"/>
      <c r="V19" s="95"/>
      <c r="W19" s="95"/>
      <c r="X19" s="95"/>
      <c r="Y19" s="95"/>
      <c r="Z19" s="95"/>
      <c r="AA19" s="95"/>
      <c r="AB19" s="95"/>
      <c r="AC19" s="95"/>
      <c r="AD19" s="95"/>
      <c r="AE19" s="95"/>
      <c r="AF19" s="95"/>
      <c r="AG19" s="95"/>
      <c r="AH19" s="95"/>
      <c r="AI19" s="95"/>
      <c r="AJ19" s="95"/>
      <c r="AK19" s="95"/>
    </row>
    <row r="20" spans="3:37" s="33" customFormat="1" ht="14.25" customHeight="1">
      <c r="C20" s="78" t="s">
        <v>102</v>
      </c>
      <c r="D20" s="79">
        <f>'1次効果'!$F386</f>
        <v>0</v>
      </c>
      <c r="E20" s="79">
        <f>'1次効果'!$F387</f>
        <v>0</v>
      </c>
      <c r="F20" s="79">
        <f>'1次効果'!$F388</f>
        <v>0</v>
      </c>
      <c r="G20" s="79">
        <f>'1次効果'!$F389</f>
        <v>0</v>
      </c>
      <c r="H20" s="79">
        <f>'1次効果'!$F390</f>
        <v>0</v>
      </c>
      <c r="I20" s="79">
        <f>'1次効果'!$F391</f>
        <v>0</v>
      </c>
      <c r="J20" s="79">
        <f>'1次効果'!$F392</f>
        <v>0</v>
      </c>
      <c r="K20" s="79">
        <f>'1次効果'!$F393</f>
        <v>0</v>
      </c>
      <c r="L20" s="79">
        <f>'1次効果'!$F394</f>
        <v>0</v>
      </c>
      <c r="M20" s="79">
        <f>'1次効果'!$F395</f>
        <v>0</v>
      </c>
      <c r="N20" s="79">
        <f>'1次効果'!$F396</f>
        <v>0</v>
      </c>
      <c r="O20" s="79">
        <f>'1次効果'!$F397</f>
        <v>0</v>
      </c>
      <c r="P20" s="79">
        <f>'1次効果'!$F398</f>
        <v>0</v>
      </c>
      <c r="Q20" s="79">
        <f>SUM(D20:P20)</f>
        <v>0</v>
      </c>
      <c r="R20" s="94"/>
      <c r="S20" s="95"/>
      <c r="T20" s="95"/>
      <c r="U20" s="95"/>
      <c r="V20" s="95"/>
      <c r="W20" s="95"/>
      <c r="X20" s="95"/>
      <c r="Y20" s="95"/>
      <c r="Z20" s="95"/>
      <c r="AA20" s="95"/>
      <c r="AB20" s="95"/>
      <c r="AC20" s="95"/>
      <c r="AD20" s="95"/>
      <c r="AE20" s="95"/>
      <c r="AF20" s="95"/>
      <c r="AG20" s="95"/>
      <c r="AH20" s="95"/>
      <c r="AI20" s="95"/>
      <c r="AJ20" s="95"/>
      <c r="AK20" s="95"/>
    </row>
    <row r="21" spans="3:37" s="33" customFormat="1" ht="14.25" customHeight="1">
      <c r="C21" s="78" t="s">
        <v>103</v>
      </c>
      <c r="D21" s="79">
        <f>'2次効果'!$F266</f>
        <v>0</v>
      </c>
      <c r="E21" s="79">
        <f>'2次効果'!$F267</f>
        <v>0</v>
      </c>
      <c r="F21" s="79">
        <f>'2次効果'!$F268</f>
        <v>0</v>
      </c>
      <c r="G21" s="79">
        <f>'2次効果'!$F269</f>
        <v>0</v>
      </c>
      <c r="H21" s="79">
        <f>'2次効果'!$F270</f>
        <v>0</v>
      </c>
      <c r="I21" s="79">
        <f>'2次効果'!$F271</f>
        <v>0</v>
      </c>
      <c r="J21" s="79">
        <f>'2次効果'!$F272</f>
        <v>0</v>
      </c>
      <c r="K21" s="79">
        <f>'2次効果'!$F273</f>
        <v>0</v>
      </c>
      <c r="L21" s="79">
        <f>'2次効果'!$F274</f>
        <v>0</v>
      </c>
      <c r="M21" s="79">
        <f>'2次効果'!$F275</f>
        <v>0</v>
      </c>
      <c r="N21" s="79">
        <f>'2次効果'!$F276</f>
        <v>0</v>
      </c>
      <c r="O21" s="79">
        <f>'2次効果'!$F277</f>
        <v>0</v>
      </c>
      <c r="P21" s="79">
        <f>'2次効果'!$F278</f>
        <v>0</v>
      </c>
      <c r="Q21" s="79">
        <f>SUM(D21:P21)</f>
        <v>0</v>
      </c>
      <c r="R21" s="94"/>
      <c r="S21" s="95"/>
      <c r="T21" s="95"/>
      <c r="U21" s="95"/>
      <c r="V21" s="95"/>
      <c r="W21" s="95"/>
      <c r="X21" s="95"/>
      <c r="Y21" s="95"/>
      <c r="Z21" s="95"/>
      <c r="AA21" s="95"/>
      <c r="AB21" s="95"/>
      <c r="AC21" s="95"/>
      <c r="AD21" s="95"/>
      <c r="AE21" s="95"/>
      <c r="AF21" s="95"/>
      <c r="AG21" s="95"/>
      <c r="AH21" s="95"/>
      <c r="AI21" s="95"/>
      <c r="AJ21" s="95"/>
      <c r="AK21" s="95"/>
    </row>
    <row r="22" spans="3:37" s="33" customFormat="1" ht="14.25" customHeight="1">
      <c r="C22" s="80" t="s">
        <v>92</v>
      </c>
      <c r="D22" s="46">
        <f t="shared" ref="D22:P22" si="1">SUM(D19:D21)</f>
        <v>0</v>
      </c>
      <c r="E22" s="46">
        <f t="shared" si="1"/>
        <v>0</v>
      </c>
      <c r="F22" s="46">
        <f t="shared" si="1"/>
        <v>0</v>
      </c>
      <c r="G22" s="46">
        <f t="shared" si="1"/>
        <v>0</v>
      </c>
      <c r="H22" s="46">
        <f t="shared" si="1"/>
        <v>0</v>
      </c>
      <c r="I22" s="46">
        <f t="shared" si="1"/>
        <v>0</v>
      </c>
      <c r="J22" s="46">
        <f t="shared" si="1"/>
        <v>0</v>
      </c>
      <c r="K22" s="46">
        <f t="shared" si="1"/>
        <v>0</v>
      </c>
      <c r="L22" s="46">
        <f t="shared" si="1"/>
        <v>0</v>
      </c>
      <c r="M22" s="46">
        <f t="shared" si="1"/>
        <v>0</v>
      </c>
      <c r="N22" s="46">
        <f t="shared" si="1"/>
        <v>0</v>
      </c>
      <c r="O22" s="46">
        <f t="shared" si="1"/>
        <v>0</v>
      </c>
      <c r="P22" s="46">
        <f t="shared" si="1"/>
        <v>0</v>
      </c>
      <c r="Q22" s="46">
        <f>SUM(D22:P22)</f>
        <v>0</v>
      </c>
      <c r="R22" s="94"/>
      <c r="S22" s="95"/>
      <c r="T22" s="95"/>
      <c r="U22" s="95"/>
      <c r="V22" s="95"/>
      <c r="W22" s="95"/>
      <c r="X22" s="95"/>
      <c r="Y22" s="95"/>
      <c r="Z22" s="95"/>
      <c r="AA22" s="95"/>
      <c r="AB22" s="95"/>
      <c r="AC22" s="95"/>
      <c r="AD22" s="95"/>
      <c r="AE22" s="95"/>
      <c r="AF22" s="95"/>
      <c r="AG22" s="95"/>
      <c r="AH22" s="95"/>
      <c r="AI22" s="95"/>
      <c r="AJ22" s="95"/>
      <c r="AK22" s="95"/>
    </row>
    <row r="23" spans="3:37" s="33" customFormat="1" ht="8.65" customHeight="1">
      <c r="D23" s="94"/>
      <c r="E23" s="94"/>
      <c r="F23" s="94"/>
      <c r="G23" s="94"/>
      <c r="H23" s="94"/>
      <c r="I23" s="94"/>
      <c r="J23" s="94"/>
      <c r="K23" s="94"/>
      <c r="L23" s="94"/>
      <c r="M23" s="94"/>
      <c r="N23" s="94"/>
      <c r="O23" s="94"/>
      <c r="P23" s="94"/>
      <c r="Q23" s="94"/>
      <c r="R23" s="94"/>
      <c r="S23" s="95"/>
      <c r="T23" s="95"/>
      <c r="U23" s="95"/>
      <c r="V23" s="95"/>
      <c r="W23" s="95"/>
      <c r="X23" s="95"/>
      <c r="Y23" s="95"/>
      <c r="Z23" s="95"/>
      <c r="AA23" s="95"/>
      <c r="AB23" s="95"/>
      <c r="AC23" s="95"/>
      <c r="AD23" s="95"/>
      <c r="AE23" s="95"/>
      <c r="AF23" s="95"/>
      <c r="AG23" s="95"/>
      <c r="AH23" s="95"/>
      <c r="AI23" s="95"/>
      <c r="AJ23" s="95"/>
      <c r="AK23" s="95"/>
    </row>
    <row r="24" spans="3:37" s="33" customFormat="1" ht="17.25" customHeight="1">
      <c r="C24" s="30" t="s">
        <v>230</v>
      </c>
      <c r="D24" s="27"/>
      <c r="E24" s="27"/>
      <c r="F24" s="71"/>
      <c r="G24" s="72"/>
      <c r="H24" s="27"/>
      <c r="I24" s="27"/>
      <c r="J24" s="73"/>
      <c r="K24" s="74"/>
      <c r="L24" s="27"/>
      <c r="M24" s="27"/>
      <c r="N24" s="27"/>
      <c r="O24" s="27"/>
      <c r="P24" s="27"/>
      <c r="Q24" s="31" t="s">
        <v>57</v>
      </c>
      <c r="R24" s="94"/>
      <c r="S24" s="95"/>
      <c r="T24" s="95"/>
      <c r="U24" s="95"/>
      <c r="V24" s="95"/>
      <c r="W24" s="95"/>
      <c r="X24" s="95"/>
      <c r="Y24" s="95"/>
      <c r="Z24" s="95"/>
      <c r="AA24" s="95"/>
      <c r="AB24" s="95"/>
      <c r="AC24" s="95"/>
      <c r="AD24" s="95"/>
      <c r="AE24" s="95"/>
      <c r="AF24" s="95"/>
      <c r="AG24" s="95"/>
      <c r="AH24" s="95"/>
      <c r="AI24" s="95"/>
      <c r="AJ24" s="95"/>
      <c r="AK24" s="95"/>
    </row>
    <row r="25" spans="3:37" s="33" customFormat="1" ht="17.25" customHeight="1">
      <c r="C25" s="39"/>
      <c r="D25" s="712" t="str">
        <f t="array" ref="D25:P26">+TRANSPOSE('入力 (県内外)'!$B$6:$C$18)</f>
        <v>01</v>
      </c>
      <c r="E25" s="712" t="str">
        <v>02</v>
      </c>
      <c r="F25" s="712" t="str">
        <v>03</v>
      </c>
      <c r="G25" s="712" t="str">
        <v>04</v>
      </c>
      <c r="H25" s="712" t="str">
        <v>05</v>
      </c>
      <c r="I25" s="712" t="str">
        <v>06</v>
      </c>
      <c r="J25" s="712" t="str">
        <v>07</v>
      </c>
      <c r="K25" s="712" t="str">
        <v>08</v>
      </c>
      <c r="L25" s="712" t="str">
        <v>09</v>
      </c>
      <c r="M25" s="712" t="str">
        <v>10</v>
      </c>
      <c r="N25" s="712" t="str">
        <v>11</v>
      </c>
      <c r="O25" s="712" t="str">
        <v>12</v>
      </c>
      <c r="P25" s="712" t="str">
        <v>13</v>
      </c>
      <c r="Q25" s="39"/>
      <c r="R25" s="94"/>
      <c r="S25" s="95"/>
      <c r="T25" s="95"/>
      <c r="U25" s="95"/>
      <c r="V25" s="95"/>
      <c r="W25" s="95"/>
      <c r="X25" s="95"/>
      <c r="Y25" s="95"/>
      <c r="Z25" s="95"/>
      <c r="AA25" s="95"/>
      <c r="AB25" s="95"/>
      <c r="AC25" s="95"/>
      <c r="AD25" s="95"/>
      <c r="AE25" s="95"/>
      <c r="AF25" s="95"/>
      <c r="AG25" s="95"/>
      <c r="AH25" s="95"/>
      <c r="AI25" s="95"/>
      <c r="AJ25" s="95"/>
      <c r="AK25" s="95"/>
    </row>
    <row r="26" spans="3:37" s="33" customFormat="1" ht="28.5" customHeight="1">
      <c r="C26" s="75" t="s">
        <v>58</v>
      </c>
      <c r="D26" s="713" t="str">
        <v>農林水産業</v>
      </c>
      <c r="E26" s="713" t="str">
        <v>鉱業</v>
      </c>
      <c r="F26" s="713" t="str">
        <v>製造業</v>
      </c>
      <c r="G26" s="713" t="str">
        <v>建設</v>
      </c>
      <c r="H26" s="713" t="str">
        <v>電力・ガス・水道</v>
      </c>
      <c r="I26" s="713" t="str">
        <v>商業</v>
      </c>
      <c r="J26" s="713" t="str">
        <v>金融・保険</v>
      </c>
      <c r="K26" s="713" t="str">
        <v>不動産</v>
      </c>
      <c r="L26" s="713" t="str">
        <v>運輸・郵便</v>
      </c>
      <c r="M26" s="713" t="str">
        <v>情報通信</v>
      </c>
      <c r="N26" s="713" t="str">
        <v>公務</v>
      </c>
      <c r="O26" s="713" t="str">
        <v>サービス業</v>
      </c>
      <c r="P26" s="713" t="str">
        <v>分類不明</v>
      </c>
      <c r="Q26" s="32" t="s">
        <v>71</v>
      </c>
      <c r="R26" s="94"/>
      <c r="S26" s="95"/>
      <c r="T26" s="95"/>
      <c r="U26" s="95"/>
      <c r="V26" s="95"/>
      <c r="W26" s="95"/>
      <c r="X26" s="95"/>
      <c r="Y26" s="95"/>
      <c r="Z26" s="95"/>
      <c r="AA26" s="95"/>
      <c r="AB26" s="95"/>
      <c r="AC26" s="95"/>
      <c r="AD26" s="95"/>
      <c r="AE26" s="95"/>
      <c r="AF26" s="95"/>
      <c r="AG26" s="95"/>
      <c r="AH26" s="95"/>
      <c r="AI26" s="95"/>
      <c r="AJ26" s="95"/>
      <c r="AK26" s="95"/>
    </row>
    <row r="27" spans="3:37" s="33" customFormat="1" ht="14.25" customHeight="1">
      <c r="C27" s="76" t="s">
        <v>101</v>
      </c>
      <c r="D27" s="77">
        <f t="shared" ref="D27:Q30" si="2">D11+D19</f>
        <v>0</v>
      </c>
      <c r="E27" s="77">
        <f t="shared" si="2"/>
        <v>0</v>
      </c>
      <c r="F27" s="77">
        <f t="shared" si="2"/>
        <v>0</v>
      </c>
      <c r="G27" s="77">
        <f t="shared" si="2"/>
        <v>0</v>
      </c>
      <c r="H27" s="77">
        <f t="shared" si="2"/>
        <v>0</v>
      </c>
      <c r="I27" s="77">
        <f t="shared" si="2"/>
        <v>0</v>
      </c>
      <c r="J27" s="77">
        <f t="shared" si="2"/>
        <v>0</v>
      </c>
      <c r="K27" s="77">
        <f t="shared" si="2"/>
        <v>0</v>
      </c>
      <c r="L27" s="77">
        <f t="shared" si="2"/>
        <v>0</v>
      </c>
      <c r="M27" s="77">
        <f t="shared" si="2"/>
        <v>0</v>
      </c>
      <c r="N27" s="77">
        <f t="shared" si="2"/>
        <v>0</v>
      </c>
      <c r="O27" s="77">
        <f t="shared" si="2"/>
        <v>0</v>
      </c>
      <c r="P27" s="77">
        <f t="shared" si="2"/>
        <v>0</v>
      </c>
      <c r="Q27" s="77">
        <f t="shared" si="2"/>
        <v>0</v>
      </c>
      <c r="R27" s="94"/>
      <c r="S27" s="95"/>
      <c r="T27" s="95"/>
      <c r="U27" s="95"/>
      <c r="V27" s="95"/>
      <c r="W27" s="95"/>
      <c r="X27" s="95"/>
      <c r="Y27" s="95"/>
      <c r="Z27" s="95"/>
      <c r="AA27" s="95"/>
      <c r="AB27" s="95"/>
      <c r="AC27" s="95"/>
      <c r="AD27" s="95"/>
      <c r="AE27" s="95"/>
      <c r="AF27" s="95"/>
      <c r="AG27" s="95"/>
      <c r="AH27" s="95"/>
      <c r="AI27" s="95"/>
      <c r="AJ27" s="95"/>
      <c r="AK27" s="95"/>
    </row>
    <row r="28" spans="3:37" s="33" customFormat="1" ht="14.25" customHeight="1">
      <c r="C28" s="78" t="s">
        <v>102</v>
      </c>
      <c r="D28" s="79">
        <f t="shared" si="2"/>
        <v>0</v>
      </c>
      <c r="E28" s="79">
        <f t="shared" si="2"/>
        <v>0</v>
      </c>
      <c r="F28" s="79">
        <f t="shared" si="2"/>
        <v>0</v>
      </c>
      <c r="G28" s="79">
        <f t="shared" si="2"/>
        <v>0</v>
      </c>
      <c r="H28" s="79">
        <f t="shared" si="2"/>
        <v>0</v>
      </c>
      <c r="I28" s="79">
        <f t="shared" si="2"/>
        <v>0</v>
      </c>
      <c r="J28" s="79">
        <f t="shared" si="2"/>
        <v>0</v>
      </c>
      <c r="K28" s="79">
        <f t="shared" si="2"/>
        <v>0</v>
      </c>
      <c r="L28" s="79">
        <f t="shared" si="2"/>
        <v>0</v>
      </c>
      <c r="M28" s="79">
        <f t="shared" si="2"/>
        <v>0</v>
      </c>
      <c r="N28" s="79">
        <f t="shared" si="2"/>
        <v>0</v>
      </c>
      <c r="O28" s="79">
        <f t="shared" si="2"/>
        <v>0</v>
      </c>
      <c r="P28" s="79">
        <f t="shared" si="2"/>
        <v>0</v>
      </c>
      <c r="Q28" s="79">
        <f t="shared" si="2"/>
        <v>0</v>
      </c>
      <c r="R28" s="94"/>
      <c r="S28" s="95"/>
      <c r="T28" s="95"/>
      <c r="U28" s="95"/>
      <c r="V28" s="95"/>
      <c r="W28" s="95"/>
      <c r="X28" s="95"/>
      <c r="Y28" s="95"/>
      <c r="Z28" s="95"/>
      <c r="AA28" s="95"/>
      <c r="AB28" s="95"/>
      <c r="AC28" s="95"/>
      <c r="AD28" s="95"/>
      <c r="AE28" s="95"/>
      <c r="AF28" s="95"/>
      <c r="AG28" s="95"/>
      <c r="AH28" s="95"/>
      <c r="AI28" s="95"/>
      <c r="AJ28" s="95"/>
      <c r="AK28" s="95"/>
    </row>
    <row r="29" spans="3:37" s="33" customFormat="1" ht="14.25" customHeight="1">
      <c r="C29" s="78" t="s">
        <v>103</v>
      </c>
      <c r="D29" s="79">
        <f t="shared" si="2"/>
        <v>0</v>
      </c>
      <c r="E29" s="79">
        <f t="shared" si="2"/>
        <v>0</v>
      </c>
      <c r="F29" s="79">
        <f t="shared" si="2"/>
        <v>0</v>
      </c>
      <c r="G29" s="79">
        <f t="shared" si="2"/>
        <v>0</v>
      </c>
      <c r="H29" s="79">
        <f t="shared" si="2"/>
        <v>0</v>
      </c>
      <c r="I29" s="79">
        <f t="shared" si="2"/>
        <v>0</v>
      </c>
      <c r="J29" s="79">
        <f t="shared" si="2"/>
        <v>0</v>
      </c>
      <c r="K29" s="79">
        <f t="shared" si="2"/>
        <v>0</v>
      </c>
      <c r="L29" s="79">
        <f t="shared" si="2"/>
        <v>0</v>
      </c>
      <c r="M29" s="79">
        <f t="shared" si="2"/>
        <v>0</v>
      </c>
      <c r="N29" s="79">
        <f t="shared" si="2"/>
        <v>0</v>
      </c>
      <c r="O29" s="79">
        <f t="shared" si="2"/>
        <v>0</v>
      </c>
      <c r="P29" s="79">
        <f t="shared" si="2"/>
        <v>0</v>
      </c>
      <c r="Q29" s="79">
        <f t="shared" si="2"/>
        <v>0</v>
      </c>
      <c r="R29" s="94"/>
      <c r="S29" s="95"/>
      <c r="T29" s="95"/>
      <c r="U29" s="95"/>
      <c r="V29" s="95"/>
      <c r="W29" s="95"/>
      <c r="X29" s="95"/>
      <c r="Y29" s="95"/>
      <c r="Z29" s="95"/>
      <c r="AA29" s="95"/>
      <c r="AB29" s="95"/>
      <c r="AC29" s="95"/>
      <c r="AD29" s="95"/>
      <c r="AE29" s="95"/>
      <c r="AF29" s="95"/>
      <c r="AG29" s="95"/>
      <c r="AH29" s="95"/>
      <c r="AI29" s="95"/>
      <c r="AJ29" s="95"/>
      <c r="AK29" s="95"/>
    </row>
    <row r="30" spans="3:37" s="33" customFormat="1" ht="14.25" customHeight="1">
      <c r="C30" s="80" t="s">
        <v>92</v>
      </c>
      <c r="D30" s="46">
        <f t="shared" si="2"/>
        <v>0</v>
      </c>
      <c r="E30" s="46">
        <f t="shared" si="2"/>
        <v>0</v>
      </c>
      <c r="F30" s="46">
        <f t="shared" si="2"/>
        <v>0</v>
      </c>
      <c r="G30" s="46">
        <f t="shared" si="2"/>
        <v>0</v>
      </c>
      <c r="H30" s="46">
        <f t="shared" si="2"/>
        <v>0</v>
      </c>
      <c r="I30" s="46">
        <f t="shared" si="2"/>
        <v>0</v>
      </c>
      <c r="J30" s="46">
        <f t="shared" si="2"/>
        <v>0</v>
      </c>
      <c r="K30" s="46">
        <f t="shared" si="2"/>
        <v>0</v>
      </c>
      <c r="L30" s="46">
        <f t="shared" si="2"/>
        <v>0</v>
      </c>
      <c r="M30" s="46">
        <f t="shared" si="2"/>
        <v>0</v>
      </c>
      <c r="N30" s="46">
        <f t="shared" si="2"/>
        <v>0</v>
      </c>
      <c r="O30" s="46">
        <f t="shared" si="2"/>
        <v>0</v>
      </c>
      <c r="P30" s="46">
        <f t="shared" si="2"/>
        <v>0</v>
      </c>
      <c r="Q30" s="46">
        <f>Q14+Q22</f>
        <v>0</v>
      </c>
      <c r="R30" s="94"/>
      <c r="S30" s="95"/>
      <c r="T30" s="95"/>
      <c r="U30" s="95"/>
      <c r="V30" s="95"/>
      <c r="W30" s="95"/>
      <c r="X30" s="95"/>
      <c r="Y30" s="95"/>
      <c r="Z30" s="95"/>
      <c r="AA30" s="95"/>
      <c r="AB30" s="95"/>
      <c r="AC30" s="95"/>
      <c r="AD30" s="95"/>
      <c r="AE30" s="95"/>
      <c r="AF30" s="95"/>
      <c r="AG30" s="95"/>
      <c r="AH30" s="95"/>
      <c r="AI30" s="95"/>
      <c r="AJ30" s="95"/>
      <c r="AK30" s="95"/>
    </row>
    <row r="31" spans="3:37" s="33" customFormat="1" ht="10.7" customHeight="1">
      <c r="D31" s="35"/>
      <c r="E31" s="35"/>
      <c r="F31" s="35"/>
      <c r="G31" s="35"/>
      <c r="H31" s="35"/>
      <c r="I31" s="35"/>
      <c r="J31" s="35"/>
      <c r="K31" s="35"/>
      <c r="L31" s="35"/>
      <c r="M31" s="35"/>
      <c r="N31" s="35"/>
      <c r="O31" s="35"/>
      <c r="P31" s="35"/>
      <c r="Q31" s="35"/>
      <c r="R31" s="94"/>
      <c r="S31" s="95"/>
      <c r="T31" s="95"/>
      <c r="U31" s="95"/>
      <c r="V31" s="95"/>
      <c r="W31" s="95"/>
      <c r="X31" s="95"/>
      <c r="Y31" s="95"/>
      <c r="Z31" s="95"/>
      <c r="AA31" s="95"/>
      <c r="AB31" s="95"/>
      <c r="AC31" s="95"/>
      <c r="AD31" s="95"/>
      <c r="AE31" s="95"/>
      <c r="AF31" s="95"/>
      <c r="AG31" s="95"/>
      <c r="AH31" s="95"/>
      <c r="AI31" s="95"/>
      <c r="AJ31" s="95"/>
      <c r="AK31" s="95"/>
    </row>
    <row r="32" spans="3:37" s="33" customFormat="1" ht="13.5" customHeight="1">
      <c r="C32" s="33" t="s">
        <v>106</v>
      </c>
      <c r="D32" s="35"/>
      <c r="E32" s="35"/>
      <c r="F32" s="35"/>
      <c r="G32" s="35"/>
      <c r="H32" s="35"/>
      <c r="I32" s="35"/>
      <c r="J32" s="35"/>
      <c r="K32" s="35"/>
      <c r="L32" s="35"/>
      <c r="M32" s="35"/>
      <c r="N32" s="35"/>
      <c r="O32" s="35"/>
      <c r="P32" s="35"/>
      <c r="Q32" s="35"/>
      <c r="R32" s="94"/>
      <c r="S32" s="95"/>
      <c r="T32" s="95"/>
      <c r="U32" s="95"/>
      <c r="V32" s="95"/>
      <c r="W32" s="95"/>
      <c r="X32" s="95"/>
      <c r="Y32" s="95"/>
      <c r="Z32" s="95"/>
      <c r="AA32" s="95"/>
      <c r="AB32" s="95"/>
      <c r="AC32" s="95"/>
      <c r="AD32" s="95"/>
      <c r="AE32" s="95"/>
      <c r="AF32" s="95"/>
      <c r="AG32" s="95"/>
      <c r="AH32" s="95"/>
      <c r="AI32" s="95"/>
      <c r="AJ32" s="95"/>
      <c r="AK32" s="95"/>
    </row>
    <row r="33" spans="3:37" s="33" customFormat="1" ht="14.25" customHeight="1">
      <c r="D33" s="35"/>
      <c r="E33" s="35"/>
      <c r="F33" s="35"/>
      <c r="G33" s="35"/>
      <c r="H33" s="35"/>
      <c r="I33" s="35"/>
      <c r="J33" s="35"/>
      <c r="K33" s="35"/>
      <c r="L33" s="35"/>
      <c r="M33" s="35"/>
      <c r="N33" s="35"/>
      <c r="O33" s="35"/>
      <c r="P33" s="35"/>
      <c r="Q33" s="35"/>
      <c r="R33" s="94"/>
      <c r="S33" s="95"/>
      <c r="T33" s="95"/>
      <c r="U33" s="95"/>
      <c r="V33" s="95"/>
      <c r="W33" s="95"/>
      <c r="X33" s="95"/>
      <c r="Y33" s="95"/>
      <c r="Z33" s="95"/>
      <c r="AA33" s="95"/>
      <c r="AB33" s="95"/>
      <c r="AC33" s="95"/>
      <c r="AD33" s="95"/>
      <c r="AE33" s="95"/>
      <c r="AF33" s="95"/>
      <c r="AG33" s="95"/>
      <c r="AH33" s="95"/>
      <c r="AI33" s="95"/>
      <c r="AJ33" s="95"/>
      <c r="AK33" s="95"/>
    </row>
    <row r="34" spans="3:37" s="33" customFormat="1" ht="14.25" customHeight="1">
      <c r="D34" s="35"/>
      <c r="E34" s="35"/>
      <c r="F34" s="35"/>
      <c r="G34" s="35"/>
      <c r="H34" s="35"/>
      <c r="I34" s="35"/>
      <c r="J34" s="35"/>
      <c r="K34" s="35"/>
      <c r="L34" s="35"/>
      <c r="M34" s="35"/>
      <c r="N34" s="35"/>
      <c r="O34" s="35"/>
      <c r="P34" s="35"/>
      <c r="Q34" s="35"/>
      <c r="R34" s="94"/>
      <c r="S34" s="95"/>
      <c r="T34" s="95"/>
      <c r="U34" s="95"/>
      <c r="V34" s="95"/>
      <c r="W34" s="95"/>
      <c r="X34" s="95"/>
      <c r="Y34" s="95"/>
      <c r="Z34" s="95"/>
      <c r="AA34" s="95"/>
      <c r="AB34" s="95"/>
      <c r="AC34" s="95"/>
      <c r="AD34" s="95"/>
      <c r="AE34" s="95"/>
      <c r="AF34" s="95"/>
      <c r="AG34" s="95"/>
      <c r="AH34" s="95"/>
      <c r="AI34" s="95"/>
      <c r="AJ34" s="95"/>
      <c r="AK34" s="95"/>
    </row>
    <row r="35" spans="3:37" s="33" customFormat="1" ht="14.25" customHeight="1">
      <c r="D35" s="35"/>
      <c r="E35" s="35"/>
      <c r="F35" s="35"/>
      <c r="G35" s="35"/>
      <c r="H35" s="35"/>
      <c r="I35" s="35"/>
      <c r="J35" s="35"/>
      <c r="K35" s="35"/>
      <c r="L35" s="35"/>
      <c r="M35" s="35"/>
      <c r="N35" s="35"/>
      <c r="O35" s="35"/>
      <c r="P35" s="35"/>
      <c r="Q35" s="35"/>
      <c r="R35" s="94"/>
      <c r="S35" s="95"/>
      <c r="T35" s="95"/>
      <c r="U35" s="95"/>
      <c r="V35" s="95"/>
      <c r="W35" s="95"/>
      <c r="X35" s="95"/>
      <c r="Y35" s="95"/>
      <c r="Z35" s="95"/>
      <c r="AA35" s="95"/>
      <c r="AB35" s="95"/>
      <c r="AC35" s="95"/>
      <c r="AD35" s="95"/>
      <c r="AE35" s="95"/>
      <c r="AF35" s="95"/>
      <c r="AG35" s="95"/>
      <c r="AH35" s="95"/>
      <c r="AI35" s="95"/>
      <c r="AJ35" s="95"/>
      <c r="AK35" s="95"/>
    </row>
    <row r="36" spans="3:37" s="33" customFormat="1" ht="14.25" customHeight="1">
      <c r="D36" s="35"/>
      <c r="E36" s="35"/>
      <c r="F36" s="35"/>
      <c r="G36" s="35"/>
      <c r="H36" s="35"/>
      <c r="I36" s="35"/>
      <c r="J36" s="35"/>
      <c r="K36" s="35"/>
      <c r="L36" s="35"/>
      <c r="M36" s="35"/>
      <c r="N36" s="35"/>
      <c r="O36" s="35"/>
      <c r="P36" s="35"/>
      <c r="Q36" s="35"/>
      <c r="R36" s="94"/>
      <c r="S36" s="95"/>
      <c r="T36" s="95"/>
      <c r="U36" s="95"/>
      <c r="V36" s="95"/>
      <c r="W36" s="95"/>
      <c r="X36" s="95"/>
      <c r="Y36" s="95"/>
      <c r="Z36" s="95"/>
      <c r="AA36" s="95"/>
      <c r="AB36" s="95"/>
      <c r="AC36" s="95"/>
      <c r="AD36" s="95"/>
      <c r="AE36" s="95"/>
      <c r="AF36" s="95"/>
      <c r="AG36" s="95"/>
      <c r="AH36" s="95"/>
      <c r="AI36" s="95"/>
      <c r="AJ36" s="95"/>
      <c r="AK36" s="95"/>
    </row>
    <row r="37" spans="3:37" s="33" customFormat="1" ht="14.25" customHeight="1">
      <c r="D37" s="35"/>
      <c r="E37" s="35"/>
      <c r="F37" s="35"/>
      <c r="G37" s="35"/>
      <c r="H37" s="35"/>
      <c r="I37" s="35"/>
      <c r="J37" s="35"/>
      <c r="K37" s="35"/>
      <c r="L37" s="35"/>
      <c r="M37" s="35"/>
      <c r="N37" s="35"/>
      <c r="O37" s="35"/>
      <c r="P37" s="35"/>
      <c r="Q37" s="35"/>
      <c r="R37" s="94"/>
      <c r="S37" s="95"/>
      <c r="T37" s="95"/>
      <c r="U37" s="95"/>
      <c r="V37" s="95"/>
      <c r="W37" s="95"/>
      <c r="X37" s="95"/>
      <c r="Y37" s="95"/>
      <c r="Z37" s="95"/>
      <c r="AA37" s="95"/>
      <c r="AB37" s="95"/>
      <c r="AC37" s="95"/>
      <c r="AD37" s="95"/>
      <c r="AE37" s="95"/>
      <c r="AF37" s="95"/>
      <c r="AG37" s="95"/>
      <c r="AH37" s="95"/>
      <c r="AI37" s="95"/>
      <c r="AJ37" s="95"/>
      <c r="AK37" s="95"/>
    </row>
    <row r="38" spans="3:37" s="33" customFormat="1" ht="14.25" customHeight="1">
      <c r="D38" s="35"/>
      <c r="E38" s="35"/>
      <c r="F38" s="35"/>
      <c r="G38" s="35"/>
      <c r="H38" s="35"/>
      <c r="I38" s="35"/>
      <c r="J38" s="35"/>
      <c r="K38" s="35"/>
      <c r="L38" s="35"/>
      <c r="M38" s="35"/>
      <c r="N38" s="35"/>
      <c r="O38" s="35"/>
      <c r="P38" s="35"/>
      <c r="Q38" s="35"/>
      <c r="R38" s="94"/>
      <c r="S38" s="95"/>
      <c r="T38" s="95"/>
      <c r="U38" s="95"/>
      <c r="V38" s="95"/>
      <c r="W38" s="95"/>
      <c r="X38" s="95"/>
      <c r="Y38" s="95"/>
      <c r="Z38" s="95"/>
      <c r="AA38" s="95"/>
      <c r="AB38" s="95"/>
      <c r="AC38" s="95"/>
      <c r="AD38" s="95"/>
      <c r="AE38" s="95"/>
      <c r="AF38" s="95"/>
      <c r="AG38" s="95"/>
      <c r="AH38" s="95"/>
      <c r="AI38" s="95"/>
      <c r="AJ38" s="95"/>
      <c r="AK38" s="95"/>
    </row>
    <row r="39" spans="3:37" s="33" customFormat="1" ht="14.25" customHeight="1">
      <c r="D39" s="35"/>
      <c r="E39" s="35"/>
      <c r="F39" s="35"/>
      <c r="G39" s="35"/>
      <c r="H39" s="35"/>
      <c r="I39" s="35"/>
      <c r="J39" s="35"/>
      <c r="K39" s="35"/>
      <c r="L39" s="35"/>
      <c r="M39" s="35"/>
      <c r="N39" s="35"/>
      <c r="O39" s="35"/>
      <c r="P39" s="35"/>
      <c r="Q39" s="35"/>
      <c r="R39" s="94"/>
      <c r="S39" s="95"/>
      <c r="T39" s="95"/>
      <c r="U39" s="95"/>
      <c r="V39" s="95"/>
      <c r="W39" s="95"/>
      <c r="X39" s="95"/>
      <c r="Y39" s="95"/>
      <c r="Z39" s="95"/>
      <c r="AA39" s="95"/>
      <c r="AB39" s="95"/>
      <c r="AC39" s="95"/>
      <c r="AD39" s="95"/>
      <c r="AE39" s="95"/>
      <c r="AF39" s="95"/>
      <c r="AG39" s="95"/>
      <c r="AH39" s="95"/>
      <c r="AI39" s="95"/>
      <c r="AJ39" s="95"/>
      <c r="AK39" s="95"/>
    </row>
    <row r="40" spans="3:37" s="33" customFormat="1" ht="14.25" customHeight="1">
      <c r="D40" s="35"/>
      <c r="E40" s="35"/>
      <c r="F40" s="35"/>
      <c r="G40" s="35"/>
      <c r="H40" s="35"/>
      <c r="I40" s="35"/>
      <c r="J40" s="35"/>
      <c r="K40" s="35"/>
      <c r="L40" s="35"/>
      <c r="M40" s="35"/>
      <c r="N40" s="35"/>
      <c r="O40" s="35"/>
      <c r="P40" s="35"/>
      <c r="Q40" s="35"/>
      <c r="R40" s="94"/>
      <c r="S40" s="95"/>
      <c r="T40" s="95"/>
      <c r="U40" s="95"/>
      <c r="V40" s="95"/>
      <c r="W40" s="95"/>
      <c r="X40" s="95"/>
      <c r="Y40" s="95"/>
      <c r="Z40" s="95"/>
      <c r="AA40" s="95"/>
      <c r="AB40" s="95"/>
      <c r="AC40" s="95"/>
      <c r="AD40" s="95"/>
      <c r="AE40" s="95"/>
      <c r="AF40" s="95"/>
      <c r="AG40" s="95"/>
      <c r="AH40" s="95"/>
      <c r="AI40" s="95"/>
      <c r="AJ40" s="95"/>
      <c r="AK40" s="95"/>
    </row>
    <row r="41" spans="3:37" s="33" customFormat="1" ht="14.25" customHeight="1">
      <c r="D41" s="35"/>
      <c r="E41" s="35"/>
      <c r="F41" s="35"/>
      <c r="G41" s="35"/>
      <c r="H41" s="35"/>
      <c r="I41" s="35"/>
      <c r="J41" s="35"/>
      <c r="K41" s="35"/>
      <c r="L41" s="35"/>
      <c r="M41" s="35"/>
      <c r="N41" s="35"/>
      <c r="O41" s="35"/>
      <c r="P41" s="35"/>
      <c r="Q41" s="35"/>
      <c r="R41" s="94"/>
      <c r="S41" s="95"/>
      <c r="T41" s="95"/>
      <c r="U41" s="95"/>
      <c r="V41" s="95"/>
      <c r="W41" s="95"/>
      <c r="X41" s="95"/>
      <c r="Y41" s="95"/>
      <c r="Z41" s="95"/>
      <c r="AA41" s="95"/>
      <c r="AB41" s="95"/>
      <c r="AC41" s="95"/>
      <c r="AD41" s="95"/>
      <c r="AE41" s="95"/>
      <c r="AF41" s="95"/>
      <c r="AG41" s="95"/>
      <c r="AH41" s="95"/>
      <c r="AI41" s="95"/>
      <c r="AJ41" s="95"/>
      <c r="AK41" s="95"/>
    </row>
    <row r="42" spans="3:37" s="33" customFormat="1" ht="14.25" customHeight="1">
      <c r="D42" s="35"/>
      <c r="E42" s="35"/>
      <c r="F42" s="35"/>
      <c r="G42" s="35"/>
      <c r="H42" s="35"/>
      <c r="I42" s="35"/>
      <c r="J42" s="35"/>
      <c r="K42" s="35"/>
      <c r="L42" s="35"/>
      <c r="M42" s="35"/>
      <c r="N42" s="35"/>
      <c r="O42" s="35"/>
      <c r="P42" s="35"/>
      <c r="Q42" s="35"/>
      <c r="R42" s="94"/>
      <c r="S42" s="95"/>
      <c r="T42" s="95"/>
      <c r="U42" s="95"/>
      <c r="V42" s="95"/>
      <c r="W42" s="95"/>
      <c r="X42" s="95"/>
      <c r="Y42" s="95"/>
      <c r="Z42" s="95"/>
      <c r="AA42" s="95"/>
      <c r="AB42" s="95"/>
      <c r="AC42" s="95"/>
      <c r="AD42" s="95"/>
      <c r="AE42" s="95"/>
      <c r="AF42" s="95"/>
      <c r="AG42" s="95"/>
      <c r="AH42" s="95"/>
      <c r="AI42" s="95"/>
      <c r="AJ42" s="95"/>
      <c r="AK42" s="95"/>
    </row>
    <row r="43" spans="3:37" s="33" customFormat="1" ht="14.25" customHeight="1">
      <c r="C43" s="36" t="s">
        <v>231</v>
      </c>
      <c r="D43" s="35"/>
      <c r="E43" s="35"/>
      <c r="F43" s="35"/>
      <c r="G43" s="35"/>
      <c r="H43" s="35"/>
      <c r="I43" s="35"/>
      <c r="J43" s="35"/>
      <c r="K43" s="35"/>
      <c r="L43" s="35"/>
      <c r="M43" s="35"/>
      <c r="N43" s="35"/>
      <c r="O43" s="35"/>
      <c r="P43" s="35"/>
      <c r="Q43" s="35"/>
      <c r="R43" s="94"/>
      <c r="S43" s="95"/>
      <c r="T43" s="95"/>
      <c r="U43" s="95"/>
      <c r="V43" s="95"/>
      <c r="W43" s="95"/>
      <c r="X43" s="95"/>
      <c r="Y43" s="95"/>
      <c r="Z43" s="95"/>
      <c r="AA43" s="95"/>
      <c r="AB43" s="95"/>
      <c r="AC43" s="95"/>
      <c r="AD43" s="95"/>
      <c r="AE43" s="95"/>
      <c r="AF43" s="95"/>
      <c r="AG43" s="95"/>
      <c r="AH43" s="95"/>
      <c r="AI43" s="95"/>
      <c r="AJ43" s="95"/>
      <c r="AK43" s="95"/>
    </row>
    <row r="44" spans="3:37" s="33" customFormat="1" ht="8.65" customHeight="1">
      <c r="D44" s="35"/>
      <c r="E44" s="35"/>
      <c r="F44" s="35"/>
      <c r="G44" s="35"/>
      <c r="H44" s="35"/>
      <c r="I44" s="35"/>
      <c r="J44" s="35"/>
      <c r="K44" s="35"/>
      <c r="L44" s="35"/>
      <c r="M44" s="35"/>
      <c r="N44" s="35"/>
      <c r="O44" s="35"/>
      <c r="P44" s="35"/>
      <c r="Q44" s="35"/>
      <c r="R44" s="94"/>
      <c r="S44" s="95"/>
      <c r="T44" s="95"/>
      <c r="U44" s="95"/>
      <c r="V44" s="95"/>
      <c r="W44" s="95"/>
      <c r="X44" s="95"/>
      <c r="Y44" s="95"/>
      <c r="Z44" s="95"/>
      <c r="AA44" s="95"/>
      <c r="AB44" s="95"/>
      <c r="AC44" s="95"/>
      <c r="AD44" s="95"/>
      <c r="AE44" s="95"/>
      <c r="AF44" s="95"/>
      <c r="AG44" s="95"/>
      <c r="AH44" s="95"/>
      <c r="AI44" s="95"/>
      <c r="AJ44" s="95"/>
      <c r="AK44" s="95"/>
    </row>
    <row r="45" spans="3:37" s="33" customFormat="1" ht="14.25" customHeight="1">
      <c r="C45" s="30" t="s">
        <v>232</v>
      </c>
      <c r="D45" s="35"/>
      <c r="E45" s="35"/>
      <c r="F45" s="35"/>
      <c r="G45" s="35"/>
      <c r="H45" s="35"/>
      <c r="I45" s="35"/>
      <c r="J45" s="35"/>
      <c r="K45" s="35"/>
      <c r="L45" s="35"/>
      <c r="M45" s="35"/>
      <c r="N45" s="35"/>
      <c r="O45" s="35"/>
      <c r="P45" s="35"/>
      <c r="Q45" s="31" t="s">
        <v>57</v>
      </c>
      <c r="R45" s="94"/>
      <c r="S45" s="95"/>
      <c r="T45" s="95"/>
      <c r="U45" s="95"/>
      <c r="V45" s="95"/>
      <c r="W45" s="95"/>
      <c r="X45" s="95"/>
      <c r="Y45" s="95"/>
      <c r="Z45" s="95"/>
      <c r="AA45" s="95"/>
      <c r="AB45" s="95"/>
      <c r="AC45" s="95"/>
      <c r="AD45" s="95"/>
      <c r="AE45" s="95"/>
      <c r="AF45" s="95"/>
      <c r="AG45" s="95"/>
      <c r="AH45" s="95"/>
      <c r="AI45" s="95"/>
      <c r="AJ45" s="95"/>
      <c r="AK45" s="95"/>
    </row>
    <row r="46" spans="3:37" ht="15" customHeight="1">
      <c r="C46" s="39"/>
      <c r="D46" s="712" t="str">
        <f t="array" ref="D46:P47">+TRANSPOSE('入力 (県内外)'!$B$6:$C$18)</f>
        <v>01</v>
      </c>
      <c r="E46" s="712" t="str">
        <v>02</v>
      </c>
      <c r="F46" s="712" t="str">
        <v>03</v>
      </c>
      <c r="G46" s="712" t="str">
        <v>04</v>
      </c>
      <c r="H46" s="712" t="str">
        <v>05</v>
      </c>
      <c r="I46" s="712" t="str">
        <v>06</v>
      </c>
      <c r="J46" s="712" t="str">
        <v>07</v>
      </c>
      <c r="K46" s="712" t="str">
        <v>08</v>
      </c>
      <c r="L46" s="712" t="str">
        <v>09</v>
      </c>
      <c r="M46" s="712" t="str">
        <v>10</v>
      </c>
      <c r="N46" s="712" t="str">
        <v>11</v>
      </c>
      <c r="O46" s="712" t="str">
        <v>12</v>
      </c>
      <c r="P46" s="712" t="str">
        <v>13</v>
      </c>
      <c r="Q46" s="39"/>
    </row>
    <row r="47" spans="3:37" s="33" customFormat="1" ht="28.5" customHeight="1">
      <c r="C47" s="75" t="s">
        <v>58</v>
      </c>
      <c r="D47" s="713" t="str">
        <v>農林水産業</v>
      </c>
      <c r="E47" s="713" t="str">
        <v>鉱業</v>
      </c>
      <c r="F47" s="713" t="str">
        <v>製造業</v>
      </c>
      <c r="G47" s="713" t="str">
        <v>建設</v>
      </c>
      <c r="H47" s="713" t="str">
        <v>電力・ガス・水道</v>
      </c>
      <c r="I47" s="713" t="str">
        <v>商業</v>
      </c>
      <c r="J47" s="713" t="str">
        <v>金融・保険</v>
      </c>
      <c r="K47" s="713" t="str">
        <v>不動産</v>
      </c>
      <c r="L47" s="713" t="str">
        <v>運輸・郵便</v>
      </c>
      <c r="M47" s="713" t="str">
        <v>情報通信</v>
      </c>
      <c r="N47" s="713" t="str">
        <v>公務</v>
      </c>
      <c r="O47" s="713" t="str">
        <v>サービス業</v>
      </c>
      <c r="P47" s="713" t="str">
        <v>分類不明</v>
      </c>
      <c r="Q47" s="32" t="s">
        <v>71</v>
      </c>
    </row>
    <row r="48" spans="3:37" s="33" customFormat="1" ht="14.25" customHeight="1">
      <c r="C48" s="76" t="s">
        <v>101</v>
      </c>
      <c r="D48" s="77">
        <f>'1次効果'!$F475</f>
        <v>0</v>
      </c>
      <c r="E48" s="77">
        <f>'1次効果'!$F476</f>
        <v>0</v>
      </c>
      <c r="F48" s="77">
        <f>'1次効果'!$F477</f>
        <v>0</v>
      </c>
      <c r="G48" s="77">
        <f>'1次効果'!$F478</f>
        <v>0</v>
      </c>
      <c r="H48" s="77">
        <f>'1次効果'!$F479</f>
        <v>0</v>
      </c>
      <c r="I48" s="77">
        <f>'1次効果'!$F480</f>
        <v>0</v>
      </c>
      <c r="J48" s="77">
        <f>'1次効果'!$F481</f>
        <v>0</v>
      </c>
      <c r="K48" s="77">
        <f>'1次効果'!$F482</f>
        <v>0</v>
      </c>
      <c r="L48" s="77">
        <f>'1次効果'!$F483</f>
        <v>0</v>
      </c>
      <c r="M48" s="77">
        <f>'1次効果'!$F484</f>
        <v>0</v>
      </c>
      <c r="N48" s="77">
        <f>'1次効果'!$F485</f>
        <v>0</v>
      </c>
      <c r="O48" s="77">
        <f>'1次効果'!$F486</f>
        <v>0</v>
      </c>
      <c r="P48" s="77">
        <f>'1次効果'!$F487</f>
        <v>0</v>
      </c>
      <c r="Q48" s="77">
        <f>SUM(D48:P48)</f>
        <v>0</v>
      </c>
    </row>
    <row r="49" spans="3:37" s="33" customFormat="1" ht="14.25" customHeight="1">
      <c r="C49" s="78" t="s">
        <v>102</v>
      </c>
      <c r="D49" s="79">
        <f>'1次効果'!$F752</f>
        <v>0</v>
      </c>
      <c r="E49" s="79">
        <f>'1次効果'!$F753</f>
        <v>0</v>
      </c>
      <c r="F49" s="79">
        <f>'1次効果'!$F754</f>
        <v>0</v>
      </c>
      <c r="G49" s="79">
        <f>'1次効果'!$F755</f>
        <v>0</v>
      </c>
      <c r="H49" s="79">
        <f>'1次効果'!$F756</f>
        <v>0</v>
      </c>
      <c r="I49" s="79">
        <f>'1次効果'!$F757</f>
        <v>0</v>
      </c>
      <c r="J49" s="79">
        <f>'1次効果'!$F758</f>
        <v>0</v>
      </c>
      <c r="K49" s="79">
        <f>'1次効果'!$F759</f>
        <v>0</v>
      </c>
      <c r="L49" s="79">
        <f>'1次効果'!$F760</f>
        <v>0</v>
      </c>
      <c r="M49" s="79">
        <f>'1次効果'!$F761</f>
        <v>0</v>
      </c>
      <c r="N49" s="79">
        <f>'1次効果'!$F762</f>
        <v>0</v>
      </c>
      <c r="O49" s="79">
        <f>'1次効果'!$F763</f>
        <v>0</v>
      </c>
      <c r="P49" s="79">
        <f>'1次効果'!$F764</f>
        <v>0</v>
      </c>
      <c r="Q49" s="79">
        <f>SUM(D49:P49)</f>
        <v>0</v>
      </c>
    </row>
    <row r="50" spans="3:37" s="33" customFormat="1" ht="14.25" customHeight="1">
      <c r="C50" s="78" t="s">
        <v>103</v>
      </c>
      <c r="D50" s="79">
        <f>'2次効果'!$F534</f>
        <v>0</v>
      </c>
      <c r="E50" s="79">
        <f>'2次効果'!$F535</f>
        <v>0</v>
      </c>
      <c r="F50" s="79">
        <f>'2次効果'!$F536</f>
        <v>0</v>
      </c>
      <c r="G50" s="79">
        <f>'2次効果'!$F537</f>
        <v>0</v>
      </c>
      <c r="H50" s="79">
        <f>'2次効果'!$F538</f>
        <v>0</v>
      </c>
      <c r="I50" s="79">
        <f>'2次効果'!$F539</f>
        <v>0</v>
      </c>
      <c r="J50" s="79">
        <f>'2次効果'!$F540</f>
        <v>0</v>
      </c>
      <c r="K50" s="79">
        <f>'2次効果'!$F541</f>
        <v>0</v>
      </c>
      <c r="L50" s="79">
        <f>'2次効果'!$F542</f>
        <v>0</v>
      </c>
      <c r="M50" s="79">
        <f>'2次効果'!$F543</f>
        <v>0</v>
      </c>
      <c r="N50" s="79">
        <f>'2次効果'!$F544</f>
        <v>0</v>
      </c>
      <c r="O50" s="79">
        <f>'2次効果'!$F545</f>
        <v>0</v>
      </c>
      <c r="P50" s="79">
        <f>'2次効果'!$F546</f>
        <v>0</v>
      </c>
      <c r="Q50" s="79">
        <f>SUM(D50:P50)</f>
        <v>0</v>
      </c>
    </row>
    <row r="51" spans="3:37" s="33" customFormat="1" ht="14.25" customHeight="1">
      <c r="C51" s="80" t="s">
        <v>92</v>
      </c>
      <c r="D51" s="46">
        <f t="shared" ref="D51:P51" si="3">SUM(D48:D50)</f>
        <v>0</v>
      </c>
      <c r="E51" s="46">
        <f t="shared" si="3"/>
        <v>0</v>
      </c>
      <c r="F51" s="46">
        <f t="shared" si="3"/>
        <v>0</v>
      </c>
      <c r="G51" s="46">
        <f t="shared" si="3"/>
        <v>0</v>
      </c>
      <c r="H51" s="46">
        <f t="shared" si="3"/>
        <v>0</v>
      </c>
      <c r="I51" s="46">
        <f t="shared" si="3"/>
        <v>0</v>
      </c>
      <c r="J51" s="46">
        <f t="shared" si="3"/>
        <v>0</v>
      </c>
      <c r="K51" s="46">
        <f t="shared" si="3"/>
        <v>0</v>
      </c>
      <c r="L51" s="46">
        <f t="shared" si="3"/>
        <v>0</v>
      </c>
      <c r="M51" s="46">
        <f t="shared" si="3"/>
        <v>0</v>
      </c>
      <c r="N51" s="46">
        <f t="shared" si="3"/>
        <v>0</v>
      </c>
      <c r="O51" s="46">
        <f t="shared" si="3"/>
        <v>0</v>
      </c>
      <c r="P51" s="46">
        <f t="shared" si="3"/>
        <v>0</v>
      </c>
      <c r="Q51" s="46">
        <f>SUM(D51:P51)</f>
        <v>0</v>
      </c>
    </row>
    <row r="52" spans="3:37" s="33" customFormat="1" ht="8.65" customHeight="1">
      <c r="D52" s="94"/>
      <c r="E52" s="94"/>
      <c r="F52" s="94"/>
      <c r="G52" s="94"/>
      <c r="H52" s="94"/>
      <c r="I52" s="94"/>
      <c r="J52" s="94"/>
      <c r="K52" s="94"/>
      <c r="L52" s="94"/>
      <c r="M52" s="94"/>
      <c r="N52" s="94"/>
      <c r="O52" s="94"/>
      <c r="P52" s="94"/>
      <c r="Q52" s="94"/>
      <c r="R52" s="94"/>
      <c r="S52" s="95"/>
      <c r="T52" s="95"/>
      <c r="U52" s="95"/>
      <c r="V52" s="95"/>
      <c r="W52" s="95"/>
      <c r="X52" s="95"/>
      <c r="Y52" s="95"/>
      <c r="Z52" s="95"/>
      <c r="AA52" s="95"/>
      <c r="AB52" s="95"/>
      <c r="AC52" s="95"/>
      <c r="AD52" s="95"/>
      <c r="AE52" s="95"/>
      <c r="AF52" s="95"/>
      <c r="AG52" s="95"/>
      <c r="AH52" s="95"/>
      <c r="AI52" s="95"/>
      <c r="AJ52" s="95"/>
      <c r="AK52" s="95"/>
    </row>
    <row r="53" spans="3:37" s="33" customFormat="1" ht="17.25" customHeight="1">
      <c r="C53" s="30" t="s">
        <v>118</v>
      </c>
      <c r="D53" s="27"/>
      <c r="E53" s="27"/>
      <c r="F53" s="71"/>
      <c r="G53" s="72"/>
      <c r="H53" s="27"/>
      <c r="I53" s="27"/>
      <c r="J53" s="73"/>
      <c r="K53" s="74"/>
      <c r="L53" s="27"/>
      <c r="M53" s="27"/>
      <c r="N53" s="27"/>
      <c r="O53" s="27"/>
      <c r="P53" s="27"/>
      <c r="Q53" s="31" t="s">
        <v>57</v>
      </c>
      <c r="R53" s="94"/>
      <c r="S53" s="95"/>
      <c r="T53" s="95"/>
      <c r="U53" s="95"/>
      <c r="V53" s="95"/>
      <c r="W53" s="95"/>
      <c r="X53" s="95"/>
      <c r="Y53" s="95"/>
      <c r="Z53" s="95"/>
      <c r="AA53" s="95"/>
      <c r="AB53" s="95"/>
      <c r="AC53" s="95"/>
      <c r="AD53" s="95"/>
      <c r="AE53" s="95"/>
      <c r="AF53" s="95"/>
      <c r="AG53" s="95"/>
      <c r="AH53" s="95"/>
      <c r="AI53" s="95"/>
      <c r="AJ53" s="95"/>
      <c r="AK53" s="95"/>
    </row>
    <row r="54" spans="3:37" s="33" customFormat="1" ht="17.25" customHeight="1">
      <c r="C54" s="39"/>
      <c r="D54" s="712" t="str">
        <f t="array" ref="D54:P55">+TRANSPOSE('入力 (県内外)'!$B$6:$C$18)</f>
        <v>01</v>
      </c>
      <c r="E54" s="712" t="str">
        <v>02</v>
      </c>
      <c r="F54" s="712" t="str">
        <v>03</v>
      </c>
      <c r="G54" s="712" t="str">
        <v>04</v>
      </c>
      <c r="H54" s="712" t="str">
        <v>05</v>
      </c>
      <c r="I54" s="712" t="str">
        <v>06</v>
      </c>
      <c r="J54" s="712" t="str">
        <v>07</v>
      </c>
      <c r="K54" s="712" t="str">
        <v>08</v>
      </c>
      <c r="L54" s="712" t="str">
        <v>09</v>
      </c>
      <c r="M54" s="712" t="str">
        <v>10</v>
      </c>
      <c r="N54" s="712" t="str">
        <v>11</v>
      </c>
      <c r="O54" s="712" t="str">
        <v>12</v>
      </c>
      <c r="P54" s="712" t="str">
        <v>13</v>
      </c>
      <c r="Q54" s="39"/>
      <c r="R54" s="94"/>
      <c r="S54" s="95"/>
      <c r="T54" s="95"/>
      <c r="U54" s="95"/>
      <c r="V54" s="95"/>
      <c r="W54" s="95"/>
      <c r="X54" s="95"/>
      <c r="Y54" s="95"/>
      <c r="Z54" s="95"/>
      <c r="AA54" s="95"/>
      <c r="AB54" s="95"/>
      <c r="AC54" s="95"/>
      <c r="AD54" s="95"/>
      <c r="AE54" s="95"/>
      <c r="AF54" s="95"/>
      <c r="AG54" s="95"/>
      <c r="AH54" s="95"/>
      <c r="AI54" s="95"/>
      <c r="AJ54" s="95"/>
      <c r="AK54" s="95"/>
    </row>
    <row r="55" spans="3:37" s="33" customFormat="1" ht="28.5" customHeight="1">
      <c r="C55" s="75" t="s">
        <v>58</v>
      </c>
      <c r="D55" s="713" t="str">
        <v>農林水産業</v>
      </c>
      <c r="E55" s="713" t="str">
        <v>鉱業</v>
      </c>
      <c r="F55" s="713" t="str">
        <v>製造業</v>
      </c>
      <c r="G55" s="713" t="str">
        <v>建設</v>
      </c>
      <c r="H55" s="713" t="str">
        <v>電力・ガス・水道</v>
      </c>
      <c r="I55" s="713" t="str">
        <v>商業</v>
      </c>
      <c r="J55" s="713" t="str">
        <v>金融・保険</v>
      </c>
      <c r="K55" s="713" t="str">
        <v>不動産</v>
      </c>
      <c r="L55" s="713" t="str">
        <v>運輸・郵便</v>
      </c>
      <c r="M55" s="713" t="str">
        <v>情報通信</v>
      </c>
      <c r="N55" s="713" t="str">
        <v>公務</v>
      </c>
      <c r="O55" s="713" t="str">
        <v>サービス業</v>
      </c>
      <c r="P55" s="713" t="str">
        <v>分類不明</v>
      </c>
      <c r="Q55" s="32" t="s">
        <v>71</v>
      </c>
      <c r="R55" s="94"/>
      <c r="S55" s="95"/>
      <c r="T55" s="95"/>
      <c r="U55" s="95"/>
      <c r="V55" s="95"/>
      <c r="W55" s="95"/>
      <c r="X55" s="95"/>
      <c r="Y55" s="95"/>
      <c r="Z55" s="95"/>
      <c r="AA55" s="95"/>
      <c r="AB55" s="95"/>
      <c r="AC55" s="95"/>
      <c r="AD55" s="95"/>
      <c r="AE55" s="95"/>
      <c r="AF55" s="95"/>
      <c r="AG55" s="95"/>
      <c r="AH55" s="95"/>
      <c r="AI55" s="95"/>
      <c r="AJ55" s="95"/>
      <c r="AK55" s="95"/>
    </row>
    <row r="56" spans="3:37" s="33" customFormat="1" ht="14.25" customHeight="1">
      <c r="C56" s="76" t="s">
        <v>101</v>
      </c>
      <c r="D56" s="77">
        <f>'1次効果'!$F488</f>
        <v>0</v>
      </c>
      <c r="E56" s="77">
        <f>'1次効果'!$F489</f>
        <v>0</v>
      </c>
      <c r="F56" s="77">
        <f>'1次効果'!$F490</f>
        <v>0</v>
      </c>
      <c r="G56" s="77">
        <f>'1次効果'!$F491</f>
        <v>0</v>
      </c>
      <c r="H56" s="77">
        <f>'1次効果'!$F492</f>
        <v>0</v>
      </c>
      <c r="I56" s="77">
        <f>'1次効果'!$F493</f>
        <v>0</v>
      </c>
      <c r="J56" s="77">
        <f>'1次効果'!$F494</f>
        <v>0</v>
      </c>
      <c r="K56" s="77">
        <f>'1次効果'!$F495</f>
        <v>0</v>
      </c>
      <c r="L56" s="77">
        <f>'1次効果'!$F496</f>
        <v>0</v>
      </c>
      <c r="M56" s="77">
        <f>'1次効果'!$F497</f>
        <v>0</v>
      </c>
      <c r="N56" s="77">
        <f>'1次効果'!$F498</f>
        <v>0</v>
      </c>
      <c r="O56" s="77">
        <f>'1次効果'!$F499</f>
        <v>0</v>
      </c>
      <c r="P56" s="77">
        <f>'1次効果'!$F500</f>
        <v>0</v>
      </c>
      <c r="Q56" s="77">
        <f>SUM(D56:P56)</f>
        <v>0</v>
      </c>
      <c r="R56" s="94"/>
      <c r="S56" s="95"/>
      <c r="T56" s="95"/>
      <c r="U56" s="95"/>
      <c r="V56" s="95"/>
      <c r="W56" s="95"/>
      <c r="X56" s="95"/>
      <c r="Y56" s="95"/>
      <c r="Z56" s="95"/>
      <c r="AA56" s="95"/>
      <c r="AB56" s="95"/>
      <c r="AC56" s="95"/>
      <c r="AD56" s="95"/>
      <c r="AE56" s="95"/>
      <c r="AF56" s="95"/>
      <c r="AG56" s="95"/>
      <c r="AH56" s="95"/>
      <c r="AI56" s="95"/>
      <c r="AJ56" s="95"/>
      <c r="AK56" s="95"/>
    </row>
    <row r="57" spans="3:37" s="33" customFormat="1" ht="14.25" customHeight="1">
      <c r="C57" s="78" t="s">
        <v>102</v>
      </c>
      <c r="D57" s="79">
        <f>'1次効果'!$F765</f>
        <v>0</v>
      </c>
      <c r="E57" s="79">
        <f>'1次効果'!$F766</f>
        <v>0</v>
      </c>
      <c r="F57" s="79">
        <f>'1次効果'!$F767</f>
        <v>0</v>
      </c>
      <c r="G57" s="79">
        <f>'1次効果'!$F768</f>
        <v>0</v>
      </c>
      <c r="H57" s="79">
        <f>'1次効果'!$F769</f>
        <v>0</v>
      </c>
      <c r="I57" s="79">
        <f>'1次効果'!$F770</f>
        <v>0</v>
      </c>
      <c r="J57" s="79">
        <f>'1次効果'!$F771</f>
        <v>0</v>
      </c>
      <c r="K57" s="79">
        <f>'1次効果'!$F772</f>
        <v>0</v>
      </c>
      <c r="L57" s="79">
        <f>'1次効果'!$F773</f>
        <v>0</v>
      </c>
      <c r="M57" s="79">
        <f>'1次効果'!$F774</f>
        <v>0</v>
      </c>
      <c r="N57" s="79">
        <f>'1次効果'!$F775</f>
        <v>0</v>
      </c>
      <c r="O57" s="79">
        <f>'1次効果'!$F776</f>
        <v>0</v>
      </c>
      <c r="P57" s="79">
        <f>'1次効果'!$F777</f>
        <v>0</v>
      </c>
      <c r="Q57" s="79">
        <f>SUM(D57:P57)</f>
        <v>0</v>
      </c>
      <c r="R57" s="94"/>
      <c r="S57" s="95"/>
      <c r="T57" s="95"/>
      <c r="U57" s="95"/>
      <c r="V57" s="95"/>
      <c r="W57" s="95"/>
      <c r="X57" s="95"/>
      <c r="Y57" s="95"/>
      <c r="Z57" s="95"/>
      <c r="AA57" s="95"/>
      <c r="AB57" s="95"/>
      <c r="AC57" s="95"/>
      <c r="AD57" s="95"/>
      <c r="AE57" s="95"/>
      <c r="AF57" s="95"/>
      <c r="AG57" s="95"/>
      <c r="AH57" s="95"/>
      <c r="AI57" s="95"/>
      <c r="AJ57" s="95"/>
      <c r="AK57" s="95"/>
    </row>
    <row r="58" spans="3:37" s="33" customFormat="1" ht="14.25" customHeight="1">
      <c r="C58" s="78" t="s">
        <v>103</v>
      </c>
      <c r="D58" s="79">
        <f>'2次効果'!$F547</f>
        <v>0</v>
      </c>
      <c r="E58" s="79">
        <f>'2次効果'!$F548</f>
        <v>0</v>
      </c>
      <c r="F58" s="79">
        <f>'2次効果'!$F549</f>
        <v>0</v>
      </c>
      <c r="G58" s="79">
        <f>'2次効果'!$F550</f>
        <v>0</v>
      </c>
      <c r="H58" s="79">
        <f>'2次効果'!$F551</f>
        <v>0</v>
      </c>
      <c r="I58" s="79">
        <f>'2次効果'!$F552</f>
        <v>0</v>
      </c>
      <c r="J58" s="79">
        <f>'2次効果'!$F553</f>
        <v>0</v>
      </c>
      <c r="K58" s="79">
        <f>'2次効果'!$F554</f>
        <v>0</v>
      </c>
      <c r="L58" s="79">
        <f>'2次効果'!$F555</f>
        <v>0</v>
      </c>
      <c r="M58" s="79">
        <f>'2次効果'!$F556</f>
        <v>0</v>
      </c>
      <c r="N58" s="79">
        <f>'2次効果'!$F557</f>
        <v>0</v>
      </c>
      <c r="O58" s="79">
        <f>'2次効果'!$F558</f>
        <v>0</v>
      </c>
      <c r="P58" s="79">
        <f>'2次効果'!$F559</f>
        <v>0</v>
      </c>
      <c r="Q58" s="79">
        <f>SUM(D58:P58)</f>
        <v>0</v>
      </c>
      <c r="R58" s="94"/>
      <c r="S58" s="95"/>
      <c r="T58" s="95"/>
      <c r="U58" s="95"/>
      <c r="V58" s="95"/>
      <c r="W58" s="95"/>
      <c r="X58" s="95"/>
      <c r="Y58" s="95"/>
      <c r="Z58" s="95"/>
      <c r="AA58" s="95"/>
      <c r="AB58" s="95"/>
      <c r="AC58" s="95"/>
      <c r="AD58" s="95"/>
      <c r="AE58" s="95"/>
      <c r="AF58" s="95"/>
      <c r="AG58" s="95"/>
      <c r="AH58" s="95"/>
      <c r="AI58" s="95"/>
      <c r="AJ58" s="95"/>
      <c r="AK58" s="95"/>
    </row>
    <row r="59" spans="3:37" s="33" customFormat="1" ht="14.25" customHeight="1">
      <c r="C59" s="80" t="s">
        <v>92</v>
      </c>
      <c r="D59" s="46">
        <f>SUM(D56:D58)</f>
        <v>0</v>
      </c>
      <c r="E59" s="46">
        <f>SUM(E56:E58)</f>
        <v>0</v>
      </c>
      <c r="F59" s="46">
        <f t="shared" ref="F59:O59" si="4">SUM(F56:F58)</f>
        <v>0</v>
      </c>
      <c r="G59" s="46">
        <f t="shared" si="4"/>
        <v>0</v>
      </c>
      <c r="H59" s="46">
        <f t="shared" si="4"/>
        <v>0</v>
      </c>
      <c r="I59" s="46">
        <f t="shared" si="4"/>
        <v>0</v>
      </c>
      <c r="J59" s="46">
        <f t="shared" si="4"/>
        <v>0</v>
      </c>
      <c r="K59" s="46">
        <f t="shared" si="4"/>
        <v>0</v>
      </c>
      <c r="L59" s="46">
        <f t="shared" si="4"/>
        <v>0</v>
      </c>
      <c r="M59" s="46">
        <f t="shared" si="4"/>
        <v>0</v>
      </c>
      <c r="N59" s="46">
        <f t="shared" si="4"/>
        <v>0</v>
      </c>
      <c r="O59" s="46">
        <f t="shared" si="4"/>
        <v>0</v>
      </c>
      <c r="P59" s="46">
        <f>SUM(P56:P58)</f>
        <v>0</v>
      </c>
      <c r="Q59" s="46">
        <f>SUM(D59:P59)</f>
        <v>0</v>
      </c>
      <c r="R59" s="94"/>
      <c r="S59" s="95"/>
      <c r="T59" s="95"/>
      <c r="U59" s="95"/>
      <c r="V59" s="95"/>
      <c r="W59" s="95"/>
      <c r="X59" s="95"/>
      <c r="Y59" s="95"/>
      <c r="Z59" s="95"/>
      <c r="AA59" s="95"/>
      <c r="AB59" s="95"/>
      <c r="AC59" s="95"/>
      <c r="AD59" s="95"/>
      <c r="AE59" s="95"/>
      <c r="AF59" s="95"/>
      <c r="AG59" s="95"/>
      <c r="AH59" s="95"/>
      <c r="AI59" s="95"/>
      <c r="AJ59" s="95"/>
      <c r="AK59" s="95"/>
    </row>
    <row r="60" spans="3:37" s="33" customFormat="1" ht="8.65" customHeight="1">
      <c r="D60" s="94"/>
      <c r="E60" s="94"/>
      <c r="F60" s="94"/>
      <c r="G60" s="94"/>
      <c r="H60" s="94"/>
      <c r="I60" s="94"/>
      <c r="J60" s="94"/>
      <c r="K60" s="94"/>
      <c r="L60" s="94"/>
      <c r="M60" s="94"/>
      <c r="N60" s="94"/>
      <c r="O60" s="94"/>
      <c r="P60" s="94"/>
      <c r="Q60" s="94"/>
      <c r="R60" s="94"/>
      <c r="S60" s="95"/>
      <c r="T60" s="95"/>
      <c r="U60" s="95"/>
      <c r="V60" s="95"/>
      <c r="W60" s="95"/>
      <c r="X60" s="95"/>
      <c r="Y60" s="95"/>
      <c r="Z60" s="95"/>
      <c r="AA60" s="95"/>
      <c r="AB60" s="95"/>
      <c r="AC60" s="95"/>
      <c r="AD60" s="95"/>
      <c r="AE60" s="95"/>
      <c r="AF60" s="95"/>
      <c r="AG60" s="95"/>
      <c r="AH60" s="95"/>
      <c r="AI60" s="95"/>
      <c r="AJ60" s="95"/>
      <c r="AK60" s="95"/>
    </row>
    <row r="61" spans="3:37" s="33" customFormat="1" ht="17.25" customHeight="1">
      <c r="C61" s="30" t="s">
        <v>233</v>
      </c>
      <c r="D61" s="27"/>
      <c r="E61" s="27"/>
      <c r="F61" s="71"/>
      <c r="G61" s="72"/>
      <c r="H61" s="27"/>
      <c r="I61" s="27"/>
      <c r="J61" s="73"/>
      <c r="K61" s="74"/>
      <c r="L61" s="27"/>
      <c r="M61" s="27"/>
      <c r="N61" s="27"/>
      <c r="O61" s="27"/>
      <c r="P61" s="27"/>
      <c r="Q61" s="31" t="s">
        <v>57</v>
      </c>
      <c r="R61" s="94"/>
      <c r="S61" s="95"/>
      <c r="T61" s="95"/>
      <c r="U61" s="95"/>
      <c r="V61" s="95"/>
      <c r="W61" s="95"/>
      <c r="X61" s="95"/>
      <c r="Y61" s="95"/>
      <c r="Z61" s="95"/>
      <c r="AA61" s="95"/>
      <c r="AB61" s="95"/>
      <c r="AC61" s="95"/>
      <c r="AD61" s="95"/>
      <c r="AE61" s="95"/>
      <c r="AF61" s="95"/>
      <c r="AG61" s="95"/>
      <c r="AH61" s="95"/>
      <c r="AI61" s="95"/>
      <c r="AJ61" s="95"/>
      <c r="AK61" s="95"/>
    </row>
    <row r="62" spans="3:37" s="33" customFormat="1" ht="17.25" customHeight="1">
      <c r="C62" s="39"/>
      <c r="D62" s="712" t="str">
        <f t="array" ref="D62:P63">+TRANSPOSE('入力 (県内外)'!$B$6:$C$18)</f>
        <v>01</v>
      </c>
      <c r="E62" s="712" t="str">
        <v>02</v>
      </c>
      <c r="F62" s="712" t="str">
        <v>03</v>
      </c>
      <c r="G62" s="712" t="str">
        <v>04</v>
      </c>
      <c r="H62" s="712" t="str">
        <v>05</v>
      </c>
      <c r="I62" s="712" t="str">
        <v>06</v>
      </c>
      <c r="J62" s="712" t="str">
        <v>07</v>
      </c>
      <c r="K62" s="712" t="str">
        <v>08</v>
      </c>
      <c r="L62" s="712" t="str">
        <v>09</v>
      </c>
      <c r="M62" s="712" t="str">
        <v>10</v>
      </c>
      <c r="N62" s="712" t="str">
        <v>11</v>
      </c>
      <c r="O62" s="712" t="str">
        <v>12</v>
      </c>
      <c r="P62" s="712" t="str">
        <v>13</v>
      </c>
      <c r="Q62" s="39"/>
      <c r="R62" s="94"/>
      <c r="S62" s="95"/>
      <c r="T62" s="95"/>
      <c r="U62" s="95"/>
      <c r="V62" s="95"/>
      <c r="W62" s="95"/>
      <c r="X62" s="95"/>
      <c r="Y62" s="95"/>
      <c r="Z62" s="95"/>
      <c r="AA62" s="95"/>
      <c r="AB62" s="95"/>
      <c r="AC62" s="95"/>
      <c r="AD62" s="95"/>
      <c r="AE62" s="95"/>
      <c r="AF62" s="95"/>
      <c r="AG62" s="95"/>
      <c r="AH62" s="95"/>
      <c r="AI62" s="95"/>
      <c r="AJ62" s="95"/>
      <c r="AK62" s="95"/>
    </row>
    <row r="63" spans="3:37" s="33" customFormat="1" ht="28.5" customHeight="1">
      <c r="C63" s="75" t="s">
        <v>58</v>
      </c>
      <c r="D63" s="713" t="str">
        <v>農林水産業</v>
      </c>
      <c r="E63" s="713" t="str">
        <v>鉱業</v>
      </c>
      <c r="F63" s="713" t="str">
        <v>製造業</v>
      </c>
      <c r="G63" s="713" t="str">
        <v>建設</v>
      </c>
      <c r="H63" s="713" t="str">
        <v>電力・ガス・水道</v>
      </c>
      <c r="I63" s="713" t="str">
        <v>商業</v>
      </c>
      <c r="J63" s="713" t="str">
        <v>金融・保険</v>
      </c>
      <c r="K63" s="713" t="str">
        <v>不動産</v>
      </c>
      <c r="L63" s="713" t="str">
        <v>運輸・郵便</v>
      </c>
      <c r="M63" s="713" t="str">
        <v>情報通信</v>
      </c>
      <c r="N63" s="713" t="str">
        <v>公務</v>
      </c>
      <c r="O63" s="713" t="str">
        <v>サービス業</v>
      </c>
      <c r="P63" s="713" t="str">
        <v>分類不明</v>
      </c>
      <c r="Q63" s="32" t="s">
        <v>71</v>
      </c>
      <c r="R63" s="94"/>
      <c r="S63" s="95"/>
      <c r="T63" s="95"/>
      <c r="U63" s="95"/>
      <c r="V63" s="95"/>
      <c r="W63" s="95"/>
      <c r="X63" s="95"/>
      <c r="Y63" s="95"/>
      <c r="Z63" s="95"/>
      <c r="AA63" s="95"/>
      <c r="AB63" s="95"/>
      <c r="AC63" s="95"/>
      <c r="AD63" s="95"/>
      <c r="AE63" s="95"/>
      <c r="AF63" s="95"/>
      <c r="AG63" s="95"/>
      <c r="AH63" s="95"/>
      <c r="AI63" s="95"/>
      <c r="AJ63" s="95"/>
      <c r="AK63" s="95"/>
    </row>
    <row r="64" spans="3:37" s="33" customFormat="1" ht="14.25" customHeight="1">
      <c r="C64" s="76" t="s">
        <v>101</v>
      </c>
      <c r="D64" s="77">
        <f>D48+D56</f>
        <v>0</v>
      </c>
      <c r="E64" s="77">
        <f t="shared" ref="E64:P66" si="5">E48+E56</f>
        <v>0</v>
      </c>
      <c r="F64" s="77">
        <f t="shared" si="5"/>
        <v>0</v>
      </c>
      <c r="G64" s="77">
        <f t="shared" si="5"/>
        <v>0</v>
      </c>
      <c r="H64" s="77">
        <f t="shared" si="5"/>
        <v>0</v>
      </c>
      <c r="I64" s="77">
        <f t="shared" si="5"/>
        <v>0</v>
      </c>
      <c r="J64" s="77">
        <f t="shared" si="5"/>
        <v>0</v>
      </c>
      <c r="K64" s="77">
        <f t="shared" si="5"/>
        <v>0</v>
      </c>
      <c r="L64" s="77">
        <f t="shared" si="5"/>
        <v>0</v>
      </c>
      <c r="M64" s="77">
        <f t="shared" si="5"/>
        <v>0</v>
      </c>
      <c r="N64" s="77">
        <f t="shared" si="5"/>
        <v>0</v>
      </c>
      <c r="O64" s="77">
        <f t="shared" si="5"/>
        <v>0</v>
      </c>
      <c r="P64" s="77">
        <f t="shared" si="5"/>
        <v>0</v>
      </c>
      <c r="Q64" s="77">
        <f>Q48+Q56</f>
        <v>0</v>
      </c>
      <c r="R64" s="94"/>
      <c r="S64" s="95"/>
      <c r="T64" s="95"/>
      <c r="U64" s="95"/>
      <c r="V64" s="95"/>
      <c r="W64" s="95"/>
      <c r="X64" s="95"/>
      <c r="Y64" s="95"/>
      <c r="Z64" s="95"/>
      <c r="AA64" s="95"/>
      <c r="AB64" s="95"/>
      <c r="AC64" s="95"/>
      <c r="AD64" s="95"/>
      <c r="AE64" s="95"/>
      <c r="AF64" s="95"/>
      <c r="AG64" s="95"/>
      <c r="AH64" s="95"/>
      <c r="AI64" s="95"/>
      <c r="AJ64" s="95"/>
      <c r="AK64" s="95"/>
    </row>
    <row r="65" spans="3:37" s="33" customFormat="1" ht="14.25" customHeight="1">
      <c r="C65" s="78" t="s">
        <v>102</v>
      </c>
      <c r="D65" s="79">
        <f>D49+D57</f>
        <v>0</v>
      </c>
      <c r="E65" s="79">
        <f t="shared" si="5"/>
        <v>0</v>
      </c>
      <c r="F65" s="79">
        <f t="shared" si="5"/>
        <v>0</v>
      </c>
      <c r="G65" s="79">
        <f t="shared" si="5"/>
        <v>0</v>
      </c>
      <c r="H65" s="79">
        <f t="shared" si="5"/>
        <v>0</v>
      </c>
      <c r="I65" s="79">
        <f t="shared" si="5"/>
        <v>0</v>
      </c>
      <c r="J65" s="79">
        <f t="shared" si="5"/>
        <v>0</v>
      </c>
      <c r="K65" s="79">
        <f t="shared" si="5"/>
        <v>0</v>
      </c>
      <c r="L65" s="79">
        <f t="shared" si="5"/>
        <v>0</v>
      </c>
      <c r="M65" s="79">
        <f t="shared" si="5"/>
        <v>0</v>
      </c>
      <c r="N65" s="79">
        <f t="shared" si="5"/>
        <v>0</v>
      </c>
      <c r="O65" s="79">
        <f t="shared" si="5"/>
        <v>0</v>
      </c>
      <c r="P65" s="79">
        <f t="shared" si="5"/>
        <v>0</v>
      </c>
      <c r="Q65" s="79">
        <f>Q49+Q57</f>
        <v>0</v>
      </c>
      <c r="R65" s="94"/>
      <c r="S65" s="95"/>
      <c r="T65" s="95"/>
      <c r="U65" s="95"/>
      <c r="V65" s="95"/>
      <c r="W65" s="95"/>
      <c r="X65" s="95"/>
      <c r="Y65" s="95"/>
      <c r="Z65" s="95"/>
      <c r="AA65" s="95"/>
      <c r="AB65" s="95"/>
      <c r="AC65" s="95"/>
      <c r="AD65" s="95"/>
      <c r="AE65" s="95"/>
      <c r="AF65" s="95"/>
      <c r="AG65" s="95"/>
      <c r="AH65" s="95"/>
      <c r="AI65" s="95"/>
      <c r="AJ65" s="95"/>
      <c r="AK65" s="95"/>
    </row>
    <row r="66" spans="3:37" s="33" customFormat="1" ht="14.25" customHeight="1">
      <c r="C66" s="78" t="s">
        <v>103</v>
      </c>
      <c r="D66" s="79">
        <f>D50+D58</f>
        <v>0</v>
      </c>
      <c r="E66" s="79">
        <f t="shared" si="5"/>
        <v>0</v>
      </c>
      <c r="F66" s="79">
        <f t="shared" si="5"/>
        <v>0</v>
      </c>
      <c r="G66" s="79">
        <f t="shared" si="5"/>
        <v>0</v>
      </c>
      <c r="H66" s="79">
        <f t="shared" si="5"/>
        <v>0</v>
      </c>
      <c r="I66" s="79">
        <f t="shared" si="5"/>
        <v>0</v>
      </c>
      <c r="J66" s="79">
        <f t="shared" si="5"/>
        <v>0</v>
      </c>
      <c r="K66" s="79">
        <f t="shared" si="5"/>
        <v>0</v>
      </c>
      <c r="L66" s="79">
        <f t="shared" si="5"/>
        <v>0</v>
      </c>
      <c r="M66" s="79">
        <f t="shared" si="5"/>
        <v>0</v>
      </c>
      <c r="N66" s="79">
        <f t="shared" si="5"/>
        <v>0</v>
      </c>
      <c r="O66" s="79">
        <f t="shared" si="5"/>
        <v>0</v>
      </c>
      <c r="P66" s="79">
        <f t="shared" si="5"/>
        <v>0</v>
      </c>
      <c r="Q66" s="79">
        <f>Q50+Q58</f>
        <v>0</v>
      </c>
      <c r="R66" s="94"/>
      <c r="S66" s="95"/>
      <c r="T66" s="95"/>
      <c r="U66" s="95"/>
      <c r="V66" s="95"/>
      <c r="W66" s="95"/>
      <c r="X66" s="95"/>
      <c r="Y66" s="95"/>
      <c r="Z66" s="95"/>
      <c r="AA66" s="95"/>
      <c r="AB66" s="95"/>
      <c r="AC66" s="95"/>
      <c r="AD66" s="95"/>
      <c r="AE66" s="95"/>
      <c r="AF66" s="95"/>
      <c r="AG66" s="95"/>
      <c r="AH66" s="95"/>
      <c r="AI66" s="95"/>
      <c r="AJ66" s="95"/>
      <c r="AK66" s="95"/>
    </row>
    <row r="67" spans="3:37" s="33" customFormat="1" ht="14.25" customHeight="1">
      <c r="C67" s="80" t="s">
        <v>92</v>
      </c>
      <c r="D67" s="46">
        <f>SUM(D64:D66)</f>
        <v>0</v>
      </c>
      <c r="E67" s="46">
        <f t="shared" ref="E67:Q67" si="6">SUM(E64:E66)</f>
        <v>0</v>
      </c>
      <c r="F67" s="46">
        <f t="shared" si="6"/>
        <v>0</v>
      </c>
      <c r="G67" s="46">
        <f t="shared" si="6"/>
        <v>0</v>
      </c>
      <c r="H67" s="46">
        <f t="shared" si="6"/>
        <v>0</v>
      </c>
      <c r="I67" s="46">
        <f t="shared" si="6"/>
        <v>0</v>
      </c>
      <c r="J67" s="46">
        <f t="shared" si="6"/>
        <v>0</v>
      </c>
      <c r="K67" s="46">
        <f t="shared" si="6"/>
        <v>0</v>
      </c>
      <c r="L67" s="46">
        <f t="shared" si="6"/>
        <v>0</v>
      </c>
      <c r="M67" s="46">
        <f t="shared" si="6"/>
        <v>0</v>
      </c>
      <c r="N67" s="46">
        <f t="shared" si="6"/>
        <v>0</v>
      </c>
      <c r="O67" s="46">
        <f t="shared" si="6"/>
        <v>0</v>
      </c>
      <c r="P67" s="46">
        <f t="shared" si="6"/>
        <v>0</v>
      </c>
      <c r="Q67" s="46">
        <f t="shared" si="6"/>
        <v>0</v>
      </c>
      <c r="R67" s="94"/>
      <c r="S67" s="95"/>
      <c r="T67" s="95"/>
      <c r="U67" s="95"/>
      <c r="V67" s="95"/>
      <c r="W67" s="95"/>
      <c r="X67" s="95"/>
      <c r="Y67" s="95"/>
      <c r="Z67" s="95"/>
      <c r="AA67" s="95"/>
      <c r="AB67" s="95"/>
      <c r="AC67" s="95"/>
      <c r="AD67" s="95"/>
      <c r="AE67" s="95"/>
      <c r="AF67" s="95"/>
      <c r="AG67" s="95"/>
      <c r="AH67" s="95"/>
      <c r="AI67" s="95"/>
      <c r="AJ67" s="95"/>
      <c r="AK67" s="95"/>
    </row>
    <row r="68" spans="3:37" s="33" customFormat="1" ht="10.7" customHeight="1">
      <c r="D68" s="35"/>
      <c r="E68" s="35"/>
      <c r="F68" s="35"/>
      <c r="G68" s="35"/>
      <c r="H68" s="35"/>
      <c r="I68" s="35"/>
      <c r="J68" s="35"/>
      <c r="K68" s="35"/>
      <c r="L68" s="35"/>
      <c r="M68" s="35"/>
      <c r="N68" s="35"/>
      <c r="O68" s="35"/>
      <c r="P68" s="35"/>
      <c r="Q68" s="35"/>
      <c r="R68" s="94"/>
      <c r="S68" s="95"/>
      <c r="T68" s="95"/>
      <c r="U68" s="95"/>
      <c r="V68" s="95"/>
      <c r="W68" s="95"/>
      <c r="X68" s="95"/>
      <c r="Y68" s="95"/>
      <c r="Z68" s="95"/>
      <c r="AA68" s="95"/>
      <c r="AB68" s="95"/>
      <c r="AC68" s="95"/>
      <c r="AD68" s="95"/>
      <c r="AE68" s="95"/>
      <c r="AF68" s="95"/>
      <c r="AG68" s="95"/>
      <c r="AH68" s="95"/>
      <c r="AI68" s="95"/>
      <c r="AJ68" s="95"/>
      <c r="AK68" s="95"/>
    </row>
    <row r="69" spans="3:37" s="33" customFormat="1" ht="13.5" customHeight="1">
      <c r="C69" s="33" t="s">
        <v>106</v>
      </c>
      <c r="D69" s="35"/>
      <c r="E69" s="35"/>
      <c r="F69" s="35"/>
      <c r="G69" s="35"/>
      <c r="H69" s="35"/>
      <c r="I69" s="35"/>
      <c r="J69" s="35"/>
      <c r="K69" s="35"/>
      <c r="L69" s="35"/>
      <c r="M69" s="35"/>
      <c r="N69" s="35"/>
      <c r="O69" s="35"/>
      <c r="P69" s="35"/>
      <c r="Q69" s="35"/>
      <c r="R69" s="94"/>
      <c r="S69" s="95"/>
      <c r="T69" s="95"/>
      <c r="U69" s="95"/>
      <c r="V69" s="95"/>
      <c r="W69" s="95"/>
      <c r="X69" s="95"/>
      <c r="Y69" s="95"/>
      <c r="Z69" s="95"/>
      <c r="AA69" s="95"/>
      <c r="AB69" s="95"/>
      <c r="AC69" s="95"/>
      <c r="AD69" s="95"/>
      <c r="AE69" s="95"/>
      <c r="AF69" s="95"/>
      <c r="AG69" s="95"/>
      <c r="AH69" s="95"/>
      <c r="AI69" s="95"/>
      <c r="AJ69" s="95"/>
      <c r="AK69" s="95"/>
    </row>
    <row r="70" spans="3:37" s="33" customFormat="1" ht="14.25" customHeight="1">
      <c r="D70" s="35"/>
      <c r="E70" s="35"/>
      <c r="F70" s="35"/>
      <c r="G70" s="35"/>
      <c r="H70" s="35"/>
      <c r="I70" s="35"/>
      <c r="J70" s="35"/>
      <c r="K70" s="35"/>
      <c r="L70" s="35"/>
      <c r="M70" s="35"/>
      <c r="N70" s="35"/>
      <c r="O70" s="35"/>
      <c r="P70" s="35"/>
      <c r="Q70" s="35"/>
      <c r="R70" s="94"/>
      <c r="S70" s="95"/>
      <c r="T70" s="95"/>
      <c r="U70" s="95"/>
      <c r="V70" s="95"/>
      <c r="W70" s="95"/>
      <c r="X70" s="95"/>
      <c r="Y70" s="95"/>
      <c r="Z70" s="95"/>
      <c r="AA70" s="95"/>
      <c r="AB70" s="95"/>
      <c r="AC70" s="95"/>
      <c r="AD70" s="95"/>
      <c r="AE70" s="95"/>
      <c r="AF70" s="95"/>
      <c r="AG70" s="95"/>
      <c r="AH70" s="95"/>
      <c r="AI70" s="95"/>
      <c r="AJ70" s="95"/>
      <c r="AK70" s="95"/>
    </row>
    <row r="71" spans="3:37" s="33" customFormat="1" ht="14.25" customHeight="1">
      <c r="D71" s="35"/>
      <c r="E71" s="35"/>
      <c r="F71" s="35"/>
      <c r="G71" s="35"/>
      <c r="H71" s="35"/>
      <c r="I71" s="35"/>
      <c r="J71" s="35"/>
      <c r="K71" s="35"/>
      <c r="L71" s="35"/>
      <c r="M71" s="35"/>
      <c r="N71" s="35"/>
      <c r="O71" s="35"/>
      <c r="P71" s="35"/>
      <c r="Q71" s="35"/>
      <c r="R71" s="94"/>
      <c r="S71" s="95"/>
      <c r="T71" s="95"/>
      <c r="U71" s="95"/>
      <c r="V71" s="95"/>
      <c r="W71" s="95"/>
      <c r="X71" s="95"/>
      <c r="Y71" s="95"/>
      <c r="Z71" s="95"/>
      <c r="AA71" s="95"/>
      <c r="AB71" s="95"/>
      <c r="AC71" s="95"/>
      <c r="AD71" s="95"/>
      <c r="AE71" s="95"/>
      <c r="AF71" s="95"/>
      <c r="AG71" s="95"/>
      <c r="AH71" s="95"/>
      <c r="AI71" s="95"/>
      <c r="AJ71" s="95"/>
      <c r="AK71" s="95"/>
    </row>
    <row r="72" spans="3:37" s="33" customFormat="1" ht="14.25" customHeight="1">
      <c r="D72" s="35"/>
      <c r="E72" s="35"/>
      <c r="F72" s="35"/>
      <c r="G72" s="35"/>
      <c r="H72" s="35"/>
      <c r="I72" s="35"/>
      <c r="J72" s="35"/>
      <c r="K72" s="35"/>
      <c r="L72" s="35"/>
      <c r="M72" s="35"/>
      <c r="N72" s="35"/>
      <c r="O72" s="35"/>
      <c r="P72" s="35"/>
      <c r="Q72" s="35"/>
      <c r="R72" s="94"/>
      <c r="S72" s="95"/>
      <c r="T72" s="95"/>
      <c r="U72" s="95"/>
      <c r="V72" s="95"/>
      <c r="W72" s="95"/>
      <c r="X72" s="95"/>
      <c r="Y72" s="95"/>
      <c r="Z72" s="95"/>
      <c r="AA72" s="95"/>
      <c r="AB72" s="95"/>
      <c r="AC72" s="95"/>
      <c r="AD72" s="95"/>
      <c r="AE72" s="95"/>
      <c r="AF72" s="95"/>
      <c r="AG72" s="95"/>
      <c r="AH72" s="95"/>
      <c r="AI72" s="95"/>
      <c r="AJ72" s="95"/>
      <c r="AK72" s="95"/>
    </row>
    <row r="73" spans="3:37" s="33" customFormat="1" ht="14.25" customHeight="1">
      <c r="D73" s="35"/>
      <c r="E73" s="35"/>
      <c r="F73" s="35"/>
      <c r="G73" s="35"/>
      <c r="H73" s="35"/>
      <c r="I73" s="35"/>
      <c r="J73" s="35"/>
      <c r="K73" s="35"/>
      <c r="L73" s="35"/>
      <c r="M73" s="35"/>
      <c r="N73" s="35"/>
      <c r="O73" s="35"/>
      <c r="P73" s="35"/>
      <c r="Q73" s="35"/>
      <c r="R73" s="94"/>
      <c r="S73" s="95"/>
      <c r="T73" s="95"/>
      <c r="U73" s="95"/>
      <c r="V73" s="95"/>
      <c r="W73" s="95"/>
      <c r="X73" s="95"/>
      <c r="Y73" s="95"/>
      <c r="Z73" s="95"/>
      <c r="AA73" s="95"/>
      <c r="AB73" s="95"/>
      <c r="AC73" s="95"/>
      <c r="AD73" s="95"/>
      <c r="AE73" s="95"/>
      <c r="AF73" s="95"/>
      <c r="AG73" s="95"/>
      <c r="AH73" s="95"/>
      <c r="AI73" s="95"/>
      <c r="AJ73" s="95"/>
      <c r="AK73" s="95"/>
    </row>
    <row r="74" spans="3:37" s="33" customFormat="1" ht="14.25" customHeight="1">
      <c r="D74" s="35"/>
      <c r="E74" s="35"/>
      <c r="F74" s="35"/>
      <c r="G74" s="35"/>
      <c r="H74" s="35"/>
      <c r="I74" s="35"/>
      <c r="J74" s="35"/>
      <c r="K74" s="35"/>
      <c r="L74" s="35"/>
      <c r="M74" s="35"/>
      <c r="N74" s="35"/>
      <c r="O74" s="35"/>
      <c r="P74" s="35"/>
      <c r="Q74" s="35"/>
      <c r="R74" s="94"/>
      <c r="S74" s="95"/>
      <c r="T74" s="95"/>
      <c r="U74" s="95"/>
      <c r="V74" s="95"/>
      <c r="W74" s="95"/>
      <c r="X74" s="95"/>
      <c r="Y74" s="95"/>
      <c r="Z74" s="95"/>
      <c r="AA74" s="95"/>
      <c r="AB74" s="95"/>
      <c r="AC74" s="95"/>
      <c r="AD74" s="95"/>
      <c r="AE74" s="95"/>
      <c r="AF74" s="95"/>
      <c r="AG74" s="95"/>
      <c r="AH74" s="95"/>
      <c r="AI74" s="95"/>
      <c r="AJ74" s="95"/>
      <c r="AK74" s="95"/>
    </row>
    <row r="75" spans="3:37" s="33" customFormat="1" ht="14.25" customHeight="1">
      <c r="D75" s="35"/>
      <c r="E75" s="35"/>
      <c r="F75" s="35"/>
      <c r="G75" s="35"/>
      <c r="H75" s="35"/>
      <c r="I75" s="35"/>
      <c r="J75" s="35"/>
      <c r="K75" s="35"/>
      <c r="L75" s="35"/>
      <c r="M75" s="35"/>
      <c r="N75" s="35"/>
      <c r="O75" s="35"/>
      <c r="P75" s="35"/>
      <c r="Q75" s="35"/>
      <c r="R75" s="94"/>
      <c r="S75" s="95"/>
      <c r="T75" s="95"/>
      <c r="U75" s="95"/>
      <c r="V75" s="95"/>
      <c r="W75" s="95"/>
      <c r="X75" s="95"/>
      <c r="Y75" s="95"/>
      <c r="Z75" s="95"/>
      <c r="AA75" s="95"/>
      <c r="AB75" s="95"/>
      <c r="AC75" s="95"/>
      <c r="AD75" s="95"/>
      <c r="AE75" s="95"/>
      <c r="AF75" s="95"/>
      <c r="AG75" s="95"/>
      <c r="AH75" s="95"/>
      <c r="AI75" s="95"/>
      <c r="AJ75" s="95"/>
      <c r="AK75" s="95"/>
    </row>
    <row r="76" spans="3:37" s="33" customFormat="1" ht="14.25" customHeight="1">
      <c r="D76" s="35"/>
      <c r="E76" s="35"/>
      <c r="F76" s="35"/>
      <c r="G76" s="35"/>
      <c r="H76" s="35"/>
      <c r="I76" s="35"/>
      <c r="J76" s="35"/>
      <c r="K76" s="35"/>
      <c r="L76" s="35"/>
      <c r="M76" s="35"/>
      <c r="N76" s="35"/>
      <c r="O76" s="35"/>
      <c r="P76" s="35"/>
      <c r="Q76" s="35"/>
      <c r="R76" s="94"/>
      <c r="S76" s="95"/>
      <c r="T76" s="95"/>
      <c r="U76" s="95"/>
      <c r="V76" s="95"/>
      <c r="W76" s="95"/>
      <c r="X76" s="95"/>
      <c r="Y76" s="95"/>
      <c r="Z76" s="95"/>
      <c r="AA76" s="95"/>
      <c r="AB76" s="95"/>
      <c r="AC76" s="95"/>
      <c r="AD76" s="95"/>
      <c r="AE76" s="95"/>
      <c r="AF76" s="95"/>
      <c r="AG76" s="95"/>
      <c r="AH76" s="95"/>
      <c r="AI76" s="95"/>
      <c r="AJ76" s="95"/>
      <c r="AK76" s="95"/>
    </row>
    <row r="77" spans="3:37" s="33" customFormat="1" ht="14.25" customHeight="1">
      <c r="D77" s="35"/>
      <c r="E77" s="35"/>
      <c r="F77" s="35"/>
      <c r="G77" s="35"/>
      <c r="H77" s="35"/>
      <c r="I77" s="35"/>
      <c r="J77" s="35"/>
      <c r="K77" s="35"/>
      <c r="L77" s="35"/>
      <c r="M77" s="35"/>
      <c r="N77" s="35"/>
      <c r="O77" s="35"/>
      <c r="P77" s="35"/>
      <c r="Q77" s="35"/>
      <c r="R77" s="94"/>
      <c r="S77" s="95"/>
      <c r="T77" s="95"/>
      <c r="U77" s="95"/>
      <c r="V77" s="95"/>
      <c r="W77" s="95"/>
      <c r="X77" s="95"/>
      <c r="Y77" s="95"/>
      <c r="Z77" s="95"/>
      <c r="AA77" s="95"/>
      <c r="AB77" s="95"/>
      <c r="AC77" s="95"/>
      <c r="AD77" s="95"/>
      <c r="AE77" s="95"/>
      <c r="AF77" s="95"/>
      <c r="AG77" s="95"/>
      <c r="AH77" s="95"/>
      <c r="AI77" s="95"/>
      <c r="AJ77" s="95"/>
      <c r="AK77" s="95"/>
    </row>
    <row r="78" spans="3:37" s="33" customFormat="1" ht="14.25" customHeight="1">
      <c r="D78" s="35"/>
      <c r="E78" s="35"/>
      <c r="F78" s="35"/>
      <c r="G78" s="35"/>
      <c r="H78" s="35"/>
      <c r="I78" s="35"/>
      <c r="J78" s="35"/>
      <c r="K78" s="35"/>
      <c r="L78" s="35"/>
      <c r="M78" s="35"/>
      <c r="N78" s="35"/>
      <c r="O78" s="35"/>
      <c r="P78" s="35"/>
      <c r="Q78" s="35"/>
      <c r="R78" s="94"/>
      <c r="S78" s="95"/>
      <c r="T78" s="95"/>
      <c r="U78" s="95"/>
      <c r="V78" s="95"/>
      <c r="W78" s="95"/>
      <c r="X78" s="95"/>
      <c r="Y78" s="95"/>
      <c r="Z78" s="95"/>
      <c r="AA78" s="95"/>
      <c r="AB78" s="95"/>
      <c r="AC78" s="95"/>
      <c r="AD78" s="95"/>
      <c r="AE78" s="95"/>
      <c r="AF78" s="95"/>
      <c r="AG78" s="95"/>
      <c r="AH78" s="95"/>
      <c r="AI78" s="95"/>
      <c r="AJ78" s="95"/>
      <c r="AK78" s="95"/>
    </row>
    <row r="79" spans="3:37" s="33" customFormat="1" ht="14.25" customHeight="1">
      <c r="D79" s="35"/>
      <c r="E79" s="35"/>
      <c r="F79" s="35"/>
      <c r="G79" s="35"/>
      <c r="H79" s="35"/>
      <c r="I79" s="35"/>
      <c r="J79" s="35"/>
      <c r="K79" s="35"/>
      <c r="L79" s="35"/>
      <c r="M79" s="35"/>
      <c r="N79" s="35"/>
      <c r="O79" s="35"/>
      <c r="P79" s="35"/>
      <c r="Q79" s="35"/>
      <c r="R79" s="94"/>
      <c r="S79" s="95"/>
      <c r="T79" s="95"/>
      <c r="U79" s="95"/>
      <c r="V79" s="95"/>
      <c r="W79" s="95"/>
      <c r="X79" s="95"/>
      <c r="Y79" s="95"/>
      <c r="Z79" s="95"/>
      <c r="AA79" s="95"/>
      <c r="AB79" s="95"/>
      <c r="AC79" s="95"/>
      <c r="AD79" s="95"/>
      <c r="AE79" s="95"/>
      <c r="AF79" s="95"/>
      <c r="AG79" s="95"/>
      <c r="AH79" s="95"/>
      <c r="AI79" s="95"/>
      <c r="AJ79" s="95"/>
      <c r="AK79" s="95"/>
    </row>
    <row r="80" spans="3:37" s="33" customFormat="1" ht="14.25" customHeight="1">
      <c r="D80" s="35"/>
      <c r="E80" s="35"/>
      <c r="F80" s="35"/>
      <c r="G80" s="35"/>
      <c r="H80" s="35"/>
      <c r="I80" s="35"/>
      <c r="J80" s="35"/>
      <c r="K80" s="35"/>
      <c r="L80" s="35"/>
      <c r="M80" s="35"/>
      <c r="N80" s="35"/>
      <c r="O80" s="35"/>
      <c r="P80" s="35"/>
      <c r="Q80" s="35"/>
      <c r="R80" s="94"/>
      <c r="S80" s="95"/>
      <c r="T80" s="95"/>
      <c r="U80" s="95"/>
      <c r="V80" s="95"/>
      <c r="W80" s="95"/>
      <c r="X80" s="95"/>
      <c r="Y80" s="95"/>
      <c r="Z80" s="95"/>
      <c r="AA80" s="95"/>
      <c r="AB80" s="95"/>
      <c r="AC80" s="95"/>
      <c r="AD80" s="95"/>
      <c r="AE80" s="95"/>
      <c r="AF80" s="95"/>
      <c r="AG80" s="95"/>
      <c r="AH80" s="95"/>
      <c r="AI80" s="95"/>
      <c r="AJ80" s="95"/>
      <c r="AK80" s="95"/>
    </row>
    <row r="81" spans="3:37" s="33" customFormat="1" ht="14.25" customHeight="1">
      <c r="D81" s="35"/>
      <c r="E81" s="35"/>
      <c r="F81" s="35"/>
      <c r="G81" s="35"/>
      <c r="H81" s="35"/>
      <c r="I81" s="35"/>
      <c r="J81" s="35"/>
      <c r="K81" s="35"/>
      <c r="L81" s="35"/>
      <c r="M81" s="35"/>
      <c r="N81" s="35"/>
      <c r="O81" s="35"/>
      <c r="P81" s="35"/>
      <c r="Q81" s="35"/>
      <c r="R81" s="94"/>
      <c r="S81" s="95"/>
      <c r="T81" s="95"/>
      <c r="U81" s="95"/>
      <c r="V81" s="95"/>
      <c r="W81" s="95"/>
      <c r="X81" s="95"/>
      <c r="Y81" s="95"/>
      <c r="Z81" s="95"/>
      <c r="AA81" s="95"/>
      <c r="AB81" s="95"/>
      <c r="AC81" s="95"/>
      <c r="AD81" s="95"/>
      <c r="AE81" s="95"/>
      <c r="AF81" s="95"/>
      <c r="AG81" s="95"/>
      <c r="AH81" s="95"/>
      <c r="AI81" s="95"/>
      <c r="AJ81" s="95"/>
      <c r="AK81" s="95"/>
    </row>
    <row r="82" spans="3:37" s="33" customFormat="1" ht="14.25" customHeight="1">
      <c r="D82" s="35"/>
      <c r="E82" s="35"/>
      <c r="F82" s="35"/>
      <c r="G82" s="35"/>
      <c r="H82" s="35"/>
      <c r="I82" s="35"/>
      <c r="J82" s="35"/>
      <c r="K82" s="35"/>
      <c r="L82" s="35"/>
      <c r="M82" s="35"/>
      <c r="N82" s="35"/>
      <c r="O82" s="35"/>
      <c r="P82" s="35"/>
      <c r="Q82" s="35"/>
      <c r="R82" s="94"/>
      <c r="S82" s="95"/>
      <c r="T82" s="95"/>
      <c r="U82" s="95"/>
      <c r="V82" s="95"/>
      <c r="W82" s="95"/>
      <c r="X82" s="95"/>
      <c r="Y82" s="95"/>
      <c r="Z82" s="95"/>
      <c r="AA82" s="95"/>
      <c r="AB82" s="95"/>
      <c r="AC82" s="95"/>
      <c r="AD82" s="95"/>
      <c r="AE82" s="95"/>
      <c r="AF82" s="95"/>
      <c r="AG82" s="95"/>
      <c r="AH82" s="95"/>
      <c r="AI82" s="95"/>
      <c r="AJ82" s="95"/>
      <c r="AK82" s="95"/>
    </row>
    <row r="83" spans="3:37" s="33" customFormat="1" ht="14.25" customHeight="1">
      <c r="D83" s="35"/>
      <c r="E83" s="35"/>
      <c r="F83" s="35"/>
      <c r="G83" s="35"/>
      <c r="H83" s="35"/>
      <c r="I83" s="35"/>
      <c r="J83" s="35"/>
      <c r="K83" s="35"/>
      <c r="L83" s="35"/>
      <c r="M83" s="35"/>
      <c r="N83" s="35"/>
      <c r="O83" s="35"/>
      <c r="P83" s="35"/>
      <c r="Q83" s="35"/>
      <c r="R83" s="94"/>
      <c r="S83" s="95"/>
      <c r="T83" s="95"/>
      <c r="U83" s="95"/>
      <c r="V83" s="95"/>
      <c r="W83" s="95"/>
      <c r="X83" s="95"/>
      <c r="Y83" s="95"/>
      <c r="Z83" s="95"/>
      <c r="AA83" s="95"/>
      <c r="AB83" s="95"/>
      <c r="AC83" s="95"/>
      <c r="AD83" s="95"/>
      <c r="AE83" s="95"/>
      <c r="AF83" s="95"/>
      <c r="AG83" s="95"/>
      <c r="AH83" s="95"/>
      <c r="AI83" s="95"/>
      <c r="AJ83" s="95"/>
      <c r="AK83" s="95"/>
    </row>
    <row r="84" spans="3:37" s="33" customFormat="1" ht="17.25">
      <c r="C84" s="36" t="s">
        <v>234</v>
      </c>
      <c r="D84" s="35"/>
      <c r="E84" s="35"/>
      <c r="F84" s="35"/>
      <c r="G84" s="35"/>
      <c r="H84" s="35"/>
      <c r="I84" s="35"/>
      <c r="J84" s="35"/>
      <c r="K84" s="35"/>
      <c r="L84" s="35"/>
      <c r="M84" s="35"/>
      <c r="N84" s="35"/>
      <c r="O84" s="35"/>
      <c r="P84" s="35"/>
      <c r="Q84" s="35"/>
      <c r="R84" s="94"/>
      <c r="S84" s="95"/>
      <c r="T84" s="95"/>
      <c r="U84" s="95"/>
      <c r="V84" s="95"/>
      <c r="W84" s="95"/>
      <c r="X84" s="95"/>
      <c r="Y84" s="95"/>
      <c r="Z84" s="95"/>
      <c r="AA84" s="95"/>
      <c r="AB84" s="95"/>
      <c r="AC84" s="95"/>
      <c r="AD84" s="95"/>
      <c r="AE84" s="95"/>
      <c r="AF84" s="95"/>
      <c r="AG84" s="95"/>
      <c r="AH84" s="95"/>
      <c r="AI84" s="95"/>
      <c r="AJ84" s="95"/>
      <c r="AK84" s="95"/>
    </row>
    <row r="85" spans="3:37" s="33" customFormat="1" ht="8.65" customHeight="1">
      <c r="D85" s="35"/>
      <c r="E85" s="35"/>
      <c r="F85" s="35"/>
      <c r="G85" s="35"/>
      <c r="H85" s="35"/>
      <c r="I85" s="35"/>
      <c r="J85" s="35"/>
      <c r="K85" s="35"/>
      <c r="L85" s="35"/>
      <c r="M85" s="35"/>
      <c r="N85" s="35"/>
      <c r="O85" s="35"/>
      <c r="P85" s="35"/>
      <c r="Q85" s="35"/>
      <c r="R85" s="94"/>
      <c r="S85" s="95"/>
      <c r="T85" s="95"/>
      <c r="U85" s="95"/>
      <c r="V85" s="95"/>
      <c r="W85" s="95"/>
      <c r="X85" s="95"/>
      <c r="Y85" s="95"/>
      <c r="Z85" s="95"/>
      <c r="AA85" s="95"/>
      <c r="AB85" s="95"/>
      <c r="AC85" s="95"/>
      <c r="AD85" s="95"/>
      <c r="AE85" s="95"/>
      <c r="AF85" s="95"/>
      <c r="AG85" s="95"/>
      <c r="AH85" s="95"/>
      <c r="AI85" s="95"/>
      <c r="AJ85" s="95"/>
      <c r="AK85" s="95"/>
    </row>
    <row r="86" spans="3:37" s="33" customFormat="1" ht="14.25" customHeight="1">
      <c r="C86" s="30" t="s">
        <v>235</v>
      </c>
      <c r="D86" s="35"/>
      <c r="E86" s="35"/>
      <c r="F86" s="35"/>
      <c r="G86" s="35"/>
      <c r="H86" s="35"/>
      <c r="I86" s="35"/>
      <c r="J86" s="35"/>
      <c r="K86" s="35"/>
      <c r="L86" s="35"/>
      <c r="M86" s="35"/>
      <c r="N86" s="35"/>
      <c r="O86" s="35"/>
      <c r="P86" s="35"/>
      <c r="Q86" s="31" t="s">
        <v>57</v>
      </c>
      <c r="R86" s="94"/>
      <c r="S86" s="95"/>
      <c r="T86" s="95"/>
      <c r="U86" s="95"/>
      <c r="V86" s="95"/>
      <c r="W86" s="95"/>
      <c r="X86" s="95"/>
      <c r="Y86" s="95"/>
      <c r="Z86" s="95"/>
      <c r="AA86" s="95"/>
      <c r="AB86" s="95"/>
      <c r="AC86" s="95"/>
      <c r="AD86" s="95"/>
      <c r="AE86" s="95"/>
      <c r="AF86" s="95"/>
      <c r="AG86" s="95"/>
      <c r="AH86" s="95"/>
      <c r="AI86" s="95"/>
      <c r="AJ86" s="95"/>
      <c r="AK86" s="95"/>
    </row>
    <row r="87" spans="3:37" ht="15" customHeight="1">
      <c r="C87" s="39"/>
      <c r="D87" s="712" t="str">
        <f t="array" ref="D87:P88">+TRANSPOSE('入力 (県内外)'!$B$6:$C$18)</f>
        <v>01</v>
      </c>
      <c r="E87" s="712" t="str">
        <v>02</v>
      </c>
      <c r="F87" s="712" t="str">
        <v>03</v>
      </c>
      <c r="G87" s="712" t="str">
        <v>04</v>
      </c>
      <c r="H87" s="712" t="str">
        <v>05</v>
      </c>
      <c r="I87" s="712" t="str">
        <v>06</v>
      </c>
      <c r="J87" s="712" t="str">
        <v>07</v>
      </c>
      <c r="K87" s="712" t="str">
        <v>08</v>
      </c>
      <c r="L87" s="712" t="str">
        <v>09</v>
      </c>
      <c r="M87" s="712" t="str">
        <v>10</v>
      </c>
      <c r="N87" s="712" t="str">
        <v>11</v>
      </c>
      <c r="O87" s="712" t="str">
        <v>12</v>
      </c>
      <c r="P87" s="712" t="str">
        <v>13</v>
      </c>
      <c r="Q87" s="39"/>
    </row>
    <row r="88" spans="3:37" s="33" customFormat="1" ht="28.5" customHeight="1">
      <c r="C88" s="75" t="s">
        <v>58</v>
      </c>
      <c r="D88" s="713" t="str">
        <v>農林水産業</v>
      </c>
      <c r="E88" s="713" t="str">
        <v>鉱業</v>
      </c>
      <c r="F88" s="713" t="str">
        <v>製造業</v>
      </c>
      <c r="G88" s="713" t="str">
        <v>建設</v>
      </c>
      <c r="H88" s="713" t="str">
        <v>電力・ガス・水道</v>
      </c>
      <c r="I88" s="713" t="str">
        <v>商業</v>
      </c>
      <c r="J88" s="713" t="str">
        <v>金融・保険</v>
      </c>
      <c r="K88" s="713" t="str">
        <v>不動産</v>
      </c>
      <c r="L88" s="713" t="str">
        <v>運輸・郵便</v>
      </c>
      <c r="M88" s="713" t="str">
        <v>情報通信</v>
      </c>
      <c r="N88" s="713" t="str">
        <v>公務</v>
      </c>
      <c r="O88" s="713" t="str">
        <v>サービス業</v>
      </c>
      <c r="P88" s="713" t="str">
        <v>分類不明</v>
      </c>
      <c r="Q88" s="32" t="s">
        <v>71</v>
      </c>
    </row>
    <row r="89" spans="3:37" s="33" customFormat="1" ht="14.25" customHeight="1">
      <c r="C89" s="76" t="s">
        <v>101</v>
      </c>
      <c r="D89" s="77">
        <f>D11+D48</f>
        <v>0</v>
      </c>
      <c r="E89" s="77">
        <f t="shared" ref="E89:P92" si="7">E11+E48</f>
        <v>0</v>
      </c>
      <c r="F89" s="77">
        <f t="shared" si="7"/>
        <v>0</v>
      </c>
      <c r="G89" s="77">
        <f t="shared" si="7"/>
        <v>0</v>
      </c>
      <c r="H89" s="77">
        <f t="shared" si="7"/>
        <v>0</v>
      </c>
      <c r="I89" s="77">
        <f t="shared" si="7"/>
        <v>0</v>
      </c>
      <c r="J89" s="77">
        <f t="shared" si="7"/>
        <v>0</v>
      </c>
      <c r="K89" s="77">
        <f t="shared" si="7"/>
        <v>0</v>
      </c>
      <c r="L89" s="77">
        <f t="shared" si="7"/>
        <v>0</v>
      </c>
      <c r="M89" s="77">
        <f t="shared" si="7"/>
        <v>0</v>
      </c>
      <c r="N89" s="77">
        <f t="shared" si="7"/>
        <v>0</v>
      </c>
      <c r="O89" s="77">
        <f t="shared" si="7"/>
        <v>0</v>
      </c>
      <c r="P89" s="77">
        <f t="shared" si="7"/>
        <v>0</v>
      </c>
      <c r="Q89" s="77">
        <f>SUM(D89:P89)</f>
        <v>0</v>
      </c>
    </row>
    <row r="90" spans="3:37" s="33" customFormat="1" ht="14.25" customHeight="1">
      <c r="C90" s="78" t="s">
        <v>102</v>
      </c>
      <c r="D90" s="79">
        <f>D12+D49</f>
        <v>0</v>
      </c>
      <c r="E90" s="79">
        <f t="shared" si="7"/>
        <v>0</v>
      </c>
      <c r="F90" s="79">
        <f t="shared" si="7"/>
        <v>0</v>
      </c>
      <c r="G90" s="79">
        <f t="shared" si="7"/>
        <v>0</v>
      </c>
      <c r="H90" s="79">
        <f t="shared" si="7"/>
        <v>0</v>
      </c>
      <c r="I90" s="79">
        <f t="shared" si="7"/>
        <v>0</v>
      </c>
      <c r="J90" s="79">
        <f t="shared" si="7"/>
        <v>0</v>
      </c>
      <c r="K90" s="79">
        <f t="shared" si="7"/>
        <v>0</v>
      </c>
      <c r="L90" s="79">
        <f t="shared" si="7"/>
        <v>0</v>
      </c>
      <c r="M90" s="79">
        <f t="shared" si="7"/>
        <v>0</v>
      </c>
      <c r="N90" s="79">
        <f t="shared" si="7"/>
        <v>0</v>
      </c>
      <c r="O90" s="79">
        <f t="shared" si="7"/>
        <v>0</v>
      </c>
      <c r="P90" s="79">
        <f t="shared" si="7"/>
        <v>0</v>
      </c>
      <c r="Q90" s="79">
        <f>SUM(D90:P90)</f>
        <v>0</v>
      </c>
    </row>
    <row r="91" spans="3:37" s="33" customFormat="1" ht="14.25" customHeight="1">
      <c r="C91" s="78" t="s">
        <v>103</v>
      </c>
      <c r="D91" s="79">
        <f>D13+D50</f>
        <v>0</v>
      </c>
      <c r="E91" s="79">
        <f t="shared" si="7"/>
        <v>0</v>
      </c>
      <c r="F91" s="79">
        <f t="shared" si="7"/>
        <v>0</v>
      </c>
      <c r="G91" s="79">
        <f t="shared" si="7"/>
        <v>0</v>
      </c>
      <c r="H91" s="79">
        <f t="shared" si="7"/>
        <v>0</v>
      </c>
      <c r="I91" s="79">
        <f t="shared" si="7"/>
        <v>0</v>
      </c>
      <c r="J91" s="79">
        <f t="shared" si="7"/>
        <v>0</v>
      </c>
      <c r="K91" s="79">
        <f t="shared" si="7"/>
        <v>0</v>
      </c>
      <c r="L91" s="79">
        <f t="shared" si="7"/>
        <v>0</v>
      </c>
      <c r="M91" s="79">
        <f t="shared" si="7"/>
        <v>0</v>
      </c>
      <c r="N91" s="79">
        <f t="shared" si="7"/>
        <v>0</v>
      </c>
      <c r="O91" s="79">
        <f t="shared" si="7"/>
        <v>0</v>
      </c>
      <c r="P91" s="79">
        <f t="shared" si="7"/>
        <v>0</v>
      </c>
      <c r="Q91" s="79">
        <f>SUM(D91:P91)</f>
        <v>0</v>
      </c>
    </row>
    <row r="92" spans="3:37" s="33" customFormat="1" ht="14.25" customHeight="1">
      <c r="C92" s="80" t="s">
        <v>92</v>
      </c>
      <c r="D92" s="46">
        <f>D14+D51</f>
        <v>0</v>
      </c>
      <c r="E92" s="46">
        <f t="shared" si="7"/>
        <v>0</v>
      </c>
      <c r="F92" s="46">
        <f t="shared" si="7"/>
        <v>0</v>
      </c>
      <c r="G92" s="46">
        <f t="shared" si="7"/>
        <v>0</v>
      </c>
      <c r="H92" s="46">
        <f t="shared" si="7"/>
        <v>0</v>
      </c>
      <c r="I92" s="46">
        <f t="shared" si="7"/>
        <v>0</v>
      </c>
      <c r="J92" s="46">
        <f t="shared" si="7"/>
        <v>0</v>
      </c>
      <c r="K92" s="46">
        <f t="shared" si="7"/>
        <v>0</v>
      </c>
      <c r="L92" s="46">
        <f t="shared" si="7"/>
        <v>0</v>
      </c>
      <c r="M92" s="46">
        <f t="shared" si="7"/>
        <v>0</v>
      </c>
      <c r="N92" s="46">
        <f t="shared" si="7"/>
        <v>0</v>
      </c>
      <c r="O92" s="46">
        <f t="shared" si="7"/>
        <v>0</v>
      </c>
      <c r="P92" s="46">
        <f t="shared" si="7"/>
        <v>0</v>
      </c>
      <c r="Q92" s="46">
        <f>SUM(D92:P92)</f>
        <v>0</v>
      </c>
    </row>
    <row r="93" spans="3:37" s="33" customFormat="1" ht="8.65" customHeight="1">
      <c r="D93" s="94"/>
      <c r="E93" s="94"/>
      <c r="F93" s="94"/>
      <c r="G93" s="94"/>
      <c r="H93" s="94"/>
      <c r="I93" s="94"/>
      <c r="J93" s="94"/>
      <c r="K93" s="94"/>
      <c r="L93" s="94"/>
      <c r="M93" s="94"/>
      <c r="N93" s="94"/>
      <c r="O93" s="94"/>
      <c r="P93" s="94"/>
      <c r="Q93" s="94"/>
      <c r="R93" s="94"/>
      <c r="S93" s="95"/>
      <c r="T93" s="95"/>
      <c r="U93" s="95"/>
      <c r="V93" s="95"/>
      <c r="W93" s="95"/>
      <c r="X93" s="95"/>
      <c r="Y93" s="95"/>
      <c r="Z93" s="95"/>
      <c r="AA93" s="95"/>
      <c r="AB93" s="95"/>
      <c r="AC93" s="95"/>
      <c r="AD93" s="95"/>
      <c r="AE93" s="95"/>
      <c r="AF93" s="95"/>
      <c r="AG93" s="95"/>
      <c r="AH93" s="95"/>
      <c r="AI93" s="95"/>
      <c r="AJ93" s="95"/>
      <c r="AK93" s="95"/>
    </row>
    <row r="94" spans="3:37" s="33" customFormat="1" ht="17.25" customHeight="1">
      <c r="C94" s="30" t="s">
        <v>236</v>
      </c>
      <c r="D94" s="27"/>
      <c r="E94" s="27"/>
      <c r="F94" s="71"/>
      <c r="G94" s="72"/>
      <c r="H94" s="27"/>
      <c r="I94" s="27"/>
      <c r="J94" s="73"/>
      <c r="K94" s="74"/>
      <c r="L94" s="27"/>
      <c r="M94" s="27"/>
      <c r="N94" s="27"/>
      <c r="O94" s="27"/>
      <c r="P94" s="27"/>
      <c r="Q94" s="31" t="s">
        <v>57</v>
      </c>
      <c r="R94" s="94"/>
      <c r="S94" s="95"/>
      <c r="T94" s="95"/>
      <c r="U94" s="95"/>
      <c r="V94" s="95"/>
      <c r="W94" s="95"/>
      <c r="X94" s="95"/>
      <c r="Y94" s="95"/>
      <c r="Z94" s="95"/>
      <c r="AA94" s="95"/>
      <c r="AB94" s="95"/>
      <c r="AC94" s="95"/>
      <c r="AD94" s="95"/>
      <c r="AE94" s="95"/>
      <c r="AF94" s="95"/>
      <c r="AG94" s="95"/>
      <c r="AH94" s="95"/>
      <c r="AI94" s="95"/>
      <c r="AJ94" s="95"/>
      <c r="AK94" s="95"/>
    </row>
    <row r="95" spans="3:37" s="33" customFormat="1" ht="17.25" customHeight="1">
      <c r="C95" s="39"/>
      <c r="D95" s="712" t="str">
        <f t="array" ref="D95:P96">+TRANSPOSE('入力 (県内外)'!$B$6:$C$18)</f>
        <v>01</v>
      </c>
      <c r="E95" s="712" t="str">
        <v>02</v>
      </c>
      <c r="F95" s="712" t="str">
        <v>03</v>
      </c>
      <c r="G95" s="712" t="str">
        <v>04</v>
      </c>
      <c r="H95" s="712" t="str">
        <v>05</v>
      </c>
      <c r="I95" s="712" t="str">
        <v>06</v>
      </c>
      <c r="J95" s="712" t="str">
        <v>07</v>
      </c>
      <c r="K95" s="712" t="str">
        <v>08</v>
      </c>
      <c r="L95" s="712" t="str">
        <v>09</v>
      </c>
      <c r="M95" s="712" t="str">
        <v>10</v>
      </c>
      <c r="N95" s="712" t="str">
        <v>11</v>
      </c>
      <c r="O95" s="712" t="str">
        <v>12</v>
      </c>
      <c r="P95" s="712" t="str">
        <v>13</v>
      </c>
      <c r="Q95" s="39"/>
      <c r="R95" s="94"/>
      <c r="S95" s="95"/>
      <c r="T95" s="95"/>
      <c r="U95" s="95"/>
      <c r="V95" s="95"/>
      <c r="W95" s="95"/>
      <c r="X95" s="95"/>
      <c r="Y95" s="95"/>
      <c r="Z95" s="95"/>
      <c r="AA95" s="95"/>
      <c r="AB95" s="95"/>
      <c r="AC95" s="95"/>
      <c r="AD95" s="95"/>
      <c r="AE95" s="95"/>
      <c r="AF95" s="95"/>
      <c r="AG95" s="95"/>
      <c r="AH95" s="95"/>
      <c r="AI95" s="95"/>
      <c r="AJ95" s="95"/>
      <c r="AK95" s="95"/>
    </row>
    <row r="96" spans="3:37" s="33" customFormat="1" ht="28.5" customHeight="1">
      <c r="C96" s="75" t="s">
        <v>58</v>
      </c>
      <c r="D96" s="713" t="str">
        <v>農林水産業</v>
      </c>
      <c r="E96" s="713" t="str">
        <v>鉱業</v>
      </c>
      <c r="F96" s="713" t="str">
        <v>製造業</v>
      </c>
      <c r="G96" s="713" t="str">
        <v>建設</v>
      </c>
      <c r="H96" s="713" t="str">
        <v>電力・ガス・水道</v>
      </c>
      <c r="I96" s="713" t="str">
        <v>商業</v>
      </c>
      <c r="J96" s="713" t="str">
        <v>金融・保険</v>
      </c>
      <c r="K96" s="713" t="str">
        <v>不動産</v>
      </c>
      <c r="L96" s="713" t="str">
        <v>運輸・郵便</v>
      </c>
      <c r="M96" s="713" t="str">
        <v>情報通信</v>
      </c>
      <c r="N96" s="713" t="str">
        <v>公務</v>
      </c>
      <c r="O96" s="713" t="str">
        <v>サービス業</v>
      </c>
      <c r="P96" s="713" t="str">
        <v>分類不明</v>
      </c>
      <c r="Q96" s="32" t="s">
        <v>71</v>
      </c>
      <c r="R96" s="94"/>
      <c r="S96" s="95"/>
      <c r="T96" s="95"/>
      <c r="U96" s="95"/>
      <c r="V96" s="95"/>
      <c r="W96" s="95"/>
      <c r="X96" s="95"/>
      <c r="Y96" s="95"/>
      <c r="Z96" s="95"/>
      <c r="AA96" s="95"/>
      <c r="AB96" s="95"/>
      <c r="AC96" s="95"/>
      <c r="AD96" s="95"/>
      <c r="AE96" s="95"/>
      <c r="AF96" s="95"/>
      <c r="AG96" s="95"/>
      <c r="AH96" s="95"/>
      <c r="AI96" s="95"/>
      <c r="AJ96" s="95"/>
      <c r="AK96" s="95"/>
    </row>
    <row r="97" spans="3:37" s="33" customFormat="1" ht="14.25" customHeight="1">
      <c r="C97" s="76" t="s">
        <v>101</v>
      </c>
      <c r="D97" s="77">
        <f>D19+D56</f>
        <v>0</v>
      </c>
      <c r="E97" s="77">
        <f t="shared" ref="E97:P100" si="8">E19+E56</f>
        <v>0</v>
      </c>
      <c r="F97" s="77">
        <f t="shared" si="8"/>
        <v>0</v>
      </c>
      <c r="G97" s="77">
        <f t="shared" si="8"/>
        <v>0</v>
      </c>
      <c r="H97" s="77">
        <f t="shared" si="8"/>
        <v>0</v>
      </c>
      <c r="I97" s="77">
        <f t="shared" si="8"/>
        <v>0</v>
      </c>
      <c r="J97" s="77">
        <f t="shared" si="8"/>
        <v>0</v>
      </c>
      <c r="K97" s="77">
        <f t="shared" si="8"/>
        <v>0</v>
      </c>
      <c r="L97" s="77">
        <f t="shared" si="8"/>
        <v>0</v>
      </c>
      <c r="M97" s="77">
        <f t="shared" si="8"/>
        <v>0</v>
      </c>
      <c r="N97" s="77">
        <f t="shared" si="8"/>
        <v>0</v>
      </c>
      <c r="O97" s="77">
        <f t="shared" si="8"/>
        <v>0</v>
      </c>
      <c r="P97" s="77">
        <f t="shared" si="8"/>
        <v>0</v>
      </c>
      <c r="Q97" s="77">
        <f>SUM(D97:P97)</f>
        <v>0</v>
      </c>
      <c r="R97" s="94"/>
      <c r="S97" s="95"/>
      <c r="T97" s="95"/>
      <c r="U97" s="95"/>
      <c r="V97" s="95"/>
      <c r="W97" s="95"/>
      <c r="X97" s="95"/>
      <c r="Y97" s="95"/>
      <c r="Z97" s="95"/>
      <c r="AA97" s="95"/>
      <c r="AB97" s="95"/>
      <c r="AC97" s="95"/>
      <c r="AD97" s="95"/>
      <c r="AE97" s="95"/>
      <c r="AF97" s="95"/>
      <c r="AG97" s="95"/>
      <c r="AH97" s="95"/>
      <c r="AI97" s="95"/>
      <c r="AJ97" s="95"/>
      <c r="AK97" s="95"/>
    </row>
    <row r="98" spans="3:37" s="33" customFormat="1" ht="14.25" customHeight="1">
      <c r="C98" s="78" t="s">
        <v>102</v>
      </c>
      <c r="D98" s="79">
        <f>D20+D57</f>
        <v>0</v>
      </c>
      <c r="E98" s="79">
        <f t="shared" si="8"/>
        <v>0</v>
      </c>
      <c r="F98" s="79">
        <f t="shared" si="8"/>
        <v>0</v>
      </c>
      <c r="G98" s="79">
        <f t="shared" si="8"/>
        <v>0</v>
      </c>
      <c r="H98" s="79">
        <f t="shared" si="8"/>
        <v>0</v>
      </c>
      <c r="I98" s="79">
        <f t="shared" si="8"/>
        <v>0</v>
      </c>
      <c r="J98" s="79">
        <f t="shared" si="8"/>
        <v>0</v>
      </c>
      <c r="K98" s="79">
        <f t="shared" si="8"/>
        <v>0</v>
      </c>
      <c r="L98" s="79">
        <f t="shared" si="8"/>
        <v>0</v>
      </c>
      <c r="M98" s="79">
        <f t="shared" si="8"/>
        <v>0</v>
      </c>
      <c r="N98" s="79">
        <f t="shared" si="8"/>
        <v>0</v>
      </c>
      <c r="O98" s="79">
        <f t="shared" si="8"/>
        <v>0</v>
      </c>
      <c r="P98" s="79">
        <f t="shared" si="8"/>
        <v>0</v>
      </c>
      <c r="Q98" s="79">
        <f>SUM(D98:P98)</f>
        <v>0</v>
      </c>
      <c r="R98" s="94"/>
      <c r="S98" s="95"/>
      <c r="T98" s="95"/>
      <c r="U98" s="95"/>
      <c r="V98" s="95"/>
      <c r="W98" s="95"/>
      <c r="X98" s="95"/>
      <c r="Y98" s="95"/>
      <c r="Z98" s="95"/>
      <c r="AA98" s="95"/>
      <c r="AB98" s="95"/>
      <c r="AC98" s="95"/>
      <c r="AD98" s="95"/>
      <c r="AE98" s="95"/>
      <c r="AF98" s="95"/>
      <c r="AG98" s="95"/>
      <c r="AH98" s="95"/>
      <c r="AI98" s="95"/>
      <c r="AJ98" s="95"/>
      <c r="AK98" s="95"/>
    </row>
    <row r="99" spans="3:37" s="33" customFormat="1" ht="14.25" customHeight="1">
      <c r="C99" s="78" t="s">
        <v>103</v>
      </c>
      <c r="D99" s="79">
        <f>D21+D58</f>
        <v>0</v>
      </c>
      <c r="E99" s="79">
        <f t="shared" si="8"/>
        <v>0</v>
      </c>
      <c r="F99" s="79">
        <f t="shared" si="8"/>
        <v>0</v>
      </c>
      <c r="G99" s="79">
        <f t="shared" si="8"/>
        <v>0</v>
      </c>
      <c r="H99" s="79">
        <f t="shared" si="8"/>
        <v>0</v>
      </c>
      <c r="I99" s="79">
        <f t="shared" si="8"/>
        <v>0</v>
      </c>
      <c r="J99" s="79">
        <f t="shared" si="8"/>
        <v>0</v>
      </c>
      <c r="K99" s="79">
        <f t="shared" si="8"/>
        <v>0</v>
      </c>
      <c r="L99" s="79">
        <f t="shared" si="8"/>
        <v>0</v>
      </c>
      <c r="M99" s="79">
        <f t="shared" si="8"/>
        <v>0</v>
      </c>
      <c r="N99" s="79">
        <f t="shared" si="8"/>
        <v>0</v>
      </c>
      <c r="O99" s="79">
        <f t="shared" si="8"/>
        <v>0</v>
      </c>
      <c r="P99" s="79">
        <f t="shared" si="8"/>
        <v>0</v>
      </c>
      <c r="Q99" s="79">
        <f>SUM(D99:P99)</f>
        <v>0</v>
      </c>
      <c r="R99" s="94"/>
      <c r="S99" s="95"/>
      <c r="T99" s="95"/>
      <c r="U99" s="95"/>
      <c r="V99" s="95"/>
      <c r="W99" s="95"/>
      <c r="X99" s="95"/>
      <c r="Y99" s="95"/>
      <c r="Z99" s="95"/>
      <c r="AA99" s="95"/>
      <c r="AB99" s="95"/>
      <c r="AC99" s="95"/>
      <c r="AD99" s="95"/>
      <c r="AE99" s="95"/>
      <c r="AF99" s="95"/>
      <c r="AG99" s="95"/>
      <c r="AH99" s="95"/>
      <c r="AI99" s="95"/>
      <c r="AJ99" s="95"/>
      <c r="AK99" s="95"/>
    </row>
    <row r="100" spans="3:37" s="33" customFormat="1" ht="14.25" customHeight="1">
      <c r="C100" s="80" t="s">
        <v>92</v>
      </c>
      <c r="D100" s="46">
        <f>D22+D59</f>
        <v>0</v>
      </c>
      <c r="E100" s="46">
        <f t="shared" si="8"/>
        <v>0</v>
      </c>
      <c r="F100" s="46">
        <f t="shared" si="8"/>
        <v>0</v>
      </c>
      <c r="G100" s="46">
        <f t="shared" si="8"/>
        <v>0</v>
      </c>
      <c r="H100" s="46">
        <f t="shared" si="8"/>
        <v>0</v>
      </c>
      <c r="I100" s="46">
        <f t="shared" si="8"/>
        <v>0</v>
      </c>
      <c r="J100" s="46">
        <f t="shared" si="8"/>
        <v>0</v>
      </c>
      <c r="K100" s="46">
        <f t="shared" si="8"/>
        <v>0</v>
      </c>
      <c r="L100" s="46">
        <f t="shared" si="8"/>
        <v>0</v>
      </c>
      <c r="M100" s="46">
        <f t="shared" si="8"/>
        <v>0</v>
      </c>
      <c r="N100" s="46">
        <f t="shared" si="8"/>
        <v>0</v>
      </c>
      <c r="O100" s="46">
        <f t="shared" si="8"/>
        <v>0</v>
      </c>
      <c r="P100" s="46">
        <f t="shared" si="8"/>
        <v>0</v>
      </c>
      <c r="Q100" s="46">
        <f>SUM(D100:P100)</f>
        <v>0</v>
      </c>
      <c r="R100" s="94"/>
      <c r="S100" s="95"/>
      <c r="T100" s="95"/>
      <c r="U100" s="95"/>
      <c r="V100" s="95"/>
      <c r="W100" s="95"/>
      <c r="X100" s="95"/>
      <c r="Y100" s="95"/>
      <c r="Z100" s="95"/>
      <c r="AA100" s="95"/>
      <c r="AB100" s="95"/>
      <c r="AC100" s="95"/>
      <c r="AD100" s="95"/>
      <c r="AE100" s="95"/>
      <c r="AF100" s="95"/>
      <c r="AG100" s="95"/>
      <c r="AH100" s="95"/>
      <c r="AI100" s="95"/>
      <c r="AJ100" s="95"/>
      <c r="AK100" s="95"/>
    </row>
    <row r="101" spans="3:37" s="33" customFormat="1" ht="8.65" customHeight="1">
      <c r="D101" s="94"/>
      <c r="E101" s="94"/>
      <c r="F101" s="94"/>
      <c r="G101" s="94"/>
      <c r="H101" s="94"/>
      <c r="I101" s="94"/>
      <c r="J101" s="94"/>
      <c r="K101" s="94"/>
      <c r="L101" s="94"/>
      <c r="M101" s="94"/>
      <c r="N101" s="94"/>
      <c r="O101" s="94"/>
      <c r="P101" s="94"/>
      <c r="Q101" s="94"/>
      <c r="R101" s="94"/>
      <c r="S101" s="95"/>
      <c r="T101" s="95"/>
      <c r="U101" s="95"/>
      <c r="V101" s="95"/>
      <c r="W101" s="95"/>
      <c r="X101" s="95"/>
      <c r="Y101" s="95"/>
      <c r="Z101" s="95"/>
      <c r="AA101" s="95"/>
      <c r="AB101" s="95"/>
      <c r="AC101" s="95"/>
      <c r="AD101" s="95"/>
      <c r="AE101" s="95"/>
      <c r="AF101" s="95"/>
      <c r="AG101" s="95"/>
      <c r="AH101" s="95"/>
      <c r="AI101" s="95"/>
      <c r="AJ101" s="95"/>
      <c r="AK101" s="95"/>
    </row>
    <row r="102" spans="3:37" s="33" customFormat="1" ht="17.25" customHeight="1">
      <c r="C102" s="30" t="s">
        <v>132</v>
      </c>
      <c r="D102" s="27"/>
      <c r="E102" s="27"/>
      <c r="F102" s="71"/>
      <c r="G102" s="72"/>
      <c r="H102" s="27"/>
      <c r="I102" s="27"/>
      <c r="J102" s="73"/>
      <c r="K102" s="74"/>
      <c r="L102" s="27"/>
      <c r="M102" s="27"/>
      <c r="N102" s="27"/>
      <c r="O102" s="27"/>
      <c r="P102" s="27"/>
      <c r="Q102" s="31" t="s">
        <v>57</v>
      </c>
      <c r="R102" s="94"/>
      <c r="S102" s="95"/>
      <c r="T102" s="95"/>
      <c r="U102" s="95"/>
      <c r="V102" s="95"/>
      <c r="W102" s="95"/>
      <c r="X102" s="95"/>
      <c r="Y102" s="95"/>
      <c r="Z102" s="95"/>
      <c r="AA102" s="95"/>
      <c r="AB102" s="95"/>
      <c r="AC102" s="95"/>
      <c r="AD102" s="95"/>
      <c r="AE102" s="95"/>
      <c r="AF102" s="95"/>
      <c r="AG102" s="95"/>
      <c r="AH102" s="95"/>
      <c r="AI102" s="95"/>
      <c r="AJ102" s="95"/>
      <c r="AK102" s="95"/>
    </row>
    <row r="103" spans="3:37" s="33" customFormat="1" ht="17.25" customHeight="1">
      <c r="C103" s="39"/>
      <c r="D103" s="712" t="str">
        <f t="array" ref="D103:P104">+TRANSPOSE('入力 (県内外)'!$B$6:$C$18)</f>
        <v>01</v>
      </c>
      <c r="E103" s="712" t="str">
        <v>02</v>
      </c>
      <c r="F103" s="712" t="str">
        <v>03</v>
      </c>
      <c r="G103" s="712" t="str">
        <v>04</v>
      </c>
      <c r="H103" s="712" t="str">
        <v>05</v>
      </c>
      <c r="I103" s="712" t="str">
        <v>06</v>
      </c>
      <c r="J103" s="712" t="str">
        <v>07</v>
      </c>
      <c r="K103" s="712" t="str">
        <v>08</v>
      </c>
      <c r="L103" s="712" t="str">
        <v>09</v>
      </c>
      <c r="M103" s="712" t="str">
        <v>10</v>
      </c>
      <c r="N103" s="712" t="str">
        <v>11</v>
      </c>
      <c r="O103" s="712" t="str">
        <v>12</v>
      </c>
      <c r="P103" s="712" t="str">
        <v>13</v>
      </c>
      <c r="Q103" s="39"/>
      <c r="R103" s="94"/>
      <c r="S103" s="95"/>
      <c r="T103" s="95"/>
      <c r="U103" s="95"/>
      <c r="V103" s="95"/>
      <c r="W103" s="95"/>
      <c r="X103" s="95"/>
      <c r="Y103" s="95"/>
      <c r="Z103" s="95"/>
      <c r="AA103" s="95"/>
      <c r="AB103" s="95"/>
      <c r="AC103" s="95"/>
      <c r="AD103" s="95"/>
      <c r="AE103" s="95"/>
      <c r="AF103" s="95"/>
      <c r="AG103" s="95"/>
      <c r="AH103" s="95"/>
      <c r="AI103" s="95"/>
      <c r="AJ103" s="95"/>
      <c r="AK103" s="95"/>
    </row>
    <row r="104" spans="3:37" s="33" customFormat="1" ht="28.5" customHeight="1">
      <c r="C104" s="75" t="s">
        <v>58</v>
      </c>
      <c r="D104" s="713" t="str">
        <v>農林水産業</v>
      </c>
      <c r="E104" s="713" t="str">
        <v>鉱業</v>
      </c>
      <c r="F104" s="713" t="str">
        <v>製造業</v>
      </c>
      <c r="G104" s="713" t="str">
        <v>建設</v>
      </c>
      <c r="H104" s="713" t="str">
        <v>電力・ガス・水道</v>
      </c>
      <c r="I104" s="713" t="str">
        <v>商業</v>
      </c>
      <c r="J104" s="713" t="str">
        <v>金融・保険</v>
      </c>
      <c r="K104" s="713" t="str">
        <v>不動産</v>
      </c>
      <c r="L104" s="713" t="str">
        <v>運輸・郵便</v>
      </c>
      <c r="M104" s="713" t="str">
        <v>情報通信</v>
      </c>
      <c r="N104" s="713" t="str">
        <v>公務</v>
      </c>
      <c r="O104" s="713" t="str">
        <v>サービス業</v>
      </c>
      <c r="P104" s="713" t="str">
        <v>分類不明</v>
      </c>
      <c r="Q104" s="32" t="s">
        <v>71</v>
      </c>
      <c r="R104" s="94"/>
      <c r="S104" s="95"/>
      <c r="T104" s="95"/>
      <c r="U104" s="95"/>
      <c r="V104" s="95"/>
      <c r="W104" s="95"/>
      <c r="X104" s="95"/>
      <c r="Y104" s="95"/>
      <c r="Z104" s="95"/>
      <c r="AA104" s="95"/>
      <c r="AB104" s="95"/>
      <c r="AC104" s="95"/>
      <c r="AD104" s="95"/>
      <c r="AE104" s="95"/>
      <c r="AF104" s="95"/>
      <c r="AG104" s="95"/>
      <c r="AH104" s="95"/>
      <c r="AI104" s="95"/>
      <c r="AJ104" s="95"/>
      <c r="AK104" s="95"/>
    </row>
    <row r="105" spans="3:37" s="33" customFormat="1" ht="14.25" customHeight="1">
      <c r="C105" s="76" t="s">
        <v>101</v>
      </c>
      <c r="D105" s="77">
        <f>D89+D97</f>
        <v>0</v>
      </c>
      <c r="E105" s="77">
        <f t="shared" ref="E105:P108" si="9">E89+E97</f>
        <v>0</v>
      </c>
      <c r="F105" s="77">
        <f t="shared" si="9"/>
        <v>0</v>
      </c>
      <c r="G105" s="77">
        <f t="shared" si="9"/>
        <v>0</v>
      </c>
      <c r="H105" s="77">
        <f t="shared" si="9"/>
        <v>0</v>
      </c>
      <c r="I105" s="77">
        <f t="shared" si="9"/>
        <v>0</v>
      </c>
      <c r="J105" s="77">
        <f t="shared" si="9"/>
        <v>0</v>
      </c>
      <c r="K105" s="77">
        <f t="shared" si="9"/>
        <v>0</v>
      </c>
      <c r="L105" s="77">
        <f t="shared" si="9"/>
        <v>0</v>
      </c>
      <c r="M105" s="77">
        <f t="shared" si="9"/>
        <v>0</v>
      </c>
      <c r="N105" s="77">
        <f t="shared" si="9"/>
        <v>0</v>
      </c>
      <c r="O105" s="77">
        <f t="shared" si="9"/>
        <v>0</v>
      </c>
      <c r="P105" s="77">
        <f t="shared" si="9"/>
        <v>0</v>
      </c>
      <c r="Q105" s="77">
        <f>Q89+Q97</f>
        <v>0</v>
      </c>
      <c r="R105" s="94"/>
      <c r="S105" s="95"/>
      <c r="T105" s="95"/>
      <c r="U105" s="95"/>
      <c r="V105" s="95"/>
      <c r="W105" s="95"/>
      <c r="X105" s="95"/>
      <c r="Y105" s="95"/>
      <c r="Z105" s="95"/>
      <c r="AA105" s="95"/>
      <c r="AB105" s="95"/>
      <c r="AC105" s="95"/>
      <c r="AD105" s="95"/>
      <c r="AE105" s="95"/>
      <c r="AF105" s="95"/>
      <c r="AG105" s="95"/>
      <c r="AH105" s="95"/>
      <c r="AI105" s="95"/>
      <c r="AJ105" s="95"/>
      <c r="AK105" s="95"/>
    </row>
    <row r="106" spans="3:37" s="33" customFormat="1" ht="14.25" customHeight="1">
      <c r="C106" s="78" t="s">
        <v>102</v>
      </c>
      <c r="D106" s="79">
        <f>D90+D98</f>
        <v>0</v>
      </c>
      <c r="E106" s="79">
        <f t="shared" si="9"/>
        <v>0</v>
      </c>
      <c r="F106" s="79">
        <f t="shared" si="9"/>
        <v>0</v>
      </c>
      <c r="G106" s="79">
        <f t="shared" si="9"/>
        <v>0</v>
      </c>
      <c r="H106" s="79">
        <f t="shared" si="9"/>
        <v>0</v>
      </c>
      <c r="I106" s="79">
        <f t="shared" si="9"/>
        <v>0</v>
      </c>
      <c r="J106" s="79">
        <f t="shared" si="9"/>
        <v>0</v>
      </c>
      <c r="K106" s="79">
        <f t="shared" si="9"/>
        <v>0</v>
      </c>
      <c r="L106" s="79">
        <f t="shared" si="9"/>
        <v>0</v>
      </c>
      <c r="M106" s="79">
        <f t="shared" si="9"/>
        <v>0</v>
      </c>
      <c r="N106" s="79">
        <f t="shared" si="9"/>
        <v>0</v>
      </c>
      <c r="O106" s="79">
        <f t="shared" si="9"/>
        <v>0</v>
      </c>
      <c r="P106" s="79">
        <f t="shared" si="9"/>
        <v>0</v>
      </c>
      <c r="Q106" s="79">
        <f>Q90+Q98</f>
        <v>0</v>
      </c>
      <c r="R106" s="94"/>
      <c r="S106" s="95"/>
      <c r="T106" s="95"/>
      <c r="U106" s="95"/>
      <c r="V106" s="95"/>
      <c r="W106" s="95"/>
      <c r="X106" s="95"/>
      <c r="Y106" s="95"/>
      <c r="Z106" s="95"/>
      <c r="AA106" s="95"/>
      <c r="AB106" s="95"/>
      <c r="AC106" s="95"/>
      <c r="AD106" s="95"/>
      <c r="AE106" s="95"/>
      <c r="AF106" s="95"/>
      <c r="AG106" s="95"/>
      <c r="AH106" s="95"/>
      <c r="AI106" s="95"/>
      <c r="AJ106" s="95"/>
      <c r="AK106" s="95"/>
    </row>
    <row r="107" spans="3:37" s="33" customFormat="1" ht="14.25" customHeight="1">
      <c r="C107" s="78" t="s">
        <v>103</v>
      </c>
      <c r="D107" s="79">
        <f>D91+D99</f>
        <v>0</v>
      </c>
      <c r="E107" s="79">
        <f t="shared" si="9"/>
        <v>0</v>
      </c>
      <c r="F107" s="79">
        <f t="shared" si="9"/>
        <v>0</v>
      </c>
      <c r="G107" s="79">
        <f t="shared" si="9"/>
        <v>0</v>
      </c>
      <c r="H107" s="79">
        <f t="shared" si="9"/>
        <v>0</v>
      </c>
      <c r="I107" s="79">
        <f t="shared" si="9"/>
        <v>0</v>
      </c>
      <c r="J107" s="79">
        <f t="shared" si="9"/>
        <v>0</v>
      </c>
      <c r="K107" s="79">
        <f t="shared" si="9"/>
        <v>0</v>
      </c>
      <c r="L107" s="79">
        <f t="shared" si="9"/>
        <v>0</v>
      </c>
      <c r="M107" s="79">
        <f t="shared" si="9"/>
        <v>0</v>
      </c>
      <c r="N107" s="79">
        <f t="shared" si="9"/>
        <v>0</v>
      </c>
      <c r="O107" s="79">
        <f t="shared" si="9"/>
        <v>0</v>
      </c>
      <c r="P107" s="79">
        <f t="shared" si="9"/>
        <v>0</v>
      </c>
      <c r="Q107" s="79">
        <f>Q91+Q99</f>
        <v>0</v>
      </c>
      <c r="R107" s="94"/>
      <c r="S107" s="95"/>
      <c r="T107" s="95"/>
      <c r="U107" s="95"/>
      <c r="V107" s="95"/>
      <c r="W107" s="95"/>
      <c r="X107" s="95"/>
      <c r="Y107" s="95"/>
      <c r="Z107" s="95"/>
      <c r="AA107" s="95"/>
      <c r="AB107" s="95"/>
      <c r="AC107" s="95"/>
      <c r="AD107" s="95"/>
      <c r="AE107" s="95"/>
      <c r="AF107" s="95"/>
      <c r="AG107" s="95"/>
      <c r="AH107" s="95"/>
      <c r="AI107" s="95"/>
      <c r="AJ107" s="95"/>
      <c r="AK107" s="95"/>
    </row>
    <row r="108" spans="3:37" s="33" customFormat="1" ht="14.25" customHeight="1">
      <c r="C108" s="80" t="s">
        <v>92</v>
      </c>
      <c r="D108" s="46">
        <f>D92+D100</f>
        <v>0</v>
      </c>
      <c r="E108" s="46">
        <f t="shared" si="9"/>
        <v>0</v>
      </c>
      <c r="F108" s="46">
        <f t="shared" si="9"/>
        <v>0</v>
      </c>
      <c r="G108" s="46">
        <f t="shared" si="9"/>
        <v>0</v>
      </c>
      <c r="H108" s="46">
        <f t="shared" si="9"/>
        <v>0</v>
      </c>
      <c r="I108" s="46">
        <f t="shared" si="9"/>
        <v>0</v>
      </c>
      <c r="J108" s="46">
        <f t="shared" si="9"/>
        <v>0</v>
      </c>
      <c r="K108" s="46">
        <f t="shared" si="9"/>
        <v>0</v>
      </c>
      <c r="L108" s="46">
        <f t="shared" si="9"/>
        <v>0</v>
      </c>
      <c r="M108" s="46">
        <f t="shared" si="9"/>
        <v>0</v>
      </c>
      <c r="N108" s="46">
        <f t="shared" si="9"/>
        <v>0</v>
      </c>
      <c r="O108" s="46">
        <f t="shared" si="9"/>
        <v>0</v>
      </c>
      <c r="P108" s="46">
        <f t="shared" si="9"/>
        <v>0</v>
      </c>
      <c r="Q108" s="46">
        <f>Q92+Q100</f>
        <v>0</v>
      </c>
      <c r="R108" s="94"/>
      <c r="S108" s="95"/>
      <c r="T108" s="95"/>
      <c r="U108" s="95"/>
      <c r="V108" s="95"/>
      <c r="W108" s="95"/>
      <c r="X108" s="95"/>
      <c r="Y108" s="95"/>
      <c r="Z108" s="95"/>
      <c r="AA108" s="95"/>
      <c r="AB108" s="95"/>
      <c r="AC108" s="95"/>
      <c r="AD108" s="95"/>
      <c r="AE108" s="95"/>
      <c r="AF108" s="95"/>
      <c r="AG108" s="95"/>
      <c r="AH108" s="95"/>
      <c r="AI108" s="95"/>
      <c r="AJ108" s="95"/>
      <c r="AK108" s="95"/>
    </row>
    <row r="109" spans="3:37" s="33" customFormat="1" ht="10.7" customHeight="1">
      <c r="D109" s="35"/>
      <c r="E109" s="35"/>
      <c r="F109" s="35"/>
      <c r="G109" s="35"/>
      <c r="H109" s="35"/>
      <c r="I109" s="35"/>
      <c r="J109" s="35"/>
      <c r="K109" s="35"/>
      <c r="L109" s="35"/>
      <c r="M109" s="35"/>
      <c r="N109" s="35"/>
      <c r="O109" s="35"/>
      <c r="P109" s="35"/>
      <c r="Q109" s="35"/>
      <c r="R109" s="94"/>
      <c r="S109" s="95"/>
      <c r="T109" s="95"/>
      <c r="U109" s="95"/>
      <c r="V109" s="95"/>
      <c r="W109" s="95"/>
      <c r="X109" s="95"/>
      <c r="Y109" s="95"/>
      <c r="Z109" s="95"/>
      <c r="AA109" s="95"/>
      <c r="AB109" s="95"/>
      <c r="AC109" s="95"/>
      <c r="AD109" s="95"/>
      <c r="AE109" s="95"/>
      <c r="AF109" s="95"/>
      <c r="AG109" s="95"/>
      <c r="AH109" s="95"/>
      <c r="AI109" s="95"/>
      <c r="AJ109" s="95"/>
      <c r="AK109" s="95"/>
    </row>
    <row r="110" spans="3:37" s="33" customFormat="1" ht="13.5" customHeight="1">
      <c r="C110" s="33" t="s">
        <v>106</v>
      </c>
      <c r="D110" s="35"/>
      <c r="E110" s="35"/>
      <c r="F110" s="35"/>
      <c r="G110" s="35"/>
      <c r="H110" s="35"/>
      <c r="I110" s="35"/>
      <c r="J110" s="35"/>
      <c r="K110" s="35"/>
      <c r="L110" s="35"/>
      <c r="M110" s="35"/>
      <c r="N110" s="35"/>
      <c r="O110" s="35"/>
      <c r="P110" s="35"/>
      <c r="Q110" s="35"/>
      <c r="R110" s="94"/>
      <c r="S110" s="95"/>
      <c r="T110" s="95"/>
      <c r="U110" s="95"/>
      <c r="V110" s="95"/>
      <c r="W110" s="95"/>
      <c r="X110" s="95"/>
      <c r="Y110" s="95"/>
      <c r="Z110" s="95"/>
      <c r="AA110" s="95"/>
      <c r="AB110" s="95"/>
      <c r="AC110" s="95"/>
      <c r="AD110" s="95"/>
      <c r="AE110" s="95"/>
      <c r="AF110" s="95"/>
      <c r="AG110" s="95"/>
      <c r="AH110" s="95"/>
      <c r="AI110" s="95"/>
      <c r="AJ110" s="95"/>
      <c r="AK110" s="95"/>
    </row>
    <row r="111" spans="3:37" s="33" customFormat="1" ht="14.25" customHeight="1">
      <c r="D111" s="35"/>
      <c r="E111" s="35"/>
      <c r="F111" s="35"/>
      <c r="G111" s="35"/>
      <c r="H111" s="35"/>
      <c r="I111" s="35"/>
      <c r="J111" s="35"/>
      <c r="K111" s="35"/>
      <c r="L111" s="35"/>
      <c r="M111" s="35"/>
      <c r="N111" s="35"/>
      <c r="O111" s="35"/>
      <c r="P111" s="35"/>
      <c r="Q111" s="35"/>
      <c r="R111" s="94"/>
      <c r="S111" s="95"/>
      <c r="T111" s="95"/>
      <c r="U111" s="95"/>
      <c r="V111" s="95"/>
      <c r="W111" s="95"/>
      <c r="X111" s="95"/>
      <c r="Y111" s="95"/>
      <c r="Z111" s="95"/>
      <c r="AA111" s="95"/>
      <c r="AB111" s="95"/>
      <c r="AC111" s="95"/>
      <c r="AD111" s="95"/>
      <c r="AE111" s="95"/>
      <c r="AF111" s="95"/>
      <c r="AG111" s="95"/>
      <c r="AH111" s="95"/>
      <c r="AI111" s="95"/>
      <c r="AJ111" s="95"/>
      <c r="AK111" s="95"/>
    </row>
    <row r="112" spans="3:37" s="33" customFormat="1" ht="14.25" customHeight="1">
      <c r="D112" s="35"/>
      <c r="E112" s="35"/>
      <c r="F112" s="35"/>
      <c r="G112" s="35"/>
      <c r="H112" s="35"/>
      <c r="I112" s="35"/>
      <c r="J112" s="35"/>
      <c r="K112" s="35"/>
      <c r="L112" s="35"/>
      <c r="M112" s="35"/>
      <c r="N112" s="35"/>
      <c r="O112" s="35"/>
      <c r="P112" s="35"/>
      <c r="Q112" s="35"/>
      <c r="R112" s="94"/>
      <c r="S112" s="95"/>
      <c r="T112" s="95"/>
      <c r="U112" s="95"/>
      <c r="V112" s="95"/>
      <c r="W112" s="95"/>
      <c r="X112" s="95"/>
      <c r="Y112" s="95"/>
      <c r="Z112" s="95"/>
      <c r="AA112" s="95"/>
      <c r="AB112" s="95"/>
      <c r="AC112" s="95"/>
      <c r="AD112" s="95"/>
      <c r="AE112" s="95"/>
      <c r="AF112" s="95"/>
      <c r="AG112" s="95"/>
      <c r="AH112" s="95"/>
      <c r="AI112" s="95"/>
      <c r="AJ112" s="95"/>
      <c r="AK112" s="95"/>
    </row>
    <row r="113" spans="4:37" s="33" customFormat="1" ht="14.25" customHeight="1">
      <c r="D113" s="35"/>
      <c r="E113" s="35"/>
      <c r="F113" s="35"/>
      <c r="G113" s="35"/>
      <c r="H113" s="35"/>
      <c r="I113" s="35"/>
      <c r="J113" s="35"/>
      <c r="K113" s="35"/>
      <c r="L113" s="35"/>
      <c r="M113" s="35"/>
      <c r="N113" s="35"/>
      <c r="O113" s="35"/>
      <c r="P113" s="35"/>
      <c r="Q113" s="35"/>
      <c r="R113" s="94"/>
      <c r="S113" s="95"/>
      <c r="T113" s="95"/>
      <c r="U113" s="95"/>
      <c r="V113" s="95"/>
      <c r="W113" s="95"/>
      <c r="X113" s="95"/>
      <c r="Y113" s="95"/>
      <c r="Z113" s="95"/>
      <c r="AA113" s="95"/>
      <c r="AB113" s="95"/>
      <c r="AC113" s="95"/>
      <c r="AD113" s="95"/>
      <c r="AE113" s="95"/>
      <c r="AF113" s="95"/>
      <c r="AG113" s="95"/>
      <c r="AH113" s="95"/>
      <c r="AI113" s="95"/>
      <c r="AJ113" s="95"/>
      <c r="AK113" s="95"/>
    </row>
    <row r="114" spans="4:37" s="33" customFormat="1" ht="14.25" customHeight="1">
      <c r="D114" s="35"/>
      <c r="E114" s="35"/>
      <c r="F114" s="35"/>
      <c r="G114" s="35"/>
      <c r="H114" s="35"/>
      <c r="I114" s="35"/>
      <c r="J114" s="35"/>
      <c r="K114" s="35"/>
      <c r="L114" s="35"/>
      <c r="M114" s="35"/>
      <c r="N114" s="35"/>
      <c r="O114" s="35"/>
      <c r="P114" s="35"/>
      <c r="Q114" s="35"/>
      <c r="R114" s="94"/>
      <c r="S114" s="95"/>
      <c r="T114" s="95"/>
      <c r="U114" s="95"/>
      <c r="V114" s="95"/>
      <c r="W114" s="95"/>
      <c r="X114" s="95"/>
      <c r="Y114" s="95"/>
      <c r="Z114" s="95"/>
      <c r="AA114" s="95"/>
      <c r="AB114" s="95"/>
      <c r="AC114" s="95"/>
      <c r="AD114" s="95"/>
      <c r="AE114" s="95"/>
      <c r="AF114" s="95"/>
      <c r="AG114" s="95"/>
      <c r="AH114" s="95"/>
      <c r="AI114" s="95"/>
      <c r="AJ114" s="95"/>
      <c r="AK114" s="95"/>
    </row>
    <row r="115" spans="4:37" s="33" customFormat="1" ht="14.25" customHeight="1">
      <c r="D115" s="35"/>
      <c r="E115" s="35"/>
      <c r="F115" s="35"/>
      <c r="G115" s="35"/>
      <c r="H115" s="35"/>
      <c r="I115" s="35"/>
      <c r="J115" s="35"/>
      <c r="K115" s="35"/>
      <c r="L115" s="35"/>
      <c r="M115" s="35"/>
      <c r="N115" s="35"/>
      <c r="O115" s="35"/>
      <c r="P115" s="35"/>
      <c r="Q115" s="35"/>
      <c r="R115" s="94"/>
      <c r="S115" s="95"/>
      <c r="T115" s="95"/>
      <c r="U115" s="95"/>
      <c r="V115" s="95"/>
      <c r="W115" s="95"/>
      <c r="X115" s="95"/>
      <c r="Y115" s="95"/>
      <c r="Z115" s="95"/>
      <c r="AA115" s="95"/>
      <c r="AB115" s="95"/>
      <c r="AC115" s="95"/>
      <c r="AD115" s="95"/>
      <c r="AE115" s="95"/>
      <c r="AF115" s="95"/>
      <c r="AG115" s="95"/>
      <c r="AH115" s="95"/>
      <c r="AI115" s="95"/>
      <c r="AJ115" s="95"/>
      <c r="AK115" s="95"/>
    </row>
    <row r="116" spans="4:37" s="33" customFormat="1" ht="14.25" customHeight="1">
      <c r="D116" s="35"/>
      <c r="E116" s="35"/>
      <c r="F116" s="35"/>
      <c r="G116" s="35"/>
      <c r="H116" s="35"/>
      <c r="I116" s="35"/>
      <c r="J116" s="35"/>
      <c r="K116" s="35"/>
      <c r="L116" s="35"/>
      <c r="M116" s="35"/>
      <c r="N116" s="35"/>
      <c r="O116" s="35"/>
      <c r="P116" s="35"/>
      <c r="Q116" s="35"/>
      <c r="R116" s="94"/>
      <c r="S116" s="95"/>
      <c r="T116" s="95"/>
      <c r="U116" s="95"/>
      <c r="V116" s="95"/>
      <c r="W116" s="95"/>
      <c r="X116" s="95"/>
      <c r="Y116" s="95"/>
      <c r="Z116" s="95"/>
      <c r="AA116" s="95"/>
      <c r="AB116" s="95"/>
      <c r="AC116" s="95"/>
      <c r="AD116" s="95"/>
      <c r="AE116" s="95"/>
      <c r="AF116" s="95"/>
      <c r="AG116" s="95"/>
      <c r="AH116" s="95"/>
      <c r="AI116" s="95"/>
      <c r="AJ116" s="95"/>
      <c r="AK116" s="95"/>
    </row>
    <row r="117" spans="4:37" s="33" customFormat="1" ht="14.25" customHeight="1">
      <c r="D117" s="35"/>
      <c r="E117" s="35"/>
      <c r="F117" s="35"/>
      <c r="G117" s="35"/>
      <c r="H117" s="35"/>
      <c r="I117" s="35"/>
      <c r="J117" s="35"/>
      <c r="K117" s="35"/>
      <c r="L117" s="35"/>
      <c r="M117" s="35"/>
      <c r="N117" s="35"/>
      <c r="O117" s="35"/>
      <c r="P117" s="35"/>
      <c r="Q117" s="35"/>
      <c r="R117" s="94"/>
      <c r="S117" s="95"/>
      <c r="T117" s="95"/>
      <c r="U117" s="95"/>
      <c r="V117" s="95"/>
      <c r="W117" s="95"/>
      <c r="X117" s="95"/>
      <c r="Y117" s="95"/>
      <c r="Z117" s="95"/>
      <c r="AA117" s="95"/>
      <c r="AB117" s="95"/>
      <c r="AC117" s="95"/>
      <c r="AD117" s="95"/>
      <c r="AE117" s="95"/>
      <c r="AF117" s="95"/>
      <c r="AG117" s="95"/>
      <c r="AH117" s="95"/>
      <c r="AI117" s="95"/>
      <c r="AJ117" s="95"/>
      <c r="AK117" s="95"/>
    </row>
    <row r="118" spans="4:37" s="33" customFormat="1" ht="14.25" customHeight="1">
      <c r="D118" s="35"/>
      <c r="E118" s="35"/>
      <c r="F118" s="35"/>
      <c r="G118" s="35"/>
      <c r="H118" s="35"/>
      <c r="I118" s="35"/>
      <c r="J118" s="35"/>
      <c r="K118" s="35"/>
      <c r="L118" s="35"/>
      <c r="M118" s="35"/>
      <c r="N118" s="35"/>
      <c r="O118" s="35"/>
      <c r="P118" s="35"/>
      <c r="Q118" s="35"/>
      <c r="R118" s="94"/>
      <c r="S118" s="95"/>
      <c r="T118" s="95"/>
      <c r="U118" s="95"/>
      <c r="V118" s="95"/>
      <c r="W118" s="95"/>
      <c r="X118" s="95"/>
      <c r="Y118" s="95"/>
      <c r="Z118" s="95"/>
      <c r="AA118" s="95"/>
      <c r="AB118" s="95"/>
      <c r="AC118" s="95"/>
      <c r="AD118" s="95"/>
      <c r="AE118" s="95"/>
      <c r="AF118" s="95"/>
      <c r="AG118" s="95"/>
      <c r="AH118" s="95"/>
      <c r="AI118" s="95"/>
      <c r="AJ118" s="95"/>
      <c r="AK118" s="95"/>
    </row>
    <row r="119" spans="4:37" s="33" customFormat="1" ht="14.25" customHeight="1">
      <c r="D119" s="35"/>
      <c r="E119" s="35"/>
      <c r="F119" s="35"/>
      <c r="G119" s="35"/>
      <c r="H119" s="35"/>
      <c r="I119" s="35"/>
      <c r="J119" s="35"/>
      <c r="K119" s="35"/>
      <c r="L119" s="35"/>
      <c r="M119" s="35"/>
      <c r="N119" s="35"/>
      <c r="O119" s="35"/>
      <c r="P119" s="35"/>
      <c r="Q119" s="35"/>
      <c r="R119" s="94"/>
      <c r="S119" s="95"/>
      <c r="T119" s="95"/>
      <c r="U119" s="95"/>
      <c r="V119" s="95"/>
      <c r="W119" s="95"/>
      <c r="X119" s="95"/>
      <c r="Y119" s="95"/>
      <c r="Z119" s="95"/>
      <c r="AA119" s="95"/>
      <c r="AB119" s="95"/>
      <c r="AC119" s="95"/>
      <c r="AD119" s="95"/>
      <c r="AE119" s="95"/>
      <c r="AF119" s="95"/>
      <c r="AG119" s="95"/>
      <c r="AH119" s="95"/>
      <c r="AI119" s="95"/>
      <c r="AJ119" s="95"/>
      <c r="AK119" s="95"/>
    </row>
    <row r="120" spans="4:37" s="33" customFormat="1" ht="14.25" customHeight="1">
      <c r="D120" s="35"/>
      <c r="E120" s="35"/>
      <c r="F120" s="35"/>
      <c r="G120" s="35"/>
      <c r="H120" s="35"/>
      <c r="I120" s="35"/>
      <c r="J120" s="35"/>
      <c r="K120" s="35"/>
      <c r="L120" s="35"/>
      <c r="M120" s="35"/>
      <c r="N120" s="35"/>
      <c r="O120" s="35"/>
      <c r="P120" s="35"/>
      <c r="Q120" s="35"/>
      <c r="R120" s="94"/>
      <c r="S120" s="95"/>
      <c r="T120" s="95"/>
      <c r="U120" s="95"/>
      <c r="V120" s="95"/>
      <c r="W120" s="95"/>
      <c r="X120" s="95"/>
      <c r="Y120" s="95"/>
      <c r="Z120" s="95"/>
      <c r="AA120" s="95"/>
      <c r="AB120" s="95"/>
      <c r="AC120" s="95"/>
      <c r="AD120" s="95"/>
      <c r="AE120" s="95"/>
      <c r="AF120" s="95"/>
      <c r="AG120" s="95"/>
      <c r="AH120" s="95"/>
      <c r="AI120" s="95"/>
      <c r="AJ120" s="95"/>
      <c r="AK120" s="95"/>
    </row>
    <row r="121" spans="4:37" s="33" customFormat="1" ht="14.25" customHeight="1">
      <c r="D121" s="35"/>
      <c r="E121" s="35"/>
      <c r="F121" s="35"/>
      <c r="G121" s="35"/>
      <c r="H121" s="35"/>
      <c r="I121" s="35"/>
      <c r="J121" s="35"/>
      <c r="K121" s="35"/>
      <c r="L121" s="35"/>
      <c r="M121" s="35"/>
      <c r="N121" s="35"/>
      <c r="O121" s="35"/>
      <c r="P121" s="35"/>
      <c r="Q121" s="35"/>
      <c r="R121" s="94"/>
      <c r="S121" s="95"/>
      <c r="T121" s="95"/>
      <c r="U121" s="95"/>
      <c r="V121" s="95"/>
      <c r="W121" s="95"/>
      <c r="X121" s="95"/>
      <c r="Y121" s="95"/>
      <c r="Z121" s="95"/>
      <c r="AA121" s="95"/>
      <c r="AB121" s="95"/>
      <c r="AC121" s="95"/>
      <c r="AD121" s="95"/>
      <c r="AE121" s="95"/>
      <c r="AF121" s="95"/>
      <c r="AG121" s="95"/>
      <c r="AH121" s="95"/>
      <c r="AI121" s="95"/>
      <c r="AJ121" s="95"/>
      <c r="AK121" s="95"/>
    </row>
    <row r="122" spans="4:37" s="33" customFormat="1" ht="14.25" customHeight="1">
      <c r="D122" s="35"/>
      <c r="E122" s="35"/>
      <c r="F122" s="35"/>
      <c r="G122" s="35"/>
      <c r="H122" s="35"/>
      <c r="I122" s="35"/>
      <c r="J122" s="35"/>
      <c r="K122" s="35"/>
      <c r="L122" s="35"/>
      <c r="M122" s="35"/>
      <c r="N122" s="35"/>
      <c r="O122" s="35"/>
      <c r="P122" s="35"/>
      <c r="Q122" s="35"/>
      <c r="R122" s="94"/>
      <c r="S122" s="95"/>
      <c r="T122" s="95"/>
      <c r="U122" s="95"/>
      <c r="V122" s="95"/>
      <c r="W122" s="95"/>
      <c r="X122" s="95"/>
      <c r="Y122" s="95"/>
      <c r="Z122" s="95"/>
      <c r="AA122" s="95"/>
      <c r="AB122" s="95"/>
      <c r="AC122" s="95"/>
      <c r="AD122" s="95"/>
      <c r="AE122" s="95"/>
      <c r="AF122" s="95"/>
      <c r="AG122" s="95"/>
      <c r="AH122" s="95"/>
      <c r="AI122" s="95"/>
      <c r="AJ122" s="95"/>
      <c r="AK122" s="95"/>
    </row>
    <row r="123" spans="4:37" s="33" customFormat="1" ht="14.25" customHeight="1">
      <c r="D123" s="35"/>
      <c r="E123" s="35"/>
      <c r="F123" s="35"/>
      <c r="G123" s="35"/>
      <c r="H123" s="35"/>
      <c r="I123" s="35"/>
      <c r="J123" s="35"/>
      <c r="K123" s="35"/>
      <c r="L123" s="35"/>
      <c r="M123" s="35"/>
      <c r="N123" s="35"/>
      <c r="O123" s="35"/>
      <c r="P123" s="35"/>
      <c r="Q123" s="35"/>
      <c r="R123" s="94"/>
      <c r="S123" s="95"/>
      <c r="T123" s="95"/>
      <c r="U123" s="95"/>
      <c r="V123" s="95"/>
      <c r="W123" s="95"/>
      <c r="X123" s="95"/>
      <c r="Y123" s="95"/>
      <c r="Z123" s="95"/>
      <c r="AA123" s="95"/>
      <c r="AB123" s="95"/>
      <c r="AC123" s="95"/>
      <c r="AD123" s="95"/>
      <c r="AE123" s="95"/>
      <c r="AF123" s="95"/>
      <c r="AG123" s="95"/>
      <c r="AH123" s="95"/>
      <c r="AI123" s="95"/>
      <c r="AJ123" s="95"/>
      <c r="AK123" s="95"/>
    </row>
  </sheetData>
  <phoneticPr fontId="3"/>
  <pageMargins left="0.78740157480314965" right="0.78740157480314965" top="0.98425196850393704" bottom="0.98425196850393704" header="0.51181102362204722" footer="0.51181102362204722"/>
  <pageSetup paperSize="9" scale="75" orientation="landscape" r:id="rId1"/>
  <headerFooter alignWithMargins="0"/>
  <rowBreaks count="2" manualBreakCount="2">
    <brk id="41" min="1" max="17" man="1"/>
    <brk id="82" min="1"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K200"/>
  <sheetViews>
    <sheetView showGridLines="0" view="pageBreakPreview" zoomScale="80" zoomScaleNormal="75" workbookViewId="0">
      <selection activeCell="I12" sqref="I12"/>
    </sheetView>
  </sheetViews>
  <sheetFormatPr defaultRowHeight="12"/>
  <cols>
    <col min="1" max="1" width="1.875" style="27" customWidth="1"/>
    <col min="2" max="2" width="3.5" style="27" bestFit="1" customWidth="1"/>
    <col min="3" max="3" width="20.25" style="27" customWidth="1"/>
    <col min="4" max="17" width="9.5" style="27" customWidth="1"/>
    <col min="18" max="18" width="2.875" style="27" customWidth="1"/>
    <col min="19" max="19" width="2.25" style="27" customWidth="1"/>
    <col min="20" max="20" width="9" style="27"/>
    <col min="21" max="21" width="9.75" style="27" bestFit="1" customWidth="1"/>
    <col min="22" max="256" width="9" style="27"/>
    <col min="257" max="257" width="1.875" style="27" customWidth="1"/>
    <col min="258" max="258" width="3.5" style="27" bestFit="1" customWidth="1"/>
    <col min="259" max="259" width="20.25" style="27" customWidth="1"/>
    <col min="260" max="273" width="9.5" style="27" customWidth="1"/>
    <col min="274" max="274" width="2.875" style="27" customWidth="1"/>
    <col min="275" max="275" width="2.25" style="27" customWidth="1"/>
    <col min="276" max="276" width="9" style="27"/>
    <col min="277" max="277" width="9.75" style="27" bestFit="1" customWidth="1"/>
    <col min="278" max="512" width="9" style="27"/>
    <col min="513" max="513" width="1.875" style="27" customWidth="1"/>
    <col min="514" max="514" width="3.5" style="27" bestFit="1" customWidth="1"/>
    <col min="515" max="515" width="20.25" style="27" customWidth="1"/>
    <col min="516" max="529" width="9.5" style="27" customWidth="1"/>
    <col min="530" max="530" width="2.875" style="27" customWidth="1"/>
    <col min="531" max="531" width="2.25" style="27" customWidth="1"/>
    <col min="532" max="532" width="9" style="27"/>
    <col min="533" max="533" width="9.75" style="27" bestFit="1" customWidth="1"/>
    <col min="534" max="768" width="9" style="27"/>
    <col min="769" max="769" width="1.875" style="27" customWidth="1"/>
    <col min="770" max="770" width="3.5" style="27" bestFit="1" customWidth="1"/>
    <col min="771" max="771" width="20.25" style="27" customWidth="1"/>
    <col min="772" max="785" width="9.5" style="27" customWidth="1"/>
    <col min="786" max="786" width="2.875" style="27" customWidth="1"/>
    <col min="787" max="787" width="2.25" style="27" customWidth="1"/>
    <col min="788" max="788" width="9" style="27"/>
    <col min="789" max="789" width="9.75" style="27" bestFit="1" customWidth="1"/>
    <col min="790" max="1024" width="9" style="27"/>
    <col min="1025" max="1025" width="1.875" style="27" customWidth="1"/>
    <col min="1026" max="1026" width="3.5" style="27" bestFit="1" customWidth="1"/>
    <col min="1027" max="1027" width="20.25" style="27" customWidth="1"/>
    <col min="1028" max="1041" width="9.5" style="27" customWidth="1"/>
    <col min="1042" max="1042" width="2.875" style="27" customWidth="1"/>
    <col min="1043" max="1043" width="2.25" style="27" customWidth="1"/>
    <col min="1044" max="1044" width="9" style="27"/>
    <col min="1045" max="1045" width="9.75" style="27" bestFit="1" customWidth="1"/>
    <col min="1046" max="1280" width="9" style="27"/>
    <col min="1281" max="1281" width="1.875" style="27" customWidth="1"/>
    <col min="1282" max="1282" width="3.5" style="27" bestFit="1" customWidth="1"/>
    <col min="1283" max="1283" width="20.25" style="27" customWidth="1"/>
    <col min="1284" max="1297" width="9.5" style="27" customWidth="1"/>
    <col min="1298" max="1298" width="2.875" style="27" customWidth="1"/>
    <col min="1299" max="1299" width="2.25" style="27" customWidth="1"/>
    <col min="1300" max="1300" width="9" style="27"/>
    <col min="1301" max="1301" width="9.75" style="27" bestFit="1" customWidth="1"/>
    <col min="1302" max="1536" width="9" style="27"/>
    <col min="1537" max="1537" width="1.875" style="27" customWidth="1"/>
    <col min="1538" max="1538" width="3.5" style="27" bestFit="1" customWidth="1"/>
    <col min="1539" max="1539" width="20.25" style="27" customWidth="1"/>
    <col min="1540" max="1553" width="9.5" style="27" customWidth="1"/>
    <col min="1554" max="1554" width="2.875" style="27" customWidth="1"/>
    <col min="1555" max="1555" width="2.25" style="27" customWidth="1"/>
    <col min="1556" max="1556" width="9" style="27"/>
    <col min="1557" max="1557" width="9.75" style="27" bestFit="1" customWidth="1"/>
    <col min="1558" max="1792" width="9" style="27"/>
    <col min="1793" max="1793" width="1.875" style="27" customWidth="1"/>
    <col min="1794" max="1794" width="3.5" style="27" bestFit="1" customWidth="1"/>
    <col min="1795" max="1795" width="20.25" style="27" customWidth="1"/>
    <col min="1796" max="1809" width="9.5" style="27" customWidth="1"/>
    <col min="1810" max="1810" width="2.875" style="27" customWidth="1"/>
    <col min="1811" max="1811" width="2.25" style="27" customWidth="1"/>
    <col min="1812" max="1812" width="9" style="27"/>
    <col min="1813" max="1813" width="9.75" style="27" bestFit="1" customWidth="1"/>
    <col min="1814" max="2048" width="9" style="27"/>
    <col min="2049" max="2049" width="1.875" style="27" customWidth="1"/>
    <col min="2050" max="2050" width="3.5" style="27" bestFit="1" customWidth="1"/>
    <col min="2051" max="2051" width="20.25" style="27" customWidth="1"/>
    <col min="2052" max="2065" width="9.5" style="27" customWidth="1"/>
    <col min="2066" max="2066" width="2.875" style="27" customWidth="1"/>
    <col min="2067" max="2067" width="2.25" style="27" customWidth="1"/>
    <col min="2068" max="2068" width="9" style="27"/>
    <col min="2069" max="2069" width="9.75" style="27" bestFit="1" customWidth="1"/>
    <col min="2070" max="2304" width="9" style="27"/>
    <col min="2305" max="2305" width="1.875" style="27" customWidth="1"/>
    <col min="2306" max="2306" width="3.5" style="27" bestFit="1" customWidth="1"/>
    <col min="2307" max="2307" width="20.25" style="27" customWidth="1"/>
    <col min="2308" max="2321" width="9.5" style="27" customWidth="1"/>
    <col min="2322" max="2322" width="2.875" style="27" customWidth="1"/>
    <col min="2323" max="2323" width="2.25" style="27" customWidth="1"/>
    <col min="2324" max="2324" width="9" style="27"/>
    <col min="2325" max="2325" width="9.75" style="27" bestFit="1" customWidth="1"/>
    <col min="2326" max="2560" width="9" style="27"/>
    <col min="2561" max="2561" width="1.875" style="27" customWidth="1"/>
    <col min="2562" max="2562" width="3.5" style="27" bestFit="1" customWidth="1"/>
    <col min="2563" max="2563" width="20.25" style="27" customWidth="1"/>
    <col min="2564" max="2577" width="9.5" style="27" customWidth="1"/>
    <col min="2578" max="2578" width="2.875" style="27" customWidth="1"/>
    <col min="2579" max="2579" width="2.25" style="27" customWidth="1"/>
    <col min="2580" max="2580" width="9" style="27"/>
    <col min="2581" max="2581" width="9.75" style="27" bestFit="1" customWidth="1"/>
    <col min="2582" max="2816" width="9" style="27"/>
    <col min="2817" max="2817" width="1.875" style="27" customWidth="1"/>
    <col min="2818" max="2818" width="3.5" style="27" bestFit="1" customWidth="1"/>
    <col min="2819" max="2819" width="20.25" style="27" customWidth="1"/>
    <col min="2820" max="2833" width="9.5" style="27" customWidth="1"/>
    <col min="2834" max="2834" width="2.875" style="27" customWidth="1"/>
    <col min="2835" max="2835" width="2.25" style="27" customWidth="1"/>
    <col min="2836" max="2836" width="9" style="27"/>
    <col min="2837" max="2837" width="9.75" style="27" bestFit="1" customWidth="1"/>
    <col min="2838" max="3072" width="9" style="27"/>
    <col min="3073" max="3073" width="1.875" style="27" customWidth="1"/>
    <col min="3074" max="3074" width="3.5" style="27" bestFit="1" customWidth="1"/>
    <col min="3075" max="3075" width="20.25" style="27" customWidth="1"/>
    <col min="3076" max="3089" width="9.5" style="27" customWidth="1"/>
    <col min="3090" max="3090" width="2.875" style="27" customWidth="1"/>
    <col min="3091" max="3091" width="2.25" style="27" customWidth="1"/>
    <col min="3092" max="3092" width="9" style="27"/>
    <col min="3093" max="3093" width="9.75" style="27" bestFit="1" customWidth="1"/>
    <col min="3094" max="3328" width="9" style="27"/>
    <col min="3329" max="3329" width="1.875" style="27" customWidth="1"/>
    <col min="3330" max="3330" width="3.5" style="27" bestFit="1" customWidth="1"/>
    <col min="3331" max="3331" width="20.25" style="27" customWidth="1"/>
    <col min="3332" max="3345" width="9.5" style="27" customWidth="1"/>
    <col min="3346" max="3346" width="2.875" style="27" customWidth="1"/>
    <col min="3347" max="3347" width="2.25" style="27" customWidth="1"/>
    <col min="3348" max="3348" width="9" style="27"/>
    <col min="3349" max="3349" width="9.75" style="27" bestFit="1" customWidth="1"/>
    <col min="3350" max="3584" width="9" style="27"/>
    <col min="3585" max="3585" width="1.875" style="27" customWidth="1"/>
    <col min="3586" max="3586" width="3.5" style="27" bestFit="1" customWidth="1"/>
    <col min="3587" max="3587" width="20.25" style="27" customWidth="1"/>
    <col min="3588" max="3601" width="9.5" style="27" customWidth="1"/>
    <col min="3602" max="3602" width="2.875" style="27" customWidth="1"/>
    <col min="3603" max="3603" width="2.25" style="27" customWidth="1"/>
    <col min="3604" max="3604" width="9" style="27"/>
    <col min="3605" max="3605" width="9.75" style="27" bestFit="1" customWidth="1"/>
    <col min="3606" max="3840" width="9" style="27"/>
    <col min="3841" max="3841" width="1.875" style="27" customWidth="1"/>
    <col min="3842" max="3842" width="3.5" style="27" bestFit="1" customWidth="1"/>
    <col min="3843" max="3843" width="20.25" style="27" customWidth="1"/>
    <col min="3844" max="3857" width="9.5" style="27" customWidth="1"/>
    <col min="3858" max="3858" width="2.875" style="27" customWidth="1"/>
    <col min="3859" max="3859" width="2.25" style="27" customWidth="1"/>
    <col min="3860" max="3860" width="9" style="27"/>
    <col min="3861" max="3861" width="9.75" style="27" bestFit="1" customWidth="1"/>
    <col min="3862" max="4096" width="9" style="27"/>
    <col min="4097" max="4097" width="1.875" style="27" customWidth="1"/>
    <col min="4098" max="4098" width="3.5" style="27" bestFit="1" customWidth="1"/>
    <col min="4099" max="4099" width="20.25" style="27" customWidth="1"/>
    <col min="4100" max="4113" width="9.5" style="27" customWidth="1"/>
    <col min="4114" max="4114" width="2.875" style="27" customWidth="1"/>
    <col min="4115" max="4115" width="2.25" style="27" customWidth="1"/>
    <col min="4116" max="4116" width="9" style="27"/>
    <col min="4117" max="4117" width="9.75" style="27" bestFit="1" customWidth="1"/>
    <col min="4118" max="4352" width="9" style="27"/>
    <col min="4353" max="4353" width="1.875" style="27" customWidth="1"/>
    <col min="4354" max="4354" width="3.5" style="27" bestFit="1" customWidth="1"/>
    <col min="4355" max="4355" width="20.25" style="27" customWidth="1"/>
    <col min="4356" max="4369" width="9.5" style="27" customWidth="1"/>
    <col min="4370" max="4370" width="2.875" style="27" customWidth="1"/>
    <col min="4371" max="4371" width="2.25" style="27" customWidth="1"/>
    <col min="4372" max="4372" width="9" style="27"/>
    <col min="4373" max="4373" width="9.75" style="27" bestFit="1" customWidth="1"/>
    <col min="4374" max="4608" width="9" style="27"/>
    <col min="4609" max="4609" width="1.875" style="27" customWidth="1"/>
    <col min="4610" max="4610" width="3.5" style="27" bestFit="1" customWidth="1"/>
    <col min="4611" max="4611" width="20.25" style="27" customWidth="1"/>
    <col min="4612" max="4625" width="9.5" style="27" customWidth="1"/>
    <col min="4626" max="4626" width="2.875" style="27" customWidth="1"/>
    <col min="4627" max="4627" width="2.25" style="27" customWidth="1"/>
    <col min="4628" max="4628" width="9" style="27"/>
    <col min="4629" max="4629" width="9.75" style="27" bestFit="1" customWidth="1"/>
    <col min="4630" max="4864" width="9" style="27"/>
    <col min="4865" max="4865" width="1.875" style="27" customWidth="1"/>
    <col min="4866" max="4866" width="3.5" style="27" bestFit="1" customWidth="1"/>
    <col min="4867" max="4867" width="20.25" style="27" customWidth="1"/>
    <col min="4868" max="4881" width="9.5" style="27" customWidth="1"/>
    <col min="4882" max="4882" width="2.875" style="27" customWidth="1"/>
    <col min="4883" max="4883" width="2.25" style="27" customWidth="1"/>
    <col min="4884" max="4884" width="9" style="27"/>
    <col min="4885" max="4885" width="9.75" style="27" bestFit="1" customWidth="1"/>
    <col min="4886" max="5120" width="9" style="27"/>
    <col min="5121" max="5121" width="1.875" style="27" customWidth="1"/>
    <col min="5122" max="5122" width="3.5" style="27" bestFit="1" customWidth="1"/>
    <col min="5123" max="5123" width="20.25" style="27" customWidth="1"/>
    <col min="5124" max="5137" width="9.5" style="27" customWidth="1"/>
    <col min="5138" max="5138" width="2.875" style="27" customWidth="1"/>
    <col min="5139" max="5139" width="2.25" style="27" customWidth="1"/>
    <col min="5140" max="5140" width="9" style="27"/>
    <col min="5141" max="5141" width="9.75" style="27" bestFit="1" customWidth="1"/>
    <col min="5142" max="5376" width="9" style="27"/>
    <col min="5377" max="5377" width="1.875" style="27" customWidth="1"/>
    <col min="5378" max="5378" width="3.5" style="27" bestFit="1" customWidth="1"/>
    <col min="5379" max="5379" width="20.25" style="27" customWidth="1"/>
    <col min="5380" max="5393" width="9.5" style="27" customWidth="1"/>
    <col min="5394" max="5394" width="2.875" style="27" customWidth="1"/>
    <col min="5395" max="5395" width="2.25" style="27" customWidth="1"/>
    <col min="5396" max="5396" width="9" style="27"/>
    <col min="5397" max="5397" width="9.75" style="27" bestFit="1" customWidth="1"/>
    <col min="5398" max="5632" width="9" style="27"/>
    <col min="5633" max="5633" width="1.875" style="27" customWidth="1"/>
    <col min="5634" max="5634" width="3.5" style="27" bestFit="1" customWidth="1"/>
    <col min="5635" max="5635" width="20.25" style="27" customWidth="1"/>
    <col min="5636" max="5649" width="9.5" style="27" customWidth="1"/>
    <col min="5650" max="5650" width="2.875" style="27" customWidth="1"/>
    <col min="5651" max="5651" width="2.25" style="27" customWidth="1"/>
    <col min="5652" max="5652" width="9" style="27"/>
    <col min="5653" max="5653" width="9.75" style="27" bestFit="1" customWidth="1"/>
    <col min="5654" max="5888" width="9" style="27"/>
    <col min="5889" max="5889" width="1.875" style="27" customWidth="1"/>
    <col min="5890" max="5890" width="3.5" style="27" bestFit="1" customWidth="1"/>
    <col min="5891" max="5891" width="20.25" style="27" customWidth="1"/>
    <col min="5892" max="5905" width="9.5" style="27" customWidth="1"/>
    <col min="5906" max="5906" width="2.875" style="27" customWidth="1"/>
    <col min="5907" max="5907" width="2.25" style="27" customWidth="1"/>
    <col min="5908" max="5908" width="9" style="27"/>
    <col min="5909" max="5909" width="9.75" style="27" bestFit="1" customWidth="1"/>
    <col min="5910" max="6144" width="9" style="27"/>
    <col min="6145" max="6145" width="1.875" style="27" customWidth="1"/>
    <col min="6146" max="6146" width="3.5" style="27" bestFit="1" customWidth="1"/>
    <col min="6147" max="6147" width="20.25" style="27" customWidth="1"/>
    <col min="6148" max="6161" width="9.5" style="27" customWidth="1"/>
    <col min="6162" max="6162" width="2.875" style="27" customWidth="1"/>
    <col min="6163" max="6163" width="2.25" style="27" customWidth="1"/>
    <col min="6164" max="6164" width="9" style="27"/>
    <col min="6165" max="6165" width="9.75" style="27" bestFit="1" customWidth="1"/>
    <col min="6166" max="6400" width="9" style="27"/>
    <col min="6401" max="6401" width="1.875" style="27" customWidth="1"/>
    <col min="6402" max="6402" width="3.5" style="27" bestFit="1" customWidth="1"/>
    <col min="6403" max="6403" width="20.25" style="27" customWidth="1"/>
    <col min="6404" max="6417" width="9.5" style="27" customWidth="1"/>
    <col min="6418" max="6418" width="2.875" style="27" customWidth="1"/>
    <col min="6419" max="6419" width="2.25" style="27" customWidth="1"/>
    <col min="6420" max="6420" width="9" style="27"/>
    <col min="6421" max="6421" width="9.75" style="27" bestFit="1" customWidth="1"/>
    <col min="6422" max="6656" width="9" style="27"/>
    <col min="6657" max="6657" width="1.875" style="27" customWidth="1"/>
    <col min="6658" max="6658" width="3.5" style="27" bestFit="1" customWidth="1"/>
    <col min="6659" max="6659" width="20.25" style="27" customWidth="1"/>
    <col min="6660" max="6673" width="9.5" style="27" customWidth="1"/>
    <col min="6674" max="6674" width="2.875" style="27" customWidth="1"/>
    <col min="6675" max="6675" width="2.25" style="27" customWidth="1"/>
    <col min="6676" max="6676" width="9" style="27"/>
    <col min="6677" max="6677" width="9.75" style="27" bestFit="1" customWidth="1"/>
    <col min="6678" max="6912" width="9" style="27"/>
    <col min="6913" max="6913" width="1.875" style="27" customWidth="1"/>
    <col min="6914" max="6914" width="3.5" style="27" bestFit="1" customWidth="1"/>
    <col min="6915" max="6915" width="20.25" style="27" customWidth="1"/>
    <col min="6916" max="6929" width="9.5" style="27" customWidth="1"/>
    <col min="6930" max="6930" width="2.875" style="27" customWidth="1"/>
    <col min="6931" max="6931" width="2.25" style="27" customWidth="1"/>
    <col min="6932" max="6932" width="9" style="27"/>
    <col min="6933" max="6933" width="9.75" style="27" bestFit="1" customWidth="1"/>
    <col min="6934" max="7168" width="9" style="27"/>
    <col min="7169" max="7169" width="1.875" style="27" customWidth="1"/>
    <col min="7170" max="7170" width="3.5" style="27" bestFit="1" customWidth="1"/>
    <col min="7171" max="7171" width="20.25" style="27" customWidth="1"/>
    <col min="7172" max="7185" width="9.5" style="27" customWidth="1"/>
    <col min="7186" max="7186" width="2.875" style="27" customWidth="1"/>
    <col min="7187" max="7187" width="2.25" style="27" customWidth="1"/>
    <col min="7188" max="7188" width="9" style="27"/>
    <col min="7189" max="7189" width="9.75" style="27" bestFit="1" customWidth="1"/>
    <col min="7190" max="7424" width="9" style="27"/>
    <col min="7425" max="7425" width="1.875" style="27" customWidth="1"/>
    <col min="7426" max="7426" width="3.5" style="27" bestFit="1" customWidth="1"/>
    <col min="7427" max="7427" width="20.25" style="27" customWidth="1"/>
    <col min="7428" max="7441" width="9.5" style="27" customWidth="1"/>
    <col min="7442" max="7442" width="2.875" style="27" customWidth="1"/>
    <col min="7443" max="7443" width="2.25" style="27" customWidth="1"/>
    <col min="7444" max="7444" width="9" style="27"/>
    <col min="7445" max="7445" width="9.75" style="27" bestFit="1" customWidth="1"/>
    <col min="7446" max="7680" width="9" style="27"/>
    <col min="7681" max="7681" width="1.875" style="27" customWidth="1"/>
    <col min="7682" max="7682" width="3.5" style="27" bestFit="1" customWidth="1"/>
    <col min="7683" max="7683" width="20.25" style="27" customWidth="1"/>
    <col min="7684" max="7697" width="9.5" style="27" customWidth="1"/>
    <col min="7698" max="7698" width="2.875" style="27" customWidth="1"/>
    <col min="7699" max="7699" width="2.25" style="27" customWidth="1"/>
    <col min="7700" max="7700" width="9" style="27"/>
    <col min="7701" max="7701" width="9.75" style="27" bestFit="1" customWidth="1"/>
    <col min="7702" max="7936" width="9" style="27"/>
    <col min="7937" max="7937" width="1.875" style="27" customWidth="1"/>
    <col min="7938" max="7938" width="3.5" style="27" bestFit="1" customWidth="1"/>
    <col min="7939" max="7939" width="20.25" style="27" customWidth="1"/>
    <col min="7940" max="7953" width="9.5" style="27" customWidth="1"/>
    <col min="7954" max="7954" width="2.875" style="27" customWidth="1"/>
    <col min="7955" max="7955" width="2.25" style="27" customWidth="1"/>
    <col min="7956" max="7956" width="9" style="27"/>
    <col min="7957" max="7957" width="9.75" style="27" bestFit="1" customWidth="1"/>
    <col min="7958" max="8192" width="9" style="27"/>
    <col min="8193" max="8193" width="1.875" style="27" customWidth="1"/>
    <col min="8194" max="8194" width="3.5" style="27" bestFit="1" customWidth="1"/>
    <col min="8195" max="8195" width="20.25" style="27" customWidth="1"/>
    <col min="8196" max="8209" width="9.5" style="27" customWidth="1"/>
    <col min="8210" max="8210" width="2.875" style="27" customWidth="1"/>
    <col min="8211" max="8211" width="2.25" style="27" customWidth="1"/>
    <col min="8212" max="8212" width="9" style="27"/>
    <col min="8213" max="8213" width="9.75" style="27" bestFit="1" customWidth="1"/>
    <col min="8214" max="8448" width="9" style="27"/>
    <col min="8449" max="8449" width="1.875" style="27" customWidth="1"/>
    <col min="8450" max="8450" width="3.5" style="27" bestFit="1" customWidth="1"/>
    <col min="8451" max="8451" width="20.25" style="27" customWidth="1"/>
    <col min="8452" max="8465" width="9.5" style="27" customWidth="1"/>
    <col min="8466" max="8466" width="2.875" style="27" customWidth="1"/>
    <col min="8467" max="8467" width="2.25" style="27" customWidth="1"/>
    <col min="8468" max="8468" width="9" style="27"/>
    <col min="8469" max="8469" width="9.75" style="27" bestFit="1" customWidth="1"/>
    <col min="8470" max="8704" width="9" style="27"/>
    <col min="8705" max="8705" width="1.875" style="27" customWidth="1"/>
    <col min="8706" max="8706" width="3.5" style="27" bestFit="1" customWidth="1"/>
    <col min="8707" max="8707" width="20.25" style="27" customWidth="1"/>
    <col min="8708" max="8721" width="9.5" style="27" customWidth="1"/>
    <col min="8722" max="8722" width="2.875" style="27" customWidth="1"/>
    <col min="8723" max="8723" width="2.25" style="27" customWidth="1"/>
    <col min="8724" max="8724" width="9" style="27"/>
    <col min="8725" max="8725" width="9.75" style="27" bestFit="1" customWidth="1"/>
    <col min="8726" max="8960" width="9" style="27"/>
    <col min="8961" max="8961" width="1.875" style="27" customWidth="1"/>
    <col min="8962" max="8962" width="3.5" style="27" bestFit="1" customWidth="1"/>
    <col min="8963" max="8963" width="20.25" style="27" customWidth="1"/>
    <col min="8964" max="8977" width="9.5" style="27" customWidth="1"/>
    <col min="8978" max="8978" width="2.875" style="27" customWidth="1"/>
    <col min="8979" max="8979" width="2.25" style="27" customWidth="1"/>
    <col min="8980" max="8980" width="9" style="27"/>
    <col min="8981" max="8981" width="9.75" style="27" bestFit="1" customWidth="1"/>
    <col min="8982" max="9216" width="9" style="27"/>
    <col min="9217" max="9217" width="1.875" style="27" customWidth="1"/>
    <col min="9218" max="9218" width="3.5" style="27" bestFit="1" customWidth="1"/>
    <col min="9219" max="9219" width="20.25" style="27" customWidth="1"/>
    <col min="9220" max="9233" width="9.5" style="27" customWidth="1"/>
    <col min="9234" max="9234" width="2.875" style="27" customWidth="1"/>
    <col min="9235" max="9235" width="2.25" style="27" customWidth="1"/>
    <col min="9236" max="9236" width="9" style="27"/>
    <col min="9237" max="9237" width="9.75" style="27" bestFit="1" customWidth="1"/>
    <col min="9238" max="9472" width="9" style="27"/>
    <col min="9473" max="9473" width="1.875" style="27" customWidth="1"/>
    <col min="9474" max="9474" width="3.5" style="27" bestFit="1" customWidth="1"/>
    <col min="9475" max="9475" width="20.25" style="27" customWidth="1"/>
    <col min="9476" max="9489" width="9.5" style="27" customWidth="1"/>
    <col min="9490" max="9490" width="2.875" style="27" customWidth="1"/>
    <col min="9491" max="9491" width="2.25" style="27" customWidth="1"/>
    <col min="9492" max="9492" width="9" style="27"/>
    <col min="9493" max="9493" width="9.75" style="27" bestFit="1" customWidth="1"/>
    <col min="9494" max="9728" width="9" style="27"/>
    <col min="9729" max="9729" width="1.875" style="27" customWidth="1"/>
    <col min="9730" max="9730" width="3.5" style="27" bestFit="1" customWidth="1"/>
    <col min="9731" max="9731" width="20.25" style="27" customWidth="1"/>
    <col min="9732" max="9745" width="9.5" style="27" customWidth="1"/>
    <col min="9746" max="9746" width="2.875" style="27" customWidth="1"/>
    <col min="9747" max="9747" width="2.25" style="27" customWidth="1"/>
    <col min="9748" max="9748" width="9" style="27"/>
    <col min="9749" max="9749" width="9.75" style="27" bestFit="1" customWidth="1"/>
    <col min="9750" max="9984" width="9" style="27"/>
    <col min="9985" max="9985" width="1.875" style="27" customWidth="1"/>
    <col min="9986" max="9986" width="3.5" style="27" bestFit="1" customWidth="1"/>
    <col min="9987" max="9987" width="20.25" style="27" customWidth="1"/>
    <col min="9988" max="10001" width="9.5" style="27" customWidth="1"/>
    <col min="10002" max="10002" width="2.875" style="27" customWidth="1"/>
    <col min="10003" max="10003" width="2.25" style="27" customWidth="1"/>
    <col min="10004" max="10004" width="9" style="27"/>
    <col min="10005" max="10005" width="9.75" style="27" bestFit="1" customWidth="1"/>
    <col min="10006" max="10240" width="9" style="27"/>
    <col min="10241" max="10241" width="1.875" style="27" customWidth="1"/>
    <col min="10242" max="10242" width="3.5" style="27" bestFit="1" customWidth="1"/>
    <col min="10243" max="10243" width="20.25" style="27" customWidth="1"/>
    <col min="10244" max="10257" width="9.5" style="27" customWidth="1"/>
    <col min="10258" max="10258" width="2.875" style="27" customWidth="1"/>
    <col min="10259" max="10259" width="2.25" style="27" customWidth="1"/>
    <col min="10260" max="10260" width="9" style="27"/>
    <col min="10261" max="10261" width="9.75" style="27" bestFit="1" customWidth="1"/>
    <col min="10262" max="10496" width="9" style="27"/>
    <col min="10497" max="10497" width="1.875" style="27" customWidth="1"/>
    <col min="10498" max="10498" width="3.5" style="27" bestFit="1" customWidth="1"/>
    <col min="10499" max="10499" width="20.25" style="27" customWidth="1"/>
    <col min="10500" max="10513" width="9.5" style="27" customWidth="1"/>
    <col min="10514" max="10514" width="2.875" style="27" customWidth="1"/>
    <col min="10515" max="10515" width="2.25" style="27" customWidth="1"/>
    <col min="10516" max="10516" width="9" style="27"/>
    <col min="10517" max="10517" width="9.75" style="27" bestFit="1" customWidth="1"/>
    <col min="10518" max="10752" width="9" style="27"/>
    <col min="10753" max="10753" width="1.875" style="27" customWidth="1"/>
    <col min="10754" max="10754" width="3.5" style="27" bestFit="1" customWidth="1"/>
    <col min="10755" max="10755" width="20.25" style="27" customWidth="1"/>
    <col min="10756" max="10769" width="9.5" style="27" customWidth="1"/>
    <col min="10770" max="10770" width="2.875" style="27" customWidth="1"/>
    <col min="10771" max="10771" width="2.25" style="27" customWidth="1"/>
    <col min="10772" max="10772" width="9" style="27"/>
    <col min="10773" max="10773" width="9.75" style="27" bestFit="1" customWidth="1"/>
    <col min="10774" max="11008" width="9" style="27"/>
    <col min="11009" max="11009" width="1.875" style="27" customWidth="1"/>
    <col min="11010" max="11010" width="3.5" style="27" bestFit="1" customWidth="1"/>
    <col min="11011" max="11011" width="20.25" style="27" customWidth="1"/>
    <col min="11012" max="11025" width="9.5" style="27" customWidth="1"/>
    <col min="11026" max="11026" width="2.875" style="27" customWidth="1"/>
    <col min="11027" max="11027" width="2.25" style="27" customWidth="1"/>
    <col min="11028" max="11028" width="9" style="27"/>
    <col min="11029" max="11029" width="9.75" style="27" bestFit="1" customWidth="1"/>
    <col min="11030" max="11264" width="9" style="27"/>
    <col min="11265" max="11265" width="1.875" style="27" customWidth="1"/>
    <col min="11266" max="11266" width="3.5" style="27" bestFit="1" customWidth="1"/>
    <col min="11267" max="11267" width="20.25" style="27" customWidth="1"/>
    <col min="11268" max="11281" width="9.5" style="27" customWidth="1"/>
    <col min="11282" max="11282" width="2.875" style="27" customWidth="1"/>
    <col min="11283" max="11283" width="2.25" style="27" customWidth="1"/>
    <col min="11284" max="11284" width="9" style="27"/>
    <col min="11285" max="11285" width="9.75" style="27" bestFit="1" customWidth="1"/>
    <col min="11286" max="11520" width="9" style="27"/>
    <col min="11521" max="11521" width="1.875" style="27" customWidth="1"/>
    <col min="11522" max="11522" width="3.5" style="27" bestFit="1" customWidth="1"/>
    <col min="11523" max="11523" width="20.25" style="27" customWidth="1"/>
    <col min="11524" max="11537" width="9.5" style="27" customWidth="1"/>
    <col min="11538" max="11538" width="2.875" style="27" customWidth="1"/>
    <col min="11539" max="11539" width="2.25" style="27" customWidth="1"/>
    <col min="11540" max="11540" width="9" style="27"/>
    <col min="11541" max="11541" width="9.75" style="27" bestFit="1" customWidth="1"/>
    <col min="11542" max="11776" width="9" style="27"/>
    <col min="11777" max="11777" width="1.875" style="27" customWidth="1"/>
    <col min="11778" max="11778" width="3.5" style="27" bestFit="1" customWidth="1"/>
    <col min="11779" max="11779" width="20.25" style="27" customWidth="1"/>
    <col min="11780" max="11793" width="9.5" style="27" customWidth="1"/>
    <col min="11794" max="11794" width="2.875" style="27" customWidth="1"/>
    <col min="11795" max="11795" width="2.25" style="27" customWidth="1"/>
    <col min="11796" max="11796" width="9" style="27"/>
    <col min="11797" max="11797" width="9.75" style="27" bestFit="1" customWidth="1"/>
    <col min="11798" max="12032" width="9" style="27"/>
    <col min="12033" max="12033" width="1.875" style="27" customWidth="1"/>
    <col min="12034" max="12034" width="3.5" style="27" bestFit="1" customWidth="1"/>
    <col min="12035" max="12035" width="20.25" style="27" customWidth="1"/>
    <col min="12036" max="12049" width="9.5" style="27" customWidth="1"/>
    <col min="12050" max="12050" width="2.875" style="27" customWidth="1"/>
    <col min="12051" max="12051" width="2.25" style="27" customWidth="1"/>
    <col min="12052" max="12052" width="9" style="27"/>
    <col min="12053" max="12053" width="9.75" style="27" bestFit="1" customWidth="1"/>
    <col min="12054" max="12288" width="9" style="27"/>
    <col min="12289" max="12289" width="1.875" style="27" customWidth="1"/>
    <col min="12290" max="12290" width="3.5" style="27" bestFit="1" customWidth="1"/>
    <col min="12291" max="12291" width="20.25" style="27" customWidth="1"/>
    <col min="12292" max="12305" width="9.5" style="27" customWidth="1"/>
    <col min="12306" max="12306" width="2.875" style="27" customWidth="1"/>
    <col min="12307" max="12307" width="2.25" style="27" customWidth="1"/>
    <col min="12308" max="12308" width="9" style="27"/>
    <col min="12309" max="12309" width="9.75" style="27" bestFit="1" customWidth="1"/>
    <col min="12310" max="12544" width="9" style="27"/>
    <col min="12545" max="12545" width="1.875" style="27" customWidth="1"/>
    <col min="12546" max="12546" width="3.5" style="27" bestFit="1" customWidth="1"/>
    <col min="12547" max="12547" width="20.25" style="27" customWidth="1"/>
    <col min="12548" max="12561" width="9.5" style="27" customWidth="1"/>
    <col min="12562" max="12562" width="2.875" style="27" customWidth="1"/>
    <col min="12563" max="12563" width="2.25" style="27" customWidth="1"/>
    <col min="12564" max="12564" width="9" style="27"/>
    <col min="12565" max="12565" width="9.75" style="27" bestFit="1" customWidth="1"/>
    <col min="12566" max="12800" width="9" style="27"/>
    <col min="12801" max="12801" width="1.875" style="27" customWidth="1"/>
    <col min="12802" max="12802" width="3.5" style="27" bestFit="1" customWidth="1"/>
    <col min="12803" max="12803" width="20.25" style="27" customWidth="1"/>
    <col min="12804" max="12817" width="9.5" style="27" customWidth="1"/>
    <col min="12818" max="12818" width="2.875" style="27" customWidth="1"/>
    <col min="12819" max="12819" width="2.25" style="27" customWidth="1"/>
    <col min="12820" max="12820" width="9" style="27"/>
    <col min="12821" max="12821" width="9.75" style="27" bestFit="1" customWidth="1"/>
    <col min="12822" max="13056" width="9" style="27"/>
    <col min="13057" max="13057" width="1.875" style="27" customWidth="1"/>
    <col min="13058" max="13058" width="3.5" style="27" bestFit="1" customWidth="1"/>
    <col min="13059" max="13059" width="20.25" style="27" customWidth="1"/>
    <col min="13060" max="13073" width="9.5" style="27" customWidth="1"/>
    <col min="13074" max="13074" width="2.875" style="27" customWidth="1"/>
    <col min="13075" max="13075" width="2.25" style="27" customWidth="1"/>
    <col min="13076" max="13076" width="9" style="27"/>
    <col min="13077" max="13077" width="9.75" style="27" bestFit="1" customWidth="1"/>
    <col min="13078" max="13312" width="9" style="27"/>
    <col min="13313" max="13313" width="1.875" style="27" customWidth="1"/>
    <col min="13314" max="13314" width="3.5" style="27" bestFit="1" customWidth="1"/>
    <col min="13315" max="13315" width="20.25" style="27" customWidth="1"/>
    <col min="13316" max="13329" width="9.5" style="27" customWidth="1"/>
    <col min="13330" max="13330" width="2.875" style="27" customWidth="1"/>
    <col min="13331" max="13331" width="2.25" style="27" customWidth="1"/>
    <col min="13332" max="13332" width="9" style="27"/>
    <col min="13333" max="13333" width="9.75" style="27" bestFit="1" customWidth="1"/>
    <col min="13334" max="13568" width="9" style="27"/>
    <col min="13569" max="13569" width="1.875" style="27" customWidth="1"/>
    <col min="13570" max="13570" width="3.5" style="27" bestFit="1" customWidth="1"/>
    <col min="13571" max="13571" width="20.25" style="27" customWidth="1"/>
    <col min="13572" max="13585" width="9.5" style="27" customWidth="1"/>
    <col min="13586" max="13586" width="2.875" style="27" customWidth="1"/>
    <col min="13587" max="13587" width="2.25" style="27" customWidth="1"/>
    <col min="13588" max="13588" width="9" style="27"/>
    <col min="13589" max="13589" width="9.75" style="27" bestFit="1" customWidth="1"/>
    <col min="13590" max="13824" width="9" style="27"/>
    <col min="13825" max="13825" width="1.875" style="27" customWidth="1"/>
    <col min="13826" max="13826" width="3.5" style="27" bestFit="1" customWidth="1"/>
    <col min="13827" max="13827" width="20.25" style="27" customWidth="1"/>
    <col min="13828" max="13841" width="9.5" style="27" customWidth="1"/>
    <col min="13842" max="13842" width="2.875" style="27" customWidth="1"/>
    <col min="13843" max="13843" width="2.25" style="27" customWidth="1"/>
    <col min="13844" max="13844" width="9" style="27"/>
    <col min="13845" max="13845" width="9.75" style="27" bestFit="1" customWidth="1"/>
    <col min="13846" max="14080" width="9" style="27"/>
    <col min="14081" max="14081" width="1.875" style="27" customWidth="1"/>
    <col min="14082" max="14082" width="3.5" style="27" bestFit="1" customWidth="1"/>
    <col min="14083" max="14083" width="20.25" style="27" customWidth="1"/>
    <col min="14084" max="14097" width="9.5" style="27" customWidth="1"/>
    <col min="14098" max="14098" width="2.875" style="27" customWidth="1"/>
    <col min="14099" max="14099" width="2.25" style="27" customWidth="1"/>
    <col min="14100" max="14100" width="9" style="27"/>
    <col min="14101" max="14101" width="9.75" style="27" bestFit="1" customWidth="1"/>
    <col min="14102" max="14336" width="9" style="27"/>
    <col min="14337" max="14337" width="1.875" style="27" customWidth="1"/>
    <col min="14338" max="14338" width="3.5" style="27" bestFit="1" customWidth="1"/>
    <col min="14339" max="14339" width="20.25" style="27" customWidth="1"/>
    <col min="14340" max="14353" width="9.5" style="27" customWidth="1"/>
    <col min="14354" max="14354" width="2.875" style="27" customWidth="1"/>
    <col min="14355" max="14355" width="2.25" style="27" customWidth="1"/>
    <col min="14356" max="14356" width="9" style="27"/>
    <col min="14357" max="14357" width="9.75" style="27" bestFit="1" customWidth="1"/>
    <col min="14358" max="14592" width="9" style="27"/>
    <col min="14593" max="14593" width="1.875" style="27" customWidth="1"/>
    <col min="14594" max="14594" width="3.5" style="27" bestFit="1" customWidth="1"/>
    <col min="14595" max="14595" width="20.25" style="27" customWidth="1"/>
    <col min="14596" max="14609" width="9.5" style="27" customWidth="1"/>
    <col min="14610" max="14610" width="2.875" style="27" customWidth="1"/>
    <col min="14611" max="14611" width="2.25" style="27" customWidth="1"/>
    <col min="14612" max="14612" width="9" style="27"/>
    <col min="14613" max="14613" width="9.75" style="27" bestFit="1" customWidth="1"/>
    <col min="14614" max="14848" width="9" style="27"/>
    <col min="14849" max="14849" width="1.875" style="27" customWidth="1"/>
    <col min="14850" max="14850" width="3.5" style="27" bestFit="1" customWidth="1"/>
    <col min="14851" max="14851" width="20.25" style="27" customWidth="1"/>
    <col min="14852" max="14865" width="9.5" style="27" customWidth="1"/>
    <col min="14866" max="14866" width="2.875" style="27" customWidth="1"/>
    <col min="14867" max="14867" width="2.25" style="27" customWidth="1"/>
    <col min="14868" max="14868" width="9" style="27"/>
    <col min="14869" max="14869" width="9.75" style="27" bestFit="1" customWidth="1"/>
    <col min="14870" max="15104" width="9" style="27"/>
    <col min="15105" max="15105" width="1.875" style="27" customWidth="1"/>
    <col min="15106" max="15106" width="3.5" style="27" bestFit="1" customWidth="1"/>
    <col min="15107" max="15107" width="20.25" style="27" customWidth="1"/>
    <col min="15108" max="15121" width="9.5" style="27" customWidth="1"/>
    <col min="15122" max="15122" width="2.875" style="27" customWidth="1"/>
    <col min="15123" max="15123" width="2.25" style="27" customWidth="1"/>
    <col min="15124" max="15124" width="9" style="27"/>
    <col min="15125" max="15125" width="9.75" style="27" bestFit="1" customWidth="1"/>
    <col min="15126" max="15360" width="9" style="27"/>
    <col min="15361" max="15361" width="1.875" style="27" customWidth="1"/>
    <col min="15362" max="15362" width="3.5" style="27" bestFit="1" customWidth="1"/>
    <col min="15363" max="15363" width="20.25" style="27" customWidth="1"/>
    <col min="15364" max="15377" width="9.5" style="27" customWidth="1"/>
    <col min="15378" max="15378" width="2.875" style="27" customWidth="1"/>
    <col min="15379" max="15379" width="2.25" style="27" customWidth="1"/>
    <col min="15380" max="15380" width="9" style="27"/>
    <col min="15381" max="15381" width="9.75" style="27" bestFit="1" customWidth="1"/>
    <col min="15382" max="15616" width="9" style="27"/>
    <col min="15617" max="15617" width="1.875" style="27" customWidth="1"/>
    <col min="15618" max="15618" width="3.5" style="27" bestFit="1" customWidth="1"/>
    <col min="15619" max="15619" width="20.25" style="27" customWidth="1"/>
    <col min="15620" max="15633" width="9.5" style="27" customWidth="1"/>
    <col min="15634" max="15634" width="2.875" style="27" customWidth="1"/>
    <col min="15635" max="15635" width="2.25" style="27" customWidth="1"/>
    <col min="15636" max="15636" width="9" style="27"/>
    <col min="15637" max="15637" width="9.75" style="27" bestFit="1" customWidth="1"/>
    <col min="15638" max="15872" width="9" style="27"/>
    <col min="15873" max="15873" width="1.875" style="27" customWidth="1"/>
    <col min="15874" max="15874" width="3.5" style="27" bestFit="1" customWidth="1"/>
    <col min="15875" max="15875" width="20.25" style="27" customWidth="1"/>
    <col min="15876" max="15889" width="9.5" style="27" customWidth="1"/>
    <col min="15890" max="15890" width="2.875" style="27" customWidth="1"/>
    <col min="15891" max="15891" width="2.25" style="27" customWidth="1"/>
    <col min="15892" max="15892" width="9" style="27"/>
    <col min="15893" max="15893" width="9.75" style="27" bestFit="1" customWidth="1"/>
    <col min="15894" max="16128" width="9" style="27"/>
    <col min="16129" max="16129" width="1.875" style="27" customWidth="1"/>
    <col min="16130" max="16130" width="3.5" style="27" bestFit="1" customWidth="1"/>
    <col min="16131" max="16131" width="20.25" style="27" customWidth="1"/>
    <col min="16132" max="16145" width="9.5" style="27" customWidth="1"/>
    <col min="16146" max="16146" width="2.875" style="27" customWidth="1"/>
    <col min="16147" max="16147" width="2.25" style="27" customWidth="1"/>
    <col min="16148" max="16148" width="9" style="27"/>
    <col min="16149" max="16149" width="9.75" style="27" bestFit="1" customWidth="1"/>
    <col min="16150" max="16384" width="9" style="27"/>
  </cols>
  <sheetData>
    <row r="1" spans="3:37" s="33" customFormat="1" ht="15" customHeight="1">
      <c r="F1" s="31"/>
      <c r="G1" s="70"/>
      <c r="N1" s="48"/>
      <c r="O1" s="48"/>
    </row>
    <row r="2" spans="3:37" s="33" customFormat="1" ht="17.25">
      <c r="C2" s="36" t="s">
        <v>237</v>
      </c>
      <c r="D2" s="35"/>
      <c r="E2" s="35"/>
      <c r="F2" s="35"/>
      <c r="G2" s="35"/>
      <c r="H2" s="35"/>
      <c r="I2" s="35"/>
      <c r="J2" s="35"/>
      <c r="K2" s="35"/>
      <c r="L2" s="35"/>
      <c r="M2" s="35"/>
      <c r="N2" s="35"/>
      <c r="O2" s="35"/>
      <c r="P2" s="35"/>
      <c r="Q2" s="35"/>
      <c r="R2" s="94"/>
      <c r="S2" s="95"/>
      <c r="T2" s="95"/>
      <c r="U2" s="95"/>
      <c r="V2" s="95"/>
      <c r="W2" s="95"/>
      <c r="X2" s="95"/>
      <c r="Y2" s="95"/>
      <c r="Z2" s="95"/>
      <c r="AA2" s="95"/>
      <c r="AB2" s="95"/>
      <c r="AC2" s="95"/>
      <c r="AD2" s="95"/>
      <c r="AE2" s="95"/>
      <c r="AF2" s="95"/>
      <c r="AG2" s="95"/>
      <c r="AH2" s="95"/>
      <c r="AI2" s="95"/>
      <c r="AJ2" s="95"/>
      <c r="AK2" s="95"/>
    </row>
    <row r="3" spans="3:37" s="33" customFormat="1" ht="8.65" customHeight="1">
      <c r="D3" s="35"/>
      <c r="E3" s="35"/>
      <c r="F3" s="35"/>
      <c r="G3" s="35"/>
      <c r="H3" s="35"/>
      <c r="I3" s="35"/>
      <c r="J3" s="35"/>
      <c r="K3" s="35"/>
      <c r="L3" s="35"/>
      <c r="M3" s="35"/>
      <c r="N3" s="35"/>
      <c r="O3" s="35"/>
      <c r="P3" s="35"/>
      <c r="Q3" s="35"/>
      <c r="R3" s="94"/>
      <c r="S3" s="95"/>
      <c r="T3" s="95"/>
      <c r="U3" s="95"/>
      <c r="V3" s="95"/>
      <c r="W3" s="95"/>
      <c r="X3" s="95"/>
      <c r="Y3" s="95"/>
      <c r="Z3" s="95"/>
      <c r="AA3" s="95"/>
      <c r="AB3" s="95"/>
      <c r="AC3" s="95"/>
      <c r="AD3" s="95"/>
      <c r="AE3" s="95"/>
      <c r="AF3" s="95"/>
      <c r="AG3" s="95"/>
      <c r="AH3" s="95"/>
      <c r="AI3" s="95"/>
      <c r="AJ3" s="95"/>
      <c r="AK3" s="95"/>
    </row>
    <row r="4" spans="3:37" s="33" customFormat="1" ht="17.25">
      <c r="C4" s="36" t="s">
        <v>238</v>
      </c>
      <c r="D4" s="35"/>
      <c r="E4" s="35"/>
      <c r="F4" s="35"/>
      <c r="G4" s="35"/>
      <c r="H4" s="35"/>
      <c r="I4" s="35"/>
      <c r="J4" s="35"/>
      <c r="K4" s="35"/>
      <c r="L4" s="35"/>
      <c r="M4" s="35"/>
      <c r="N4" s="35"/>
      <c r="O4" s="35"/>
      <c r="P4" s="35"/>
      <c r="Q4" s="35"/>
      <c r="R4" s="94"/>
      <c r="S4" s="95"/>
      <c r="T4" s="95"/>
      <c r="U4" s="95"/>
      <c r="V4" s="95"/>
      <c r="W4" s="95"/>
      <c r="X4" s="95"/>
      <c r="Y4" s="95"/>
      <c r="Z4" s="95"/>
      <c r="AA4" s="95"/>
      <c r="AB4" s="95"/>
      <c r="AC4" s="95"/>
      <c r="AD4" s="95"/>
      <c r="AE4" s="95"/>
      <c r="AF4" s="95"/>
      <c r="AG4" s="95"/>
      <c r="AH4" s="95"/>
      <c r="AI4" s="95"/>
      <c r="AJ4" s="95"/>
      <c r="AK4" s="95"/>
    </row>
    <row r="5" spans="3:37" s="33" customFormat="1" ht="8.65" customHeight="1">
      <c r="D5" s="35"/>
      <c r="E5" s="35"/>
      <c r="F5" s="35"/>
      <c r="G5" s="35"/>
      <c r="H5" s="35"/>
      <c r="I5" s="35"/>
      <c r="J5" s="35"/>
      <c r="K5" s="35"/>
      <c r="L5" s="35"/>
      <c r="M5" s="35"/>
      <c r="N5" s="35"/>
      <c r="O5" s="35"/>
      <c r="P5" s="35"/>
      <c r="Q5" s="35"/>
      <c r="R5" s="94"/>
      <c r="S5" s="95"/>
      <c r="T5" s="95"/>
      <c r="U5" s="95"/>
      <c r="V5" s="95"/>
      <c r="W5" s="95"/>
      <c r="X5" s="95"/>
      <c r="Y5" s="95"/>
      <c r="Z5" s="95"/>
      <c r="AA5" s="95"/>
      <c r="AB5" s="95"/>
      <c r="AC5" s="95"/>
      <c r="AD5" s="95"/>
      <c r="AE5" s="95"/>
      <c r="AF5" s="95"/>
      <c r="AG5" s="95"/>
      <c r="AH5" s="95"/>
      <c r="AI5" s="95"/>
      <c r="AJ5" s="95"/>
      <c r="AK5" s="95"/>
    </row>
    <row r="6" spans="3:37" s="33" customFormat="1" ht="17.25">
      <c r="C6" s="36" t="s">
        <v>239</v>
      </c>
      <c r="D6" s="35"/>
      <c r="E6" s="35"/>
      <c r="F6" s="35"/>
      <c r="G6" s="35"/>
      <c r="H6" s="35"/>
      <c r="I6" s="35"/>
      <c r="J6" s="35"/>
      <c r="K6" s="35"/>
      <c r="L6" s="35"/>
      <c r="M6" s="35"/>
      <c r="N6" s="35"/>
      <c r="O6" s="35"/>
      <c r="P6" s="35"/>
      <c r="Q6" s="35"/>
      <c r="R6" s="94"/>
      <c r="S6" s="95"/>
      <c r="T6" s="95"/>
      <c r="U6" s="95"/>
      <c r="V6" s="95"/>
      <c r="W6" s="95"/>
      <c r="X6" s="95"/>
      <c r="Y6" s="95"/>
      <c r="Z6" s="95"/>
      <c r="AA6" s="95"/>
      <c r="AB6" s="95"/>
      <c r="AC6" s="95"/>
      <c r="AD6" s="95"/>
      <c r="AE6" s="95"/>
      <c r="AF6" s="95"/>
      <c r="AG6" s="95"/>
      <c r="AH6" s="95"/>
      <c r="AI6" s="95"/>
      <c r="AJ6" s="95"/>
      <c r="AK6" s="95"/>
    </row>
    <row r="7" spans="3:37" s="33" customFormat="1" ht="8.65" customHeight="1">
      <c r="D7" s="35"/>
      <c r="E7" s="35"/>
      <c r="F7" s="35"/>
      <c r="G7" s="35"/>
      <c r="H7" s="35"/>
      <c r="I7" s="35"/>
      <c r="J7" s="35"/>
      <c r="K7" s="35"/>
      <c r="L7" s="35"/>
      <c r="M7" s="35"/>
      <c r="N7" s="35"/>
      <c r="O7" s="35"/>
      <c r="P7" s="35"/>
      <c r="Q7" s="35"/>
      <c r="R7" s="94"/>
      <c r="S7" s="95"/>
      <c r="T7" s="95"/>
      <c r="U7" s="95"/>
      <c r="V7" s="95"/>
      <c r="W7" s="95"/>
      <c r="X7" s="95"/>
      <c r="Y7" s="95"/>
      <c r="Z7" s="95"/>
      <c r="AA7" s="95"/>
      <c r="AB7" s="95"/>
      <c r="AC7" s="95"/>
      <c r="AD7" s="95"/>
      <c r="AE7" s="95"/>
      <c r="AF7" s="95"/>
      <c r="AG7" s="95"/>
      <c r="AH7" s="95"/>
      <c r="AI7" s="95"/>
      <c r="AJ7" s="95"/>
      <c r="AK7" s="95"/>
    </row>
    <row r="8" spans="3:37" s="33" customFormat="1" ht="14.25" customHeight="1">
      <c r="C8" s="30" t="s">
        <v>240</v>
      </c>
      <c r="D8" s="27"/>
      <c r="E8" s="27"/>
      <c r="F8" s="71"/>
      <c r="G8" s="72"/>
      <c r="H8" s="27"/>
      <c r="I8" s="27"/>
      <c r="J8" s="73"/>
      <c r="K8" s="74"/>
      <c r="L8" s="27"/>
      <c r="M8" s="27"/>
      <c r="N8" s="27"/>
      <c r="O8" s="27"/>
      <c r="P8" s="27"/>
      <c r="Q8" s="31" t="s">
        <v>57</v>
      </c>
      <c r="R8" s="94"/>
      <c r="S8" s="95"/>
      <c r="T8" s="95"/>
      <c r="U8" s="95"/>
      <c r="V8" s="95"/>
      <c r="W8" s="95"/>
      <c r="X8" s="95"/>
      <c r="Y8" s="95"/>
      <c r="Z8" s="95"/>
      <c r="AA8" s="95"/>
      <c r="AB8" s="95"/>
      <c r="AC8" s="95"/>
      <c r="AD8" s="95"/>
      <c r="AE8" s="95"/>
      <c r="AF8" s="95"/>
      <c r="AG8" s="95"/>
      <c r="AH8" s="95"/>
      <c r="AI8" s="95"/>
      <c r="AJ8" s="95"/>
      <c r="AK8" s="95"/>
    </row>
    <row r="9" spans="3:37" s="33" customFormat="1" ht="14.25" customHeight="1">
      <c r="C9" s="39"/>
      <c r="D9" s="712" t="str">
        <f t="array" ref="D9:P10">+TRANSPOSE('入力 (県内外)'!$B$6:$C$18)</f>
        <v>01</v>
      </c>
      <c r="E9" s="712" t="str">
        <v>02</v>
      </c>
      <c r="F9" s="712" t="str">
        <v>03</v>
      </c>
      <c r="G9" s="712" t="str">
        <v>04</v>
      </c>
      <c r="H9" s="712" t="str">
        <v>05</v>
      </c>
      <c r="I9" s="712" t="str">
        <v>06</v>
      </c>
      <c r="J9" s="712" t="str">
        <v>07</v>
      </c>
      <c r="K9" s="712" t="str">
        <v>08</v>
      </c>
      <c r="L9" s="712" t="str">
        <v>09</v>
      </c>
      <c r="M9" s="712" t="str">
        <v>10</v>
      </c>
      <c r="N9" s="712" t="str">
        <v>11</v>
      </c>
      <c r="O9" s="712" t="str">
        <v>12</v>
      </c>
      <c r="P9" s="712" t="str">
        <v>13</v>
      </c>
      <c r="Q9" s="39"/>
      <c r="R9" s="94"/>
      <c r="S9" s="95"/>
      <c r="T9" s="95"/>
      <c r="U9" s="95"/>
      <c r="V9" s="95"/>
      <c r="W9" s="95"/>
      <c r="X9" s="95"/>
      <c r="Y9" s="95"/>
      <c r="Z9" s="95"/>
      <c r="AA9" s="95"/>
      <c r="AB9" s="95"/>
      <c r="AC9" s="95"/>
      <c r="AD9" s="95"/>
      <c r="AE9" s="95"/>
      <c r="AF9" s="95"/>
      <c r="AG9" s="95"/>
      <c r="AH9" s="95"/>
      <c r="AI9" s="95"/>
      <c r="AJ9" s="95"/>
      <c r="AK9" s="95"/>
    </row>
    <row r="10" spans="3:37" s="33" customFormat="1" ht="28.5" customHeight="1">
      <c r="C10" s="75" t="s">
        <v>58</v>
      </c>
      <c r="D10" s="713" t="str">
        <v>農林水産業</v>
      </c>
      <c r="E10" s="713" t="str">
        <v>鉱業</v>
      </c>
      <c r="F10" s="713" t="str">
        <v>製造業</v>
      </c>
      <c r="G10" s="713" t="str">
        <v>建設</v>
      </c>
      <c r="H10" s="713" t="str">
        <v>電力・ガス・水道</v>
      </c>
      <c r="I10" s="713" t="str">
        <v>商業</v>
      </c>
      <c r="J10" s="713" t="str">
        <v>金融・保険</v>
      </c>
      <c r="K10" s="713" t="str">
        <v>不動産</v>
      </c>
      <c r="L10" s="713" t="str">
        <v>運輸・郵便</v>
      </c>
      <c r="M10" s="713" t="str">
        <v>情報通信</v>
      </c>
      <c r="N10" s="713" t="str">
        <v>公務</v>
      </c>
      <c r="O10" s="713" t="str">
        <v>サービス業</v>
      </c>
      <c r="P10" s="713" t="str">
        <v>分類不明</v>
      </c>
      <c r="Q10" s="32" t="s">
        <v>71</v>
      </c>
      <c r="R10" s="94"/>
      <c r="S10" s="95"/>
      <c r="T10" s="95"/>
      <c r="U10" s="95"/>
      <c r="V10" s="95"/>
      <c r="W10" s="95"/>
      <c r="X10" s="95"/>
      <c r="Y10" s="95"/>
      <c r="Z10" s="95"/>
      <c r="AA10" s="95"/>
      <c r="AB10" s="95"/>
      <c r="AC10" s="95"/>
      <c r="AD10" s="95"/>
      <c r="AE10" s="95"/>
      <c r="AF10" s="95"/>
      <c r="AG10" s="95"/>
      <c r="AH10" s="95"/>
      <c r="AI10" s="95"/>
      <c r="AJ10" s="95"/>
      <c r="AK10" s="95"/>
    </row>
    <row r="11" spans="3:37" s="33" customFormat="1" ht="14.25" customHeight="1">
      <c r="C11" s="76" t="s">
        <v>101</v>
      </c>
      <c r="D11" s="77">
        <f>詳細1!D11</f>
        <v>0</v>
      </c>
      <c r="E11" s="77">
        <f>詳細1!E11</f>
        <v>0</v>
      </c>
      <c r="F11" s="77">
        <f>詳細1!F11</f>
        <v>0</v>
      </c>
      <c r="G11" s="77">
        <f>詳細1!G11</f>
        <v>0</v>
      </c>
      <c r="H11" s="77">
        <f>詳細1!H11</f>
        <v>0</v>
      </c>
      <c r="I11" s="77">
        <f>詳細1!I11</f>
        <v>0</v>
      </c>
      <c r="J11" s="77">
        <f>詳細1!J11</f>
        <v>0</v>
      </c>
      <c r="K11" s="77">
        <f>詳細1!K11</f>
        <v>0</v>
      </c>
      <c r="L11" s="77">
        <f>詳細1!L11</f>
        <v>0</v>
      </c>
      <c r="M11" s="77">
        <f>詳細1!M11</f>
        <v>0</v>
      </c>
      <c r="N11" s="77">
        <f>詳細1!N11</f>
        <v>0</v>
      </c>
      <c r="O11" s="77">
        <f>詳細1!O11</f>
        <v>0</v>
      </c>
      <c r="P11" s="77">
        <f>詳細1!P11</f>
        <v>0</v>
      </c>
      <c r="Q11" s="77">
        <f>SUM(D11:P11)</f>
        <v>0</v>
      </c>
      <c r="R11" s="94"/>
      <c r="S11" s="95"/>
      <c r="T11" s="95"/>
      <c r="U11" s="95"/>
      <c r="V11" s="95"/>
      <c r="W11" s="95"/>
      <c r="X11" s="95"/>
      <c r="Y11" s="95"/>
      <c r="Z11" s="95"/>
      <c r="AA11" s="95"/>
      <c r="AB11" s="95"/>
      <c r="AC11" s="95"/>
      <c r="AD11" s="95"/>
      <c r="AE11" s="95"/>
      <c r="AF11" s="95"/>
      <c r="AG11" s="95"/>
      <c r="AH11" s="95"/>
      <c r="AI11" s="95"/>
      <c r="AJ11" s="95"/>
      <c r="AK11" s="95"/>
    </row>
    <row r="12" spans="3:37" s="33" customFormat="1" ht="14.25" customHeight="1">
      <c r="C12" s="78" t="s">
        <v>102</v>
      </c>
      <c r="D12" s="79">
        <f>詳細1!D12</f>
        <v>0</v>
      </c>
      <c r="E12" s="79">
        <f>詳細1!E12</f>
        <v>0</v>
      </c>
      <c r="F12" s="79">
        <f>詳細1!F12</f>
        <v>0</v>
      </c>
      <c r="G12" s="79">
        <f>詳細1!G12</f>
        <v>0</v>
      </c>
      <c r="H12" s="79">
        <f>詳細1!H12</f>
        <v>0</v>
      </c>
      <c r="I12" s="79">
        <f>詳細1!I12</f>
        <v>0</v>
      </c>
      <c r="J12" s="79">
        <f>詳細1!J12</f>
        <v>0</v>
      </c>
      <c r="K12" s="79">
        <f>詳細1!K12</f>
        <v>0</v>
      </c>
      <c r="L12" s="79">
        <f>詳細1!L12</f>
        <v>0</v>
      </c>
      <c r="M12" s="79">
        <f>詳細1!M12</f>
        <v>0</v>
      </c>
      <c r="N12" s="79">
        <f>詳細1!N12</f>
        <v>0</v>
      </c>
      <c r="O12" s="79">
        <f>詳細1!O12</f>
        <v>0</v>
      </c>
      <c r="P12" s="79">
        <f>詳細1!P12</f>
        <v>0</v>
      </c>
      <c r="Q12" s="79">
        <f>SUM(D12:P12)</f>
        <v>0</v>
      </c>
      <c r="R12" s="94"/>
      <c r="S12" s="95"/>
      <c r="T12" s="95"/>
      <c r="U12" s="95"/>
      <c r="V12" s="95"/>
      <c r="W12" s="95"/>
      <c r="X12" s="95"/>
      <c r="Y12" s="95"/>
      <c r="Z12" s="95"/>
      <c r="AA12" s="95"/>
      <c r="AB12" s="95"/>
      <c r="AC12" s="95"/>
      <c r="AD12" s="95"/>
      <c r="AE12" s="95"/>
      <c r="AF12" s="95"/>
      <c r="AG12" s="95"/>
      <c r="AH12" s="95"/>
      <c r="AI12" s="95"/>
      <c r="AJ12" s="95"/>
      <c r="AK12" s="95"/>
    </row>
    <row r="13" spans="3:37" s="33" customFormat="1" ht="14.25" customHeight="1">
      <c r="C13" s="78" t="s">
        <v>103</v>
      </c>
      <c r="D13" s="79">
        <f>詳細1!D13</f>
        <v>0</v>
      </c>
      <c r="E13" s="79">
        <f>詳細1!E13</f>
        <v>0</v>
      </c>
      <c r="F13" s="79">
        <f>詳細1!F13</f>
        <v>0</v>
      </c>
      <c r="G13" s="79">
        <f>詳細1!G13</f>
        <v>0</v>
      </c>
      <c r="H13" s="79">
        <f>詳細1!H13</f>
        <v>0</v>
      </c>
      <c r="I13" s="79">
        <f>詳細1!I13</f>
        <v>0</v>
      </c>
      <c r="J13" s="79">
        <f>詳細1!J13</f>
        <v>0</v>
      </c>
      <c r="K13" s="79">
        <f>詳細1!K13</f>
        <v>0</v>
      </c>
      <c r="L13" s="79">
        <f>詳細1!L13</f>
        <v>0</v>
      </c>
      <c r="M13" s="79">
        <f>詳細1!M13</f>
        <v>0</v>
      </c>
      <c r="N13" s="79">
        <f>詳細1!N13</f>
        <v>0</v>
      </c>
      <c r="O13" s="79">
        <f>詳細1!O13</f>
        <v>0</v>
      </c>
      <c r="P13" s="79">
        <f>詳細1!P13</f>
        <v>0</v>
      </c>
      <c r="Q13" s="79">
        <f>SUM(D13:P13)</f>
        <v>0</v>
      </c>
      <c r="R13" s="94"/>
      <c r="S13" s="95"/>
      <c r="T13" s="95"/>
      <c r="U13" s="95"/>
      <c r="V13" s="95"/>
      <c r="W13" s="95"/>
      <c r="X13" s="95"/>
      <c r="Y13" s="95"/>
      <c r="Z13" s="95"/>
      <c r="AA13" s="95"/>
      <c r="AB13" s="95"/>
      <c r="AC13" s="95"/>
      <c r="AD13" s="95"/>
      <c r="AE13" s="95"/>
      <c r="AF13" s="95"/>
      <c r="AG13" s="95"/>
      <c r="AH13" s="95"/>
      <c r="AI13" s="95"/>
      <c r="AJ13" s="95"/>
      <c r="AK13" s="95"/>
    </row>
    <row r="14" spans="3:37" s="33" customFormat="1" ht="14.25" customHeight="1">
      <c r="C14" s="80" t="s">
        <v>92</v>
      </c>
      <c r="D14" s="46">
        <f>詳細1!D14</f>
        <v>0</v>
      </c>
      <c r="E14" s="46">
        <f>詳細1!E14</f>
        <v>0</v>
      </c>
      <c r="F14" s="46">
        <f>詳細1!F14</f>
        <v>0</v>
      </c>
      <c r="G14" s="46">
        <f>詳細1!G14</f>
        <v>0</v>
      </c>
      <c r="H14" s="46">
        <f>詳細1!H14</f>
        <v>0</v>
      </c>
      <c r="I14" s="46">
        <f>詳細1!I14</f>
        <v>0</v>
      </c>
      <c r="J14" s="46">
        <f>詳細1!J14</f>
        <v>0</v>
      </c>
      <c r="K14" s="46">
        <f>詳細1!K14</f>
        <v>0</v>
      </c>
      <c r="L14" s="46">
        <f>詳細1!L14</f>
        <v>0</v>
      </c>
      <c r="M14" s="46">
        <f>詳細1!M14</f>
        <v>0</v>
      </c>
      <c r="N14" s="46">
        <f>詳細1!N14</f>
        <v>0</v>
      </c>
      <c r="O14" s="46">
        <f>詳細1!O14</f>
        <v>0</v>
      </c>
      <c r="P14" s="46">
        <f>詳細1!P14</f>
        <v>0</v>
      </c>
      <c r="Q14" s="46">
        <f>SUM(D14:P14)</f>
        <v>0</v>
      </c>
      <c r="R14" s="94"/>
      <c r="S14" s="95"/>
      <c r="T14" s="95"/>
      <c r="U14" s="95"/>
      <c r="V14" s="95"/>
      <c r="W14" s="95"/>
      <c r="X14" s="95"/>
      <c r="Y14" s="95"/>
      <c r="Z14" s="95"/>
      <c r="AA14" s="95"/>
      <c r="AB14" s="95"/>
      <c r="AC14" s="95"/>
      <c r="AD14" s="95"/>
      <c r="AE14" s="95"/>
      <c r="AF14" s="95"/>
      <c r="AG14" s="95"/>
      <c r="AH14" s="95"/>
      <c r="AI14" s="95"/>
      <c r="AJ14" s="95"/>
      <c r="AK14" s="95"/>
    </row>
    <row r="15" spans="3:37" s="33" customFormat="1" ht="14.25" customHeight="1">
      <c r="C15" s="86"/>
      <c r="D15" s="35"/>
      <c r="E15" s="35"/>
      <c r="F15" s="35"/>
      <c r="G15" s="35"/>
      <c r="H15" s="35"/>
      <c r="I15" s="35"/>
      <c r="J15" s="35"/>
      <c r="K15" s="35"/>
      <c r="L15" s="35"/>
      <c r="M15" s="35"/>
      <c r="N15" s="35"/>
      <c r="O15" s="35"/>
      <c r="P15" s="35"/>
      <c r="Q15" s="35"/>
      <c r="R15" s="94"/>
      <c r="S15" s="95"/>
      <c r="T15" s="95"/>
      <c r="U15" s="95"/>
      <c r="V15" s="95"/>
      <c r="W15" s="95"/>
      <c r="X15" s="95"/>
      <c r="Y15" s="95"/>
      <c r="Z15" s="95"/>
      <c r="AA15" s="95"/>
      <c r="AB15" s="95"/>
      <c r="AC15" s="95"/>
      <c r="AD15" s="95"/>
      <c r="AE15" s="95"/>
      <c r="AF15" s="95"/>
      <c r="AG15" s="95"/>
      <c r="AH15" s="95"/>
      <c r="AI15" s="95"/>
      <c r="AJ15" s="95"/>
      <c r="AK15" s="95"/>
    </row>
    <row r="16" spans="3:37" s="33" customFormat="1" ht="14.25" customHeight="1">
      <c r="C16" s="30" t="s">
        <v>241</v>
      </c>
      <c r="D16" s="27"/>
      <c r="E16" s="27"/>
      <c r="F16" s="71"/>
      <c r="G16" s="72"/>
      <c r="H16" s="27"/>
      <c r="I16" s="27"/>
      <c r="J16" s="73"/>
      <c r="K16" s="74"/>
      <c r="L16" s="27"/>
      <c r="M16" s="27"/>
      <c r="N16" s="27"/>
      <c r="O16" s="27"/>
      <c r="P16" s="27"/>
      <c r="Q16" s="31"/>
      <c r="R16" s="94"/>
      <c r="S16" s="95"/>
      <c r="T16" s="95"/>
      <c r="U16" s="95"/>
      <c r="V16" s="95"/>
      <c r="W16" s="95"/>
      <c r="X16" s="95"/>
      <c r="Y16" s="95"/>
      <c r="Z16" s="95"/>
      <c r="AA16" s="95"/>
      <c r="AB16" s="95"/>
      <c r="AC16" s="95"/>
      <c r="AD16" s="95"/>
      <c r="AE16" s="95"/>
      <c r="AF16" s="95"/>
      <c r="AG16" s="95"/>
      <c r="AH16" s="95"/>
      <c r="AI16" s="95"/>
      <c r="AJ16" s="95"/>
      <c r="AK16" s="95"/>
    </row>
    <row r="17" spans="3:37" s="33" customFormat="1" ht="14.25" customHeight="1">
      <c r="C17" s="39"/>
      <c r="D17" s="712" t="str">
        <f t="array" ref="D17:P18">+TRANSPOSE('入力 (県内外)'!$B$6:$C$18)</f>
        <v>01</v>
      </c>
      <c r="E17" s="712" t="str">
        <v>02</v>
      </c>
      <c r="F17" s="712" t="str">
        <v>03</v>
      </c>
      <c r="G17" s="712" t="str">
        <v>04</v>
      </c>
      <c r="H17" s="712" t="str">
        <v>05</v>
      </c>
      <c r="I17" s="712" t="str">
        <v>06</v>
      </c>
      <c r="J17" s="712" t="str">
        <v>07</v>
      </c>
      <c r="K17" s="712" t="str">
        <v>08</v>
      </c>
      <c r="L17" s="712" t="str">
        <v>09</v>
      </c>
      <c r="M17" s="712" t="str">
        <v>10</v>
      </c>
      <c r="N17" s="712" t="str">
        <v>11</v>
      </c>
      <c r="O17" s="712" t="str">
        <v>12</v>
      </c>
      <c r="P17" s="712" t="str">
        <v>13</v>
      </c>
      <c r="Q17" s="96"/>
      <c r="R17" s="94"/>
      <c r="S17" s="95"/>
      <c r="T17" s="95"/>
      <c r="U17" s="95"/>
      <c r="V17" s="95"/>
      <c r="W17" s="95"/>
      <c r="X17" s="95"/>
      <c r="Y17" s="95"/>
      <c r="Z17" s="95"/>
      <c r="AA17" s="95"/>
      <c r="AB17" s="95"/>
      <c r="AC17" s="95"/>
      <c r="AD17" s="95"/>
      <c r="AE17" s="95"/>
      <c r="AF17" s="95"/>
      <c r="AG17" s="95"/>
      <c r="AH17" s="95"/>
      <c r="AI17" s="95"/>
      <c r="AJ17" s="95"/>
      <c r="AK17" s="95"/>
    </row>
    <row r="18" spans="3:37" s="33" customFormat="1" ht="28.5" customHeight="1">
      <c r="C18" s="75" t="s">
        <v>58</v>
      </c>
      <c r="D18" s="713" t="str">
        <v>農林水産業</v>
      </c>
      <c r="E18" s="713" t="str">
        <v>鉱業</v>
      </c>
      <c r="F18" s="713" t="str">
        <v>製造業</v>
      </c>
      <c r="G18" s="713" t="str">
        <v>建設</v>
      </c>
      <c r="H18" s="713" t="str">
        <v>電力・ガス・水道</v>
      </c>
      <c r="I18" s="713" t="str">
        <v>商業</v>
      </c>
      <c r="J18" s="713" t="str">
        <v>金融・保険</v>
      </c>
      <c r="K18" s="713" t="str">
        <v>不動産</v>
      </c>
      <c r="L18" s="713" t="str">
        <v>運輸・郵便</v>
      </c>
      <c r="M18" s="713" t="str">
        <v>情報通信</v>
      </c>
      <c r="N18" s="713" t="str">
        <v>公務</v>
      </c>
      <c r="O18" s="713" t="str">
        <v>サービス業</v>
      </c>
      <c r="P18" s="713" t="str">
        <v>分類不明</v>
      </c>
      <c r="Q18" s="87"/>
      <c r="R18" s="94"/>
      <c r="S18" s="95"/>
      <c r="T18" s="95"/>
      <c r="U18" s="95"/>
      <c r="V18" s="95"/>
      <c r="W18" s="95"/>
      <c r="X18" s="95"/>
      <c r="Y18" s="95"/>
      <c r="Z18" s="95"/>
      <c r="AA18" s="95"/>
      <c r="AB18" s="95"/>
      <c r="AC18" s="95"/>
      <c r="AD18" s="95"/>
      <c r="AE18" s="95"/>
      <c r="AF18" s="95"/>
      <c r="AG18" s="95"/>
      <c r="AH18" s="95"/>
      <c r="AI18" s="95"/>
      <c r="AJ18" s="95"/>
      <c r="AK18" s="95"/>
    </row>
    <row r="19" spans="3:37" s="33" customFormat="1" ht="14.25" customHeight="1">
      <c r="C19" s="97" t="s">
        <v>242</v>
      </c>
      <c r="D19" s="98">
        <f t="array" ref="D19:P19">+TRANSPOSE(係数!$L$3:$L$15)</f>
        <v>0.13868369684675583</v>
      </c>
      <c r="E19" s="98">
        <v>0.19734176189318439</v>
      </c>
      <c r="F19" s="98">
        <v>0.13358693812120079</v>
      </c>
      <c r="G19" s="98">
        <v>0.37890127540216306</v>
      </c>
      <c r="H19" s="98">
        <v>0.15841287113507013</v>
      </c>
      <c r="I19" s="98">
        <v>0.45603746159178171</v>
      </c>
      <c r="J19" s="98">
        <v>0.31237712823175945</v>
      </c>
      <c r="K19" s="98">
        <v>3.9324338518635996E-2</v>
      </c>
      <c r="L19" s="98">
        <v>0.44791090350097024</v>
      </c>
      <c r="M19" s="98">
        <v>0.16960534259909574</v>
      </c>
      <c r="N19" s="98">
        <v>0.38588081165979388</v>
      </c>
      <c r="O19" s="98">
        <v>0.44886557099560587</v>
      </c>
      <c r="P19" s="98">
        <v>3.0652920962199359E-2</v>
      </c>
      <c r="Q19" s="35"/>
      <c r="R19" s="94"/>
      <c r="S19" s="95"/>
      <c r="T19" s="95"/>
      <c r="U19" s="95"/>
      <c r="V19" s="95"/>
      <c r="W19" s="95"/>
      <c r="X19" s="95"/>
      <c r="Y19" s="95"/>
      <c r="Z19" s="95"/>
      <c r="AA19" s="95"/>
      <c r="AB19" s="95"/>
      <c r="AC19" s="95"/>
      <c r="AD19" s="95"/>
      <c r="AE19" s="95"/>
      <c r="AF19" s="95"/>
      <c r="AG19" s="95"/>
      <c r="AH19" s="95"/>
      <c r="AI19" s="95"/>
      <c r="AJ19" s="95"/>
      <c r="AK19" s="95"/>
    </row>
    <row r="20" spans="3:37" s="33" customFormat="1" ht="14.25" customHeight="1">
      <c r="D20" s="35"/>
      <c r="E20" s="35"/>
      <c r="F20" s="35"/>
      <c r="G20" s="35"/>
      <c r="H20" s="35"/>
      <c r="I20" s="35"/>
      <c r="J20" s="35"/>
      <c r="K20" s="35"/>
      <c r="L20" s="35"/>
      <c r="M20" s="35"/>
      <c r="N20" s="35"/>
      <c r="O20" s="35"/>
      <c r="P20" s="35"/>
      <c r="Q20" s="35"/>
      <c r="R20" s="94"/>
      <c r="S20" s="95"/>
      <c r="T20" s="95"/>
      <c r="U20" s="95"/>
      <c r="V20" s="95"/>
      <c r="W20" s="95"/>
      <c r="X20" s="95"/>
      <c r="Y20" s="95"/>
      <c r="Z20" s="95"/>
      <c r="AA20" s="95"/>
      <c r="AB20" s="95"/>
      <c r="AC20" s="95"/>
      <c r="AD20" s="95"/>
      <c r="AE20" s="95"/>
      <c r="AF20" s="95"/>
      <c r="AG20" s="95"/>
      <c r="AH20" s="95"/>
      <c r="AI20" s="95"/>
      <c r="AJ20" s="95"/>
      <c r="AK20" s="95"/>
    </row>
    <row r="21" spans="3:37" s="33" customFormat="1" ht="14.25" customHeight="1">
      <c r="C21" s="30" t="s">
        <v>243</v>
      </c>
      <c r="D21" s="94"/>
      <c r="E21" s="94"/>
      <c r="F21" s="94"/>
      <c r="G21" s="94"/>
      <c r="H21" s="94"/>
      <c r="I21" s="94"/>
      <c r="J21" s="94"/>
      <c r="K21" s="94"/>
      <c r="L21" s="94"/>
      <c r="M21" s="94"/>
      <c r="N21" s="94"/>
      <c r="O21" s="94"/>
      <c r="P21" s="94"/>
      <c r="Q21" s="31" t="s">
        <v>57</v>
      </c>
      <c r="R21" s="94"/>
      <c r="S21" s="95"/>
      <c r="T21" s="95"/>
      <c r="U21" s="95"/>
      <c r="V21" s="95"/>
      <c r="W21" s="95"/>
      <c r="X21" s="95"/>
      <c r="Y21" s="95"/>
      <c r="Z21" s="95"/>
      <c r="AA21" s="95"/>
      <c r="AB21" s="95"/>
      <c r="AC21" s="95"/>
      <c r="AD21" s="95"/>
      <c r="AE21" s="95"/>
      <c r="AF21" s="95"/>
      <c r="AG21" s="95"/>
      <c r="AH21" s="95"/>
      <c r="AI21" s="95"/>
      <c r="AJ21" s="95"/>
      <c r="AK21" s="95"/>
    </row>
    <row r="22" spans="3:37" s="33" customFormat="1" ht="13.5">
      <c r="C22" s="39"/>
      <c r="D22" s="712" t="str">
        <f t="array" ref="D22:P23">+TRANSPOSE('入力 (県内外)'!$B$6:$C$18)</f>
        <v>01</v>
      </c>
      <c r="E22" s="712" t="str">
        <v>02</v>
      </c>
      <c r="F22" s="712" t="str">
        <v>03</v>
      </c>
      <c r="G22" s="712" t="str">
        <v>04</v>
      </c>
      <c r="H22" s="712" t="str">
        <v>05</v>
      </c>
      <c r="I22" s="712" t="str">
        <v>06</v>
      </c>
      <c r="J22" s="712" t="str">
        <v>07</v>
      </c>
      <c r="K22" s="712" t="str">
        <v>08</v>
      </c>
      <c r="L22" s="712" t="str">
        <v>09</v>
      </c>
      <c r="M22" s="712" t="str">
        <v>10</v>
      </c>
      <c r="N22" s="712" t="str">
        <v>11</v>
      </c>
      <c r="O22" s="712" t="str">
        <v>12</v>
      </c>
      <c r="P22" s="712" t="str">
        <v>13</v>
      </c>
      <c r="Q22" s="39"/>
      <c r="R22" s="94"/>
      <c r="S22" s="95"/>
      <c r="T22" s="95"/>
      <c r="U22" s="95"/>
      <c r="V22" s="95"/>
      <c r="W22" s="95"/>
      <c r="X22" s="95"/>
      <c r="Y22" s="95"/>
      <c r="Z22" s="95"/>
      <c r="AA22" s="95"/>
      <c r="AB22" s="95"/>
      <c r="AC22" s="95"/>
      <c r="AD22" s="95"/>
      <c r="AE22" s="95"/>
      <c r="AF22" s="95"/>
      <c r="AG22" s="95"/>
      <c r="AH22" s="95"/>
      <c r="AI22" s="95"/>
      <c r="AJ22" s="95"/>
      <c r="AK22" s="95"/>
    </row>
    <row r="23" spans="3:37" s="33" customFormat="1" ht="28.5" customHeight="1">
      <c r="C23" s="75" t="s">
        <v>58</v>
      </c>
      <c r="D23" s="713" t="str">
        <v>農林水産業</v>
      </c>
      <c r="E23" s="713" t="str">
        <v>鉱業</v>
      </c>
      <c r="F23" s="713" t="str">
        <v>製造業</v>
      </c>
      <c r="G23" s="713" t="str">
        <v>建設</v>
      </c>
      <c r="H23" s="713" t="str">
        <v>電力・ガス・水道</v>
      </c>
      <c r="I23" s="713" t="str">
        <v>商業</v>
      </c>
      <c r="J23" s="713" t="str">
        <v>金融・保険</v>
      </c>
      <c r="K23" s="713" t="str">
        <v>不動産</v>
      </c>
      <c r="L23" s="713" t="str">
        <v>運輸・郵便</v>
      </c>
      <c r="M23" s="713" t="str">
        <v>情報通信</v>
      </c>
      <c r="N23" s="713" t="str">
        <v>公務</v>
      </c>
      <c r="O23" s="713" t="str">
        <v>サービス業</v>
      </c>
      <c r="P23" s="713" t="str">
        <v>分類不明</v>
      </c>
      <c r="Q23" s="32" t="s">
        <v>71</v>
      </c>
    </row>
    <row r="24" spans="3:37" s="33" customFormat="1" ht="14.25" customHeight="1">
      <c r="C24" s="76" t="s">
        <v>101</v>
      </c>
      <c r="D24" s="77">
        <f>D11*D$19</f>
        <v>0</v>
      </c>
      <c r="E24" s="77">
        <f t="shared" ref="E24:P24" si="0">E11*E$19</f>
        <v>0</v>
      </c>
      <c r="F24" s="77">
        <f t="shared" si="0"/>
        <v>0</v>
      </c>
      <c r="G24" s="77">
        <f t="shared" si="0"/>
        <v>0</v>
      </c>
      <c r="H24" s="77">
        <f t="shared" si="0"/>
        <v>0</v>
      </c>
      <c r="I24" s="77">
        <f t="shared" si="0"/>
        <v>0</v>
      </c>
      <c r="J24" s="77">
        <f t="shared" si="0"/>
        <v>0</v>
      </c>
      <c r="K24" s="77">
        <f t="shared" si="0"/>
        <v>0</v>
      </c>
      <c r="L24" s="77">
        <f t="shared" si="0"/>
        <v>0</v>
      </c>
      <c r="M24" s="77">
        <f t="shared" si="0"/>
        <v>0</v>
      </c>
      <c r="N24" s="77">
        <f t="shared" si="0"/>
        <v>0</v>
      </c>
      <c r="O24" s="77">
        <f t="shared" si="0"/>
        <v>0</v>
      </c>
      <c r="P24" s="77">
        <f t="shared" si="0"/>
        <v>0</v>
      </c>
      <c r="Q24" s="77">
        <f>SUM(D24:P24)</f>
        <v>0</v>
      </c>
    </row>
    <row r="25" spans="3:37" s="33" customFormat="1" ht="14.25" customHeight="1">
      <c r="C25" s="78" t="s">
        <v>102</v>
      </c>
      <c r="D25" s="79">
        <f t="shared" ref="D25:P27" si="1">D12*D$19</f>
        <v>0</v>
      </c>
      <c r="E25" s="79">
        <f t="shared" si="1"/>
        <v>0</v>
      </c>
      <c r="F25" s="79">
        <f t="shared" si="1"/>
        <v>0</v>
      </c>
      <c r="G25" s="79">
        <f t="shared" si="1"/>
        <v>0</v>
      </c>
      <c r="H25" s="79">
        <f t="shared" si="1"/>
        <v>0</v>
      </c>
      <c r="I25" s="79">
        <f t="shared" si="1"/>
        <v>0</v>
      </c>
      <c r="J25" s="79">
        <f t="shared" si="1"/>
        <v>0</v>
      </c>
      <c r="K25" s="79">
        <f t="shared" si="1"/>
        <v>0</v>
      </c>
      <c r="L25" s="79">
        <f t="shared" si="1"/>
        <v>0</v>
      </c>
      <c r="M25" s="79">
        <f t="shared" si="1"/>
        <v>0</v>
      </c>
      <c r="N25" s="79">
        <f t="shared" si="1"/>
        <v>0</v>
      </c>
      <c r="O25" s="79">
        <f t="shared" si="1"/>
        <v>0</v>
      </c>
      <c r="P25" s="79">
        <f t="shared" si="1"/>
        <v>0</v>
      </c>
      <c r="Q25" s="79">
        <f>SUM(D25:P25)</f>
        <v>0</v>
      </c>
    </row>
    <row r="26" spans="3:37" s="33" customFormat="1" ht="14.25" customHeight="1">
      <c r="C26" s="78" t="s">
        <v>103</v>
      </c>
      <c r="D26" s="79">
        <f t="shared" si="1"/>
        <v>0</v>
      </c>
      <c r="E26" s="79">
        <f t="shared" si="1"/>
        <v>0</v>
      </c>
      <c r="F26" s="79">
        <f t="shared" si="1"/>
        <v>0</v>
      </c>
      <c r="G26" s="79">
        <f t="shared" si="1"/>
        <v>0</v>
      </c>
      <c r="H26" s="79">
        <f t="shared" si="1"/>
        <v>0</v>
      </c>
      <c r="I26" s="79">
        <f t="shared" si="1"/>
        <v>0</v>
      </c>
      <c r="J26" s="79">
        <f t="shared" si="1"/>
        <v>0</v>
      </c>
      <c r="K26" s="79">
        <f t="shared" si="1"/>
        <v>0</v>
      </c>
      <c r="L26" s="79">
        <f t="shared" si="1"/>
        <v>0</v>
      </c>
      <c r="M26" s="79">
        <f t="shared" si="1"/>
        <v>0</v>
      </c>
      <c r="N26" s="79">
        <f t="shared" si="1"/>
        <v>0</v>
      </c>
      <c r="O26" s="79">
        <f t="shared" si="1"/>
        <v>0</v>
      </c>
      <c r="P26" s="79">
        <f t="shared" si="1"/>
        <v>0</v>
      </c>
      <c r="Q26" s="79">
        <f>SUM(D26:P26)</f>
        <v>0</v>
      </c>
    </row>
    <row r="27" spans="3:37" s="33" customFormat="1" ht="14.25" customHeight="1">
      <c r="C27" s="80" t="s">
        <v>92</v>
      </c>
      <c r="D27" s="46">
        <f t="shared" si="1"/>
        <v>0</v>
      </c>
      <c r="E27" s="46">
        <f t="shared" si="1"/>
        <v>0</v>
      </c>
      <c r="F27" s="46">
        <f t="shared" si="1"/>
        <v>0</v>
      </c>
      <c r="G27" s="46">
        <f t="shared" si="1"/>
        <v>0</v>
      </c>
      <c r="H27" s="46">
        <f t="shared" si="1"/>
        <v>0</v>
      </c>
      <c r="I27" s="46">
        <f t="shared" si="1"/>
        <v>0</v>
      </c>
      <c r="J27" s="46">
        <f t="shared" si="1"/>
        <v>0</v>
      </c>
      <c r="K27" s="46">
        <f t="shared" si="1"/>
        <v>0</v>
      </c>
      <c r="L27" s="46">
        <f t="shared" si="1"/>
        <v>0</v>
      </c>
      <c r="M27" s="46">
        <f t="shared" si="1"/>
        <v>0</v>
      </c>
      <c r="N27" s="46">
        <f t="shared" si="1"/>
        <v>0</v>
      </c>
      <c r="O27" s="46">
        <f t="shared" si="1"/>
        <v>0</v>
      </c>
      <c r="P27" s="46">
        <f t="shared" si="1"/>
        <v>0</v>
      </c>
      <c r="Q27" s="46">
        <f>SUM(D27:P27)</f>
        <v>0</v>
      </c>
    </row>
    <row r="28" spans="3:37" s="33" customFormat="1" ht="10.7" customHeight="1">
      <c r="D28" s="94"/>
      <c r="E28" s="94"/>
      <c r="F28" s="94"/>
      <c r="G28" s="94"/>
      <c r="H28" s="94"/>
      <c r="I28" s="94"/>
      <c r="J28" s="94"/>
      <c r="K28" s="94"/>
      <c r="L28" s="94"/>
      <c r="M28" s="94"/>
      <c r="N28" s="94"/>
      <c r="O28" s="94"/>
      <c r="P28" s="94"/>
      <c r="Q28" s="94"/>
      <c r="R28" s="94"/>
    </row>
    <row r="29" spans="3:37" s="33" customFormat="1" ht="12.95" customHeight="1">
      <c r="C29" s="33" t="s">
        <v>106</v>
      </c>
      <c r="D29" s="94"/>
      <c r="E29" s="94"/>
      <c r="F29" s="94"/>
      <c r="G29" s="94"/>
      <c r="H29" s="94"/>
      <c r="I29" s="94"/>
      <c r="J29" s="94"/>
      <c r="K29" s="94"/>
      <c r="L29" s="94"/>
      <c r="M29" s="94"/>
      <c r="N29" s="94"/>
      <c r="O29" s="94"/>
      <c r="P29" s="94"/>
      <c r="Q29" s="94"/>
      <c r="R29" s="94"/>
    </row>
    <row r="30" spans="3:37" s="33" customFormat="1" ht="15" customHeight="1">
      <c r="D30" s="94"/>
      <c r="E30" s="94"/>
      <c r="F30" s="94"/>
      <c r="G30" s="94"/>
      <c r="H30" s="94"/>
      <c r="I30" s="94"/>
      <c r="J30" s="94"/>
      <c r="K30" s="94"/>
      <c r="L30" s="94"/>
      <c r="M30" s="94"/>
      <c r="N30" s="94"/>
      <c r="O30" s="94"/>
      <c r="P30" s="94"/>
      <c r="Q30" s="94"/>
      <c r="R30" s="94"/>
    </row>
    <row r="31" spans="3:37" s="33" customFormat="1" ht="15" customHeight="1">
      <c r="D31" s="94"/>
      <c r="E31" s="94"/>
      <c r="F31" s="94"/>
      <c r="G31" s="94"/>
      <c r="H31" s="94"/>
      <c r="I31" s="94"/>
      <c r="J31" s="94"/>
      <c r="K31" s="94"/>
      <c r="L31" s="94"/>
      <c r="M31" s="94"/>
      <c r="N31" s="94"/>
      <c r="O31" s="94"/>
      <c r="P31" s="94"/>
      <c r="Q31" s="94"/>
      <c r="R31" s="94"/>
    </row>
    <row r="32" spans="3:37" s="33" customFormat="1" ht="15" customHeight="1">
      <c r="D32" s="94"/>
      <c r="E32" s="94"/>
      <c r="F32" s="94"/>
      <c r="G32" s="94"/>
      <c r="H32" s="94"/>
      <c r="I32" s="94"/>
      <c r="J32" s="94"/>
      <c r="K32" s="94"/>
      <c r="L32" s="94"/>
      <c r="M32" s="94"/>
      <c r="N32" s="94"/>
      <c r="O32" s="94"/>
      <c r="P32" s="94"/>
      <c r="Q32" s="94"/>
      <c r="R32" s="94"/>
    </row>
    <row r="33" spans="3:18" s="33" customFormat="1" ht="15" customHeight="1">
      <c r="D33" s="94"/>
      <c r="E33" s="94"/>
      <c r="F33" s="94"/>
      <c r="G33" s="94"/>
      <c r="H33" s="94"/>
      <c r="I33" s="94"/>
      <c r="J33" s="94"/>
      <c r="K33" s="94"/>
      <c r="L33" s="94"/>
      <c r="M33" s="94"/>
      <c r="N33" s="94"/>
      <c r="O33" s="94"/>
      <c r="P33" s="94"/>
      <c r="Q33" s="94"/>
      <c r="R33" s="94"/>
    </row>
    <row r="34" spans="3:18" s="33" customFormat="1" ht="15" customHeight="1">
      <c r="D34" s="94"/>
      <c r="E34" s="94"/>
      <c r="F34" s="94"/>
      <c r="G34" s="94"/>
      <c r="H34" s="94"/>
      <c r="I34" s="94"/>
      <c r="J34" s="94"/>
      <c r="K34" s="94"/>
      <c r="L34" s="94"/>
      <c r="M34" s="94"/>
      <c r="N34" s="94"/>
      <c r="O34" s="94"/>
      <c r="P34" s="94"/>
      <c r="Q34" s="94"/>
      <c r="R34" s="94"/>
    </row>
    <row r="35" spans="3:18" s="33" customFormat="1" ht="15" customHeight="1">
      <c r="D35" s="94"/>
      <c r="E35" s="94"/>
      <c r="F35" s="94"/>
      <c r="G35" s="94"/>
      <c r="H35" s="94"/>
      <c r="I35" s="94"/>
      <c r="J35" s="94"/>
      <c r="K35" s="94"/>
      <c r="L35" s="94"/>
      <c r="M35" s="94"/>
      <c r="N35" s="94"/>
      <c r="O35" s="94"/>
      <c r="P35" s="94"/>
      <c r="Q35" s="94"/>
      <c r="R35" s="94"/>
    </row>
    <row r="36" spans="3:18" s="33" customFormat="1" ht="15" customHeight="1">
      <c r="D36" s="94"/>
      <c r="E36" s="94"/>
      <c r="F36" s="94"/>
      <c r="G36" s="94"/>
      <c r="H36" s="94"/>
      <c r="I36" s="94"/>
      <c r="J36" s="94"/>
      <c r="K36" s="94"/>
      <c r="L36" s="94"/>
      <c r="M36" s="94"/>
      <c r="N36" s="94"/>
      <c r="O36" s="94"/>
      <c r="P36" s="94"/>
      <c r="Q36" s="94"/>
      <c r="R36" s="94"/>
    </row>
    <row r="37" spans="3:18" s="33" customFormat="1" ht="15" customHeight="1">
      <c r="D37" s="94"/>
      <c r="E37" s="94"/>
      <c r="F37" s="94"/>
      <c r="G37" s="94"/>
      <c r="H37" s="94"/>
      <c r="I37" s="94"/>
      <c r="J37" s="94"/>
      <c r="K37" s="94"/>
      <c r="L37" s="94"/>
      <c r="M37" s="94"/>
      <c r="N37" s="94"/>
      <c r="O37" s="94"/>
      <c r="P37" s="94"/>
      <c r="Q37" s="94"/>
      <c r="R37" s="94"/>
    </row>
    <row r="38" spans="3:18" s="33" customFormat="1" ht="15" customHeight="1">
      <c r="D38" s="94"/>
      <c r="E38" s="94"/>
      <c r="F38" s="94"/>
      <c r="G38" s="94"/>
      <c r="H38" s="94"/>
      <c r="I38" s="94"/>
      <c r="J38" s="94"/>
      <c r="K38" s="94"/>
      <c r="L38" s="94"/>
      <c r="M38" s="94"/>
      <c r="N38" s="94"/>
      <c r="O38" s="94"/>
      <c r="P38" s="94"/>
      <c r="Q38" s="94"/>
      <c r="R38" s="94"/>
    </row>
    <row r="39" spans="3:18" s="33" customFormat="1" ht="15" customHeight="1">
      <c r="D39" s="94"/>
      <c r="E39" s="94"/>
      <c r="F39" s="94"/>
      <c r="G39" s="94"/>
      <c r="H39" s="94"/>
      <c r="I39" s="94"/>
      <c r="J39" s="94"/>
      <c r="K39" s="94"/>
      <c r="L39" s="94"/>
      <c r="M39" s="94"/>
      <c r="N39" s="94"/>
      <c r="O39" s="94"/>
      <c r="P39" s="94"/>
      <c r="Q39" s="94"/>
      <c r="R39" s="94"/>
    </row>
    <row r="40" spans="3:18" s="33" customFormat="1" ht="15" customHeight="1">
      <c r="D40" s="94"/>
      <c r="E40" s="94"/>
      <c r="F40" s="94"/>
      <c r="G40" s="94"/>
      <c r="H40" s="94"/>
      <c r="I40" s="94"/>
      <c r="J40" s="94"/>
      <c r="K40" s="94"/>
      <c r="L40" s="94"/>
      <c r="M40" s="94"/>
      <c r="N40" s="94"/>
      <c r="O40" s="94"/>
      <c r="P40" s="94"/>
      <c r="Q40" s="94"/>
      <c r="R40" s="94"/>
    </row>
    <row r="41" spans="3:18" s="33" customFormat="1" ht="15" customHeight="1">
      <c r="D41" s="94"/>
      <c r="E41" s="94"/>
      <c r="F41" s="94"/>
      <c r="G41" s="94"/>
      <c r="H41" s="94"/>
      <c r="I41" s="94"/>
      <c r="J41" s="94"/>
      <c r="K41" s="94"/>
      <c r="L41" s="94"/>
      <c r="M41" s="94"/>
      <c r="N41" s="94"/>
      <c r="O41" s="94"/>
      <c r="P41" s="94"/>
      <c r="Q41" s="94"/>
      <c r="R41" s="94"/>
    </row>
    <row r="42" spans="3:18" s="33" customFormat="1" ht="17.25">
      <c r="C42" s="36" t="s">
        <v>245</v>
      </c>
      <c r="D42" s="94"/>
      <c r="E42" s="94"/>
      <c r="F42" s="94"/>
      <c r="G42" s="94"/>
      <c r="H42" s="94"/>
      <c r="I42" s="94"/>
      <c r="J42" s="94"/>
      <c r="K42" s="94"/>
      <c r="L42" s="94"/>
      <c r="M42" s="94"/>
      <c r="N42" s="94"/>
      <c r="O42" s="94"/>
      <c r="P42" s="94"/>
      <c r="Q42" s="94"/>
      <c r="R42" s="94"/>
    </row>
    <row r="43" spans="3:18" s="33" customFormat="1" ht="15" customHeight="1">
      <c r="D43" s="94"/>
      <c r="E43" s="94"/>
      <c r="F43" s="94"/>
      <c r="G43" s="94"/>
      <c r="H43" s="94"/>
      <c r="I43" s="94"/>
      <c r="J43" s="94"/>
      <c r="K43" s="94"/>
      <c r="L43" s="94"/>
      <c r="M43" s="94"/>
      <c r="N43" s="94"/>
      <c r="O43" s="94"/>
      <c r="P43" s="94"/>
      <c r="Q43" s="94"/>
      <c r="R43" s="94"/>
    </row>
    <row r="44" spans="3:18" s="33" customFormat="1" ht="15" customHeight="1">
      <c r="C44" s="30" t="s">
        <v>246</v>
      </c>
      <c r="D44" s="27"/>
      <c r="E44" s="27"/>
      <c r="F44" s="71"/>
      <c r="G44" s="72"/>
      <c r="H44" s="27"/>
      <c r="I44" s="27"/>
      <c r="J44" s="73"/>
      <c r="K44" s="74"/>
      <c r="L44" s="27"/>
      <c r="M44" s="27"/>
      <c r="N44" s="27"/>
      <c r="O44" s="27"/>
      <c r="P44" s="27"/>
      <c r="Q44" s="31" t="s">
        <v>57</v>
      </c>
      <c r="R44" s="94"/>
    </row>
    <row r="45" spans="3:18" s="33" customFormat="1" ht="15" customHeight="1">
      <c r="C45" s="39"/>
      <c r="D45" s="712" t="str">
        <f t="array" ref="D45:P46">+TRANSPOSE('入力 (県内外)'!$B$6:$C$18)</f>
        <v>01</v>
      </c>
      <c r="E45" s="712" t="str">
        <v>02</v>
      </c>
      <c r="F45" s="712" t="str">
        <v>03</v>
      </c>
      <c r="G45" s="712" t="str">
        <v>04</v>
      </c>
      <c r="H45" s="712" t="str">
        <v>05</v>
      </c>
      <c r="I45" s="712" t="str">
        <v>06</v>
      </c>
      <c r="J45" s="712" t="str">
        <v>07</v>
      </c>
      <c r="K45" s="712" t="str">
        <v>08</v>
      </c>
      <c r="L45" s="712" t="str">
        <v>09</v>
      </c>
      <c r="M45" s="712" t="str">
        <v>10</v>
      </c>
      <c r="N45" s="712" t="str">
        <v>11</v>
      </c>
      <c r="O45" s="712" t="str">
        <v>12</v>
      </c>
      <c r="P45" s="712" t="str">
        <v>13</v>
      </c>
      <c r="Q45" s="39"/>
      <c r="R45" s="94"/>
    </row>
    <row r="46" spans="3:18" s="33" customFormat="1" ht="28.5" customHeight="1">
      <c r="C46" s="75" t="s">
        <v>58</v>
      </c>
      <c r="D46" s="713" t="str">
        <v>農林水産業</v>
      </c>
      <c r="E46" s="713" t="str">
        <v>鉱業</v>
      </c>
      <c r="F46" s="713" t="str">
        <v>製造業</v>
      </c>
      <c r="G46" s="713" t="str">
        <v>建設</v>
      </c>
      <c r="H46" s="713" t="str">
        <v>電力・ガス・水道</v>
      </c>
      <c r="I46" s="713" t="str">
        <v>商業</v>
      </c>
      <c r="J46" s="713" t="str">
        <v>金融・保険</v>
      </c>
      <c r="K46" s="713" t="str">
        <v>不動産</v>
      </c>
      <c r="L46" s="713" t="str">
        <v>運輸・郵便</v>
      </c>
      <c r="M46" s="713" t="str">
        <v>情報通信</v>
      </c>
      <c r="N46" s="713" t="str">
        <v>公務</v>
      </c>
      <c r="O46" s="713" t="str">
        <v>サービス業</v>
      </c>
      <c r="P46" s="713" t="str">
        <v>分類不明</v>
      </c>
      <c r="Q46" s="32" t="s">
        <v>71</v>
      </c>
      <c r="R46" s="94"/>
    </row>
    <row r="47" spans="3:18" s="33" customFormat="1" ht="15" customHeight="1">
      <c r="C47" s="76" t="s">
        <v>101</v>
      </c>
      <c r="D47" s="77">
        <f>詳細1!D19</f>
        <v>0</v>
      </c>
      <c r="E47" s="77">
        <f>詳細1!E19</f>
        <v>0</v>
      </c>
      <c r="F47" s="77">
        <f>詳細1!F19</f>
        <v>0</v>
      </c>
      <c r="G47" s="77">
        <f>詳細1!G19</f>
        <v>0</v>
      </c>
      <c r="H47" s="77">
        <f>詳細1!H19</f>
        <v>0</v>
      </c>
      <c r="I47" s="77">
        <f>詳細1!I19</f>
        <v>0</v>
      </c>
      <c r="J47" s="77">
        <f>詳細1!J19</f>
        <v>0</v>
      </c>
      <c r="K47" s="77">
        <f>詳細1!K19</f>
        <v>0</v>
      </c>
      <c r="L47" s="77">
        <f>詳細1!L19</f>
        <v>0</v>
      </c>
      <c r="M47" s="77">
        <f>詳細1!M19</f>
        <v>0</v>
      </c>
      <c r="N47" s="77">
        <f>詳細1!N19</f>
        <v>0</v>
      </c>
      <c r="O47" s="77">
        <f>詳細1!O19</f>
        <v>0</v>
      </c>
      <c r="P47" s="77">
        <f>詳細1!P19</f>
        <v>0</v>
      </c>
      <c r="Q47" s="77">
        <f>SUM(D47:P47)</f>
        <v>0</v>
      </c>
      <c r="R47" s="94"/>
    </row>
    <row r="48" spans="3:18" s="33" customFormat="1" ht="15" customHeight="1">
      <c r="C48" s="78" t="s">
        <v>102</v>
      </c>
      <c r="D48" s="79">
        <f>詳細1!D20</f>
        <v>0</v>
      </c>
      <c r="E48" s="79">
        <f>詳細1!E20</f>
        <v>0</v>
      </c>
      <c r="F48" s="79">
        <f>詳細1!F20</f>
        <v>0</v>
      </c>
      <c r="G48" s="79">
        <f>詳細1!G20</f>
        <v>0</v>
      </c>
      <c r="H48" s="79">
        <f>詳細1!H20</f>
        <v>0</v>
      </c>
      <c r="I48" s="79">
        <f>詳細1!I20</f>
        <v>0</v>
      </c>
      <c r="J48" s="79">
        <f>詳細1!J20</f>
        <v>0</v>
      </c>
      <c r="K48" s="79">
        <f>詳細1!K20</f>
        <v>0</v>
      </c>
      <c r="L48" s="79">
        <f>詳細1!L20</f>
        <v>0</v>
      </c>
      <c r="M48" s="79">
        <f>詳細1!M20</f>
        <v>0</v>
      </c>
      <c r="N48" s="79">
        <f>詳細1!N20</f>
        <v>0</v>
      </c>
      <c r="O48" s="79">
        <f>詳細1!O20</f>
        <v>0</v>
      </c>
      <c r="P48" s="79">
        <f>詳細1!P20</f>
        <v>0</v>
      </c>
      <c r="Q48" s="79">
        <f>SUM(D48:P48)</f>
        <v>0</v>
      </c>
      <c r="R48" s="94"/>
    </row>
    <row r="49" spans="3:18" s="33" customFormat="1" ht="15" customHeight="1">
      <c r="C49" s="78" t="s">
        <v>103</v>
      </c>
      <c r="D49" s="79">
        <f>詳細1!D21</f>
        <v>0</v>
      </c>
      <c r="E49" s="79">
        <f>詳細1!E21</f>
        <v>0</v>
      </c>
      <c r="F49" s="79">
        <f>詳細1!F21</f>
        <v>0</v>
      </c>
      <c r="G49" s="79">
        <f>詳細1!G21</f>
        <v>0</v>
      </c>
      <c r="H49" s="79">
        <f>詳細1!H21</f>
        <v>0</v>
      </c>
      <c r="I49" s="79">
        <f>詳細1!I21</f>
        <v>0</v>
      </c>
      <c r="J49" s="79">
        <f>詳細1!J21</f>
        <v>0</v>
      </c>
      <c r="K49" s="79">
        <f>詳細1!K21</f>
        <v>0</v>
      </c>
      <c r="L49" s="79">
        <f>詳細1!L21</f>
        <v>0</v>
      </c>
      <c r="M49" s="79">
        <f>詳細1!M21</f>
        <v>0</v>
      </c>
      <c r="N49" s="79">
        <f>詳細1!N21</f>
        <v>0</v>
      </c>
      <c r="O49" s="79">
        <f>詳細1!O21</f>
        <v>0</v>
      </c>
      <c r="P49" s="79">
        <f>詳細1!P21</f>
        <v>0</v>
      </c>
      <c r="Q49" s="79">
        <f>SUM(D49:P49)</f>
        <v>0</v>
      </c>
      <c r="R49" s="94"/>
    </row>
    <row r="50" spans="3:18" s="33" customFormat="1" ht="15" customHeight="1">
      <c r="C50" s="80" t="s">
        <v>92</v>
      </c>
      <c r="D50" s="46">
        <f>詳細1!D22</f>
        <v>0</v>
      </c>
      <c r="E50" s="46">
        <f>詳細1!E22</f>
        <v>0</v>
      </c>
      <c r="F50" s="46">
        <f>詳細1!F22</f>
        <v>0</v>
      </c>
      <c r="G50" s="46">
        <f>詳細1!G22</f>
        <v>0</v>
      </c>
      <c r="H50" s="46">
        <f>詳細1!H22</f>
        <v>0</v>
      </c>
      <c r="I50" s="46">
        <f>詳細1!I22</f>
        <v>0</v>
      </c>
      <c r="J50" s="46">
        <f>詳細1!J22</f>
        <v>0</v>
      </c>
      <c r="K50" s="46">
        <f>詳細1!K22</f>
        <v>0</v>
      </c>
      <c r="L50" s="46">
        <f>詳細1!L22</f>
        <v>0</v>
      </c>
      <c r="M50" s="46">
        <f>詳細1!M22</f>
        <v>0</v>
      </c>
      <c r="N50" s="46">
        <f>詳細1!N22</f>
        <v>0</v>
      </c>
      <c r="O50" s="46">
        <f>詳細1!O22</f>
        <v>0</v>
      </c>
      <c r="P50" s="46">
        <f>詳細1!P22</f>
        <v>0</v>
      </c>
      <c r="Q50" s="46">
        <f>SUM(D50:P50)</f>
        <v>0</v>
      </c>
      <c r="R50" s="94"/>
    </row>
    <row r="51" spans="3:18" s="33" customFormat="1" ht="15" customHeight="1">
      <c r="D51" s="94"/>
      <c r="E51" s="94"/>
      <c r="F51" s="94"/>
      <c r="G51" s="94"/>
      <c r="H51" s="94"/>
      <c r="I51" s="94"/>
      <c r="J51" s="94"/>
      <c r="K51" s="94"/>
      <c r="L51" s="94"/>
      <c r="M51" s="94"/>
      <c r="N51" s="94"/>
      <c r="O51" s="94"/>
      <c r="P51" s="94"/>
      <c r="Q51" s="94"/>
      <c r="R51" s="94"/>
    </row>
    <row r="52" spans="3:18" s="33" customFormat="1" ht="15" customHeight="1">
      <c r="C52" s="30" t="s">
        <v>247</v>
      </c>
      <c r="D52" s="27"/>
      <c r="E52" s="27"/>
      <c r="F52" s="71"/>
      <c r="G52" s="72"/>
      <c r="H52" s="27"/>
      <c r="I52" s="27"/>
      <c r="J52" s="73"/>
      <c r="K52" s="74"/>
      <c r="L52" s="27"/>
      <c r="M52" s="27"/>
      <c r="N52" s="27"/>
      <c r="O52" s="27"/>
      <c r="P52" s="27"/>
      <c r="Q52" s="49"/>
      <c r="R52" s="94"/>
    </row>
    <row r="53" spans="3:18" s="33" customFormat="1" ht="15" customHeight="1">
      <c r="C53" s="39"/>
      <c r="D53" s="712" t="str">
        <f t="array" ref="D53:P54">+TRANSPOSE('入力 (県内外)'!$B$6:$C$18)</f>
        <v>01</v>
      </c>
      <c r="E53" s="712" t="str">
        <v>02</v>
      </c>
      <c r="F53" s="712" t="str">
        <v>03</v>
      </c>
      <c r="G53" s="712" t="str">
        <v>04</v>
      </c>
      <c r="H53" s="712" t="str">
        <v>05</v>
      </c>
      <c r="I53" s="712" t="str">
        <v>06</v>
      </c>
      <c r="J53" s="712" t="str">
        <v>07</v>
      </c>
      <c r="K53" s="712" t="str">
        <v>08</v>
      </c>
      <c r="L53" s="712" t="str">
        <v>09</v>
      </c>
      <c r="M53" s="712" t="str">
        <v>10</v>
      </c>
      <c r="N53" s="712" t="str">
        <v>11</v>
      </c>
      <c r="O53" s="712" t="str">
        <v>12</v>
      </c>
      <c r="P53" s="712" t="str">
        <v>13</v>
      </c>
      <c r="Q53" s="96"/>
      <c r="R53" s="94"/>
    </row>
    <row r="54" spans="3:18" s="33" customFormat="1" ht="28.5" customHeight="1">
      <c r="C54" s="75" t="s">
        <v>58</v>
      </c>
      <c r="D54" s="713" t="str">
        <v>農林水産業</v>
      </c>
      <c r="E54" s="713" t="str">
        <v>鉱業</v>
      </c>
      <c r="F54" s="713" t="str">
        <v>製造業</v>
      </c>
      <c r="G54" s="713" t="str">
        <v>建設</v>
      </c>
      <c r="H54" s="713" t="str">
        <v>電力・ガス・水道</v>
      </c>
      <c r="I54" s="713" t="str">
        <v>商業</v>
      </c>
      <c r="J54" s="713" t="str">
        <v>金融・保険</v>
      </c>
      <c r="K54" s="713" t="str">
        <v>不動産</v>
      </c>
      <c r="L54" s="713" t="str">
        <v>運輸・郵便</v>
      </c>
      <c r="M54" s="713" t="str">
        <v>情報通信</v>
      </c>
      <c r="N54" s="713" t="str">
        <v>公務</v>
      </c>
      <c r="O54" s="713" t="str">
        <v>サービス業</v>
      </c>
      <c r="P54" s="713" t="str">
        <v>分類不明</v>
      </c>
      <c r="Q54" s="87"/>
      <c r="R54" s="94"/>
    </row>
    <row r="55" spans="3:18" s="33" customFormat="1" ht="15" customHeight="1">
      <c r="C55" s="97" t="s">
        <v>242</v>
      </c>
      <c r="D55" s="98">
        <f t="array" ref="D55:P55">+TRANSPOSE(係数!$L$17:$L$29)</f>
        <v>0.11194938425662018</v>
      </c>
      <c r="E55" s="98">
        <v>0.18875235574293034</v>
      </c>
      <c r="F55" s="98">
        <v>0.14979925449262535</v>
      </c>
      <c r="G55" s="98">
        <v>0.35019296531848865</v>
      </c>
      <c r="H55" s="98">
        <v>0.14592738313742348</v>
      </c>
      <c r="I55" s="98">
        <v>0.39474771690408444</v>
      </c>
      <c r="J55" s="98">
        <v>0.30639705830566066</v>
      </c>
      <c r="K55" s="98">
        <v>5.5680196330048289E-2</v>
      </c>
      <c r="L55" s="98">
        <v>0.3574717679694544</v>
      </c>
      <c r="M55" s="98">
        <v>0.23110713390356399</v>
      </c>
      <c r="N55" s="98">
        <v>0.3677909362623043</v>
      </c>
      <c r="O55" s="98">
        <v>0.41336091494653893</v>
      </c>
      <c r="P55" s="98">
        <v>3.5770490469312639E-2</v>
      </c>
      <c r="Q55" s="49"/>
      <c r="R55" s="94"/>
    </row>
    <row r="56" spans="3:18" s="33" customFormat="1" ht="15" customHeight="1">
      <c r="C56" s="86"/>
      <c r="D56" s="100"/>
      <c r="E56" s="100"/>
      <c r="F56" s="100"/>
      <c r="G56" s="100"/>
      <c r="H56" s="100"/>
      <c r="I56" s="100"/>
      <c r="J56" s="100"/>
      <c r="K56" s="100"/>
      <c r="L56" s="100"/>
      <c r="M56" s="100"/>
      <c r="N56" s="100"/>
      <c r="O56" s="100"/>
      <c r="P56" s="100"/>
      <c r="Q56" s="94"/>
      <c r="R56" s="94"/>
    </row>
    <row r="57" spans="3:18" s="33" customFormat="1" ht="14.25" customHeight="1">
      <c r="C57" s="30" t="s">
        <v>248</v>
      </c>
      <c r="D57" s="94"/>
      <c r="E57" s="94"/>
      <c r="F57" s="94"/>
      <c r="G57" s="94"/>
      <c r="H57" s="94"/>
      <c r="I57" s="94"/>
      <c r="J57" s="94"/>
      <c r="K57" s="94"/>
      <c r="L57" s="94"/>
      <c r="M57" s="94"/>
      <c r="N57" s="94"/>
      <c r="O57" s="94"/>
      <c r="P57" s="94"/>
      <c r="Q57" s="31" t="s">
        <v>57</v>
      </c>
      <c r="R57" s="94"/>
    </row>
    <row r="58" spans="3:18" s="33" customFormat="1" ht="12.95" customHeight="1">
      <c r="C58" s="39"/>
      <c r="D58" s="712" t="str">
        <f t="array" ref="D58:P59">+TRANSPOSE('入力 (県内外)'!$B$6:$C$18)</f>
        <v>01</v>
      </c>
      <c r="E58" s="712" t="str">
        <v>02</v>
      </c>
      <c r="F58" s="712" t="str">
        <v>03</v>
      </c>
      <c r="G58" s="712" t="str">
        <v>04</v>
      </c>
      <c r="H58" s="712" t="str">
        <v>05</v>
      </c>
      <c r="I58" s="712" t="str">
        <v>06</v>
      </c>
      <c r="J58" s="712" t="str">
        <v>07</v>
      </c>
      <c r="K58" s="712" t="str">
        <v>08</v>
      </c>
      <c r="L58" s="712" t="str">
        <v>09</v>
      </c>
      <c r="M58" s="712" t="str">
        <v>10</v>
      </c>
      <c r="N58" s="712" t="str">
        <v>11</v>
      </c>
      <c r="O58" s="712" t="str">
        <v>12</v>
      </c>
      <c r="P58" s="712" t="str">
        <v>13</v>
      </c>
      <c r="Q58" s="39"/>
      <c r="R58" s="94"/>
    </row>
    <row r="59" spans="3:18" s="33" customFormat="1" ht="24">
      <c r="C59" s="75" t="s">
        <v>58</v>
      </c>
      <c r="D59" s="713" t="str">
        <v>農林水産業</v>
      </c>
      <c r="E59" s="713" t="str">
        <v>鉱業</v>
      </c>
      <c r="F59" s="713" t="str">
        <v>製造業</v>
      </c>
      <c r="G59" s="713" t="str">
        <v>建設</v>
      </c>
      <c r="H59" s="713" t="str">
        <v>電力・ガス・水道</v>
      </c>
      <c r="I59" s="713" t="str">
        <v>商業</v>
      </c>
      <c r="J59" s="713" t="str">
        <v>金融・保険</v>
      </c>
      <c r="K59" s="713" t="str">
        <v>不動産</v>
      </c>
      <c r="L59" s="713" t="str">
        <v>運輸・郵便</v>
      </c>
      <c r="M59" s="713" t="str">
        <v>情報通信</v>
      </c>
      <c r="N59" s="713" t="str">
        <v>公務</v>
      </c>
      <c r="O59" s="713" t="str">
        <v>サービス業</v>
      </c>
      <c r="P59" s="713" t="str">
        <v>分類不明</v>
      </c>
      <c r="Q59" s="32" t="s">
        <v>71</v>
      </c>
      <c r="R59" s="94"/>
    </row>
    <row r="60" spans="3:18" s="33" customFormat="1" ht="14.25" customHeight="1">
      <c r="C60" s="76" t="s">
        <v>101</v>
      </c>
      <c r="D60" s="77">
        <f>D47*D$55</f>
        <v>0</v>
      </c>
      <c r="E60" s="77">
        <f t="shared" ref="E60:P60" si="2">E47*E$55</f>
        <v>0</v>
      </c>
      <c r="F60" s="77">
        <f t="shared" si="2"/>
        <v>0</v>
      </c>
      <c r="G60" s="77">
        <f t="shared" si="2"/>
        <v>0</v>
      </c>
      <c r="H60" s="77">
        <f t="shared" si="2"/>
        <v>0</v>
      </c>
      <c r="I60" s="77">
        <f t="shared" si="2"/>
        <v>0</v>
      </c>
      <c r="J60" s="77">
        <f t="shared" si="2"/>
        <v>0</v>
      </c>
      <c r="K60" s="77">
        <f t="shared" si="2"/>
        <v>0</v>
      </c>
      <c r="L60" s="77">
        <f t="shared" si="2"/>
        <v>0</v>
      </c>
      <c r="M60" s="77">
        <f t="shared" si="2"/>
        <v>0</v>
      </c>
      <c r="N60" s="77">
        <f t="shared" si="2"/>
        <v>0</v>
      </c>
      <c r="O60" s="77">
        <f t="shared" si="2"/>
        <v>0</v>
      </c>
      <c r="P60" s="77">
        <f t="shared" si="2"/>
        <v>0</v>
      </c>
      <c r="Q60" s="77">
        <f>SUM(D60:P60)</f>
        <v>0</v>
      </c>
      <c r="R60" s="94"/>
    </row>
    <row r="61" spans="3:18" s="33" customFormat="1" ht="14.25" customHeight="1">
      <c r="C61" s="78" t="s">
        <v>102</v>
      </c>
      <c r="D61" s="79">
        <f t="shared" ref="D61:P63" si="3">D48*D$55</f>
        <v>0</v>
      </c>
      <c r="E61" s="79">
        <f t="shared" si="3"/>
        <v>0</v>
      </c>
      <c r="F61" s="79">
        <f t="shared" si="3"/>
        <v>0</v>
      </c>
      <c r="G61" s="79">
        <f t="shared" si="3"/>
        <v>0</v>
      </c>
      <c r="H61" s="79">
        <f t="shared" si="3"/>
        <v>0</v>
      </c>
      <c r="I61" s="79">
        <f t="shared" si="3"/>
        <v>0</v>
      </c>
      <c r="J61" s="79">
        <f t="shared" si="3"/>
        <v>0</v>
      </c>
      <c r="K61" s="79">
        <f t="shared" si="3"/>
        <v>0</v>
      </c>
      <c r="L61" s="79">
        <f t="shared" si="3"/>
        <v>0</v>
      </c>
      <c r="M61" s="79">
        <f t="shared" si="3"/>
        <v>0</v>
      </c>
      <c r="N61" s="79">
        <f t="shared" si="3"/>
        <v>0</v>
      </c>
      <c r="O61" s="79">
        <f t="shared" si="3"/>
        <v>0</v>
      </c>
      <c r="P61" s="79">
        <f t="shared" si="3"/>
        <v>0</v>
      </c>
      <c r="Q61" s="79">
        <f>SUM(D61:P61)</f>
        <v>0</v>
      </c>
      <c r="R61" s="94"/>
    </row>
    <row r="62" spans="3:18" s="33" customFormat="1" ht="14.25" customHeight="1">
      <c r="C62" s="78" t="s">
        <v>103</v>
      </c>
      <c r="D62" s="79">
        <f t="shared" si="3"/>
        <v>0</v>
      </c>
      <c r="E62" s="79">
        <f t="shared" si="3"/>
        <v>0</v>
      </c>
      <c r="F62" s="79">
        <f t="shared" si="3"/>
        <v>0</v>
      </c>
      <c r="G62" s="79">
        <f t="shared" si="3"/>
        <v>0</v>
      </c>
      <c r="H62" s="79">
        <f t="shared" si="3"/>
        <v>0</v>
      </c>
      <c r="I62" s="79">
        <f t="shared" si="3"/>
        <v>0</v>
      </c>
      <c r="J62" s="79">
        <f t="shared" si="3"/>
        <v>0</v>
      </c>
      <c r="K62" s="79">
        <f t="shared" si="3"/>
        <v>0</v>
      </c>
      <c r="L62" s="79">
        <f t="shared" si="3"/>
        <v>0</v>
      </c>
      <c r="M62" s="79">
        <f t="shared" si="3"/>
        <v>0</v>
      </c>
      <c r="N62" s="79">
        <f t="shared" si="3"/>
        <v>0</v>
      </c>
      <c r="O62" s="79">
        <f t="shared" si="3"/>
        <v>0</v>
      </c>
      <c r="P62" s="79">
        <f t="shared" si="3"/>
        <v>0</v>
      </c>
      <c r="Q62" s="79">
        <f>SUM(D62:P62)</f>
        <v>0</v>
      </c>
      <c r="R62" s="94"/>
    </row>
    <row r="63" spans="3:18" s="33" customFormat="1" ht="14.25" customHeight="1">
      <c r="C63" s="80" t="s">
        <v>92</v>
      </c>
      <c r="D63" s="46">
        <f t="shared" si="3"/>
        <v>0</v>
      </c>
      <c r="E63" s="46">
        <f t="shared" si="3"/>
        <v>0</v>
      </c>
      <c r="F63" s="46">
        <f t="shared" si="3"/>
        <v>0</v>
      </c>
      <c r="G63" s="46">
        <f t="shared" si="3"/>
        <v>0</v>
      </c>
      <c r="H63" s="46">
        <f t="shared" si="3"/>
        <v>0</v>
      </c>
      <c r="I63" s="46">
        <f t="shared" si="3"/>
        <v>0</v>
      </c>
      <c r="J63" s="46">
        <f t="shared" si="3"/>
        <v>0</v>
      </c>
      <c r="K63" s="46">
        <f t="shared" si="3"/>
        <v>0</v>
      </c>
      <c r="L63" s="46">
        <f t="shared" si="3"/>
        <v>0</v>
      </c>
      <c r="M63" s="46">
        <f t="shared" si="3"/>
        <v>0</v>
      </c>
      <c r="N63" s="46">
        <f t="shared" si="3"/>
        <v>0</v>
      </c>
      <c r="O63" s="46">
        <f t="shared" si="3"/>
        <v>0</v>
      </c>
      <c r="P63" s="46">
        <f t="shared" si="3"/>
        <v>0</v>
      </c>
      <c r="Q63" s="46">
        <f>SUM(D63:P63)</f>
        <v>0</v>
      </c>
      <c r="R63" s="94"/>
    </row>
    <row r="64" spans="3:18" s="33" customFormat="1" ht="15" customHeight="1">
      <c r="D64" s="94"/>
      <c r="E64" s="94"/>
      <c r="F64" s="94"/>
      <c r="G64" s="94"/>
      <c r="H64" s="94"/>
      <c r="I64" s="94"/>
      <c r="J64" s="94"/>
      <c r="K64" s="94"/>
      <c r="L64" s="94"/>
      <c r="M64" s="94"/>
      <c r="N64" s="94"/>
      <c r="O64" s="94"/>
      <c r="P64" s="94"/>
      <c r="Q64" s="94"/>
      <c r="R64" s="94"/>
    </row>
    <row r="65" spans="3:18" s="33" customFormat="1" ht="15" customHeight="1">
      <c r="D65" s="94"/>
      <c r="E65" s="94"/>
      <c r="F65" s="94"/>
      <c r="G65" s="94"/>
      <c r="H65" s="94"/>
      <c r="I65" s="94"/>
      <c r="J65" s="94"/>
      <c r="K65" s="94"/>
      <c r="L65" s="94"/>
      <c r="M65" s="94"/>
      <c r="N65" s="94"/>
      <c r="O65" s="94"/>
      <c r="P65" s="94"/>
      <c r="Q65" s="94"/>
      <c r="R65" s="94"/>
    </row>
    <row r="66" spans="3:18" s="33" customFormat="1" ht="15" customHeight="1">
      <c r="D66" s="94"/>
      <c r="E66" s="94"/>
      <c r="F66" s="94"/>
      <c r="G66" s="94"/>
      <c r="H66" s="94"/>
      <c r="I66" s="94"/>
      <c r="J66" s="94"/>
      <c r="K66" s="94"/>
      <c r="L66" s="94"/>
      <c r="M66" s="94"/>
      <c r="N66" s="94"/>
      <c r="O66" s="94"/>
      <c r="P66" s="94"/>
      <c r="Q66" s="94"/>
      <c r="R66" s="94"/>
    </row>
    <row r="67" spans="3:18" s="33" customFormat="1" ht="15" customHeight="1">
      <c r="D67" s="94"/>
      <c r="E67" s="94"/>
      <c r="F67" s="94"/>
      <c r="G67" s="94"/>
      <c r="H67" s="94"/>
      <c r="I67" s="94"/>
      <c r="J67" s="94"/>
      <c r="K67" s="94"/>
      <c r="L67" s="94"/>
      <c r="M67" s="94"/>
      <c r="N67" s="94"/>
      <c r="O67" s="94"/>
      <c r="P67" s="94"/>
      <c r="Q67" s="94"/>
      <c r="R67" s="94"/>
    </row>
    <row r="68" spans="3:18" s="33" customFormat="1" ht="15" customHeight="1">
      <c r="C68" s="36" t="s">
        <v>249</v>
      </c>
      <c r="D68" s="94"/>
      <c r="E68" s="94"/>
      <c r="F68" s="94"/>
      <c r="G68" s="94"/>
      <c r="H68" s="94"/>
      <c r="I68" s="94"/>
      <c r="J68" s="94"/>
      <c r="K68" s="94"/>
      <c r="L68" s="94"/>
      <c r="M68" s="94"/>
      <c r="N68" s="94"/>
      <c r="O68" s="94"/>
      <c r="P68" s="94"/>
      <c r="Q68" s="94"/>
      <c r="R68" s="94"/>
    </row>
    <row r="69" spans="3:18" s="33" customFormat="1" ht="15" customHeight="1">
      <c r="D69" s="94"/>
      <c r="E69" s="94"/>
      <c r="F69" s="94"/>
      <c r="G69" s="94"/>
      <c r="H69" s="94"/>
      <c r="I69" s="94"/>
      <c r="J69" s="94"/>
      <c r="K69" s="94"/>
      <c r="L69" s="94"/>
      <c r="M69" s="94"/>
      <c r="N69" s="94"/>
      <c r="O69" s="94"/>
      <c r="P69" s="94"/>
      <c r="R69" s="94"/>
    </row>
    <row r="70" spans="3:18" s="33" customFormat="1" ht="15" customHeight="1">
      <c r="C70" s="30" t="s">
        <v>250</v>
      </c>
      <c r="D70" s="94"/>
      <c r="E70" s="94"/>
      <c r="F70" s="94"/>
      <c r="G70" s="94"/>
      <c r="H70" s="94"/>
      <c r="I70" s="94"/>
      <c r="J70" s="94"/>
      <c r="K70" s="94"/>
      <c r="L70" s="94"/>
      <c r="M70" s="94"/>
      <c r="N70" s="94"/>
      <c r="O70" s="94"/>
      <c r="P70" s="94"/>
      <c r="Q70" s="31" t="s">
        <v>57</v>
      </c>
      <c r="R70" s="94"/>
    </row>
    <row r="71" spans="3:18" s="33" customFormat="1" ht="14.25" customHeight="1">
      <c r="C71" s="39"/>
      <c r="D71" s="712" t="str">
        <f t="array" ref="D71:P72">+TRANSPOSE('入力 (県内外)'!$B$6:$C$18)</f>
        <v>01</v>
      </c>
      <c r="E71" s="712" t="str">
        <v>02</v>
      </c>
      <c r="F71" s="712" t="str">
        <v>03</v>
      </c>
      <c r="G71" s="712" t="str">
        <v>04</v>
      </c>
      <c r="H71" s="712" t="str">
        <v>05</v>
      </c>
      <c r="I71" s="712" t="str">
        <v>06</v>
      </c>
      <c r="J71" s="712" t="str">
        <v>07</v>
      </c>
      <c r="K71" s="712" t="str">
        <v>08</v>
      </c>
      <c r="L71" s="712" t="str">
        <v>09</v>
      </c>
      <c r="M71" s="712" t="str">
        <v>10</v>
      </c>
      <c r="N71" s="712" t="str">
        <v>11</v>
      </c>
      <c r="O71" s="712" t="str">
        <v>12</v>
      </c>
      <c r="P71" s="712" t="str">
        <v>13</v>
      </c>
      <c r="Q71" s="39"/>
      <c r="R71" s="94"/>
    </row>
    <row r="72" spans="3:18" s="33" customFormat="1" ht="24">
      <c r="C72" s="75" t="s">
        <v>58</v>
      </c>
      <c r="D72" s="713" t="str">
        <v>農林水産業</v>
      </c>
      <c r="E72" s="713" t="str">
        <v>鉱業</v>
      </c>
      <c r="F72" s="713" t="str">
        <v>製造業</v>
      </c>
      <c r="G72" s="713" t="str">
        <v>建設</v>
      </c>
      <c r="H72" s="713" t="str">
        <v>電力・ガス・水道</v>
      </c>
      <c r="I72" s="713" t="str">
        <v>商業</v>
      </c>
      <c r="J72" s="713" t="str">
        <v>金融・保険</v>
      </c>
      <c r="K72" s="713" t="str">
        <v>不動産</v>
      </c>
      <c r="L72" s="713" t="str">
        <v>運輸・郵便</v>
      </c>
      <c r="M72" s="713" t="str">
        <v>情報通信</v>
      </c>
      <c r="N72" s="713" t="str">
        <v>公務</v>
      </c>
      <c r="O72" s="713" t="str">
        <v>サービス業</v>
      </c>
      <c r="P72" s="713" t="str">
        <v>分類不明</v>
      </c>
      <c r="Q72" s="99" t="s">
        <v>244</v>
      </c>
      <c r="R72" s="94"/>
    </row>
    <row r="73" spans="3:18" s="33" customFormat="1" ht="15" customHeight="1">
      <c r="C73" s="76" t="s">
        <v>101</v>
      </c>
      <c r="D73" s="77">
        <f>D24+D60</f>
        <v>0</v>
      </c>
      <c r="E73" s="77">
        <f t="shared" ref="E73:P73" si="4">E24+E60</f>
        <v>0</v>
      </c>
      <c r="F73" s="77">
        <f t="shared" si="4"/>
        <v>0</v>
      </c>
      <c r="G73" s="77">
        <f t="shared" si="4"/>
        <v>0</v>
      </c>
      <c r="H73" s="77">
        <f t="shared" si="4"/>
        <v>0</v>
      </c>
      <c r="I73" s="77">
        <f t="shared" si="4"/>
        <v>0</v>
      </c>
      <c r="J73" s="77">
        <f t="shared" si="4"/>
        <v>0</v>
      </c>
      <c r="K73" s="77">
        <f t="shared" si="4"/>
        <v>0</v>
      </c>
      <c r="L73" s="77">
        <f t="shared" si="4"/>
        <v>0</v>
      </c>
      <c r="M73" s="77">
        <f t="shared" si="4"/>
        <v>0</v>
      </c>
      <c r="N73" s="77">
        <f t="shared" si="4"/>
        <v>0</v>
      </c>
      <c r="O73" s="77">
        <f t="shared" si="4"/>
        <v>0</v>
      </c>
      <c r="P73" s="77">
        <f t="shared" si="4"/>
        <v>0</v>
      </c>
      <c r="Q73" s="77">
        <f>SUM(D73:P73)</f>
        <v>0</v>
      </c>
      <c r="R73" s="94"/>
    </row>
    <row r="74" spans="3:18" s="33" customFormat="1" ht="15" customHeight="1">
      <c r="C74" s="78" t="s">
        <v>102</v>
      </c>
      <c r="D74" s="79">
        <f t="shared" ref="D74:P76" si="5">D25+D61</f>
        <v>0</v>
      </c>
      <c r="E74" s="79">
        <f t="shared" si="5"/>
        <v>0</v>
      </c>
      <c r="F74" s="79">
        <f t="shared" si="5"/>
        <v>0</v>
      </c>
      <c r="G74" s="79">
        <f t="shared" si="5"/>
        <v>0</v>
      </c>
      <c r="H74" s="79">
        <f t="shared" si="5"/>
        <v>0</v>
      </c>
      <c r="I74" s="79">
        <f t="shared" si="5"/>
        <v>0</v>
      </c>
      <c r="J74" s="79">
        <f t="shared" si="5"/>
        <v>0</v>
      </c>
      <c r="K74" s="79">
        <f t="shared" si="5"/>
        <v>0</v>
      </c>
      <c r="L74" s="79">
        <f t="shared" si="5"/>
        <v>0</v>
      </c>
      <c r="M74" s="79">
        <f t="shared" si="5"/>
        <v>0</v>
      </c>
      <c r="N74" s="79">
        <f t="shared" si="5"/>
        <v>0</v>
      </c>
      <c r="O74" s="79">
        <f t="shared" si="5"/>
        <v>0</v>
      </c>
      <c r="P74" s="79">
        <f t="shared" si="5"/>
        <v>0</v>
      </c>
      <c r="Q74" s="79">
        <f>SUM(D74:P74)</f>
        <v>0</v>
      </c>
      <c r="R74" s="94"/>
    </row>
    <row r="75" spans="3:18" s="33" customFormat="1" ht="15" customHeight="1">
      <c r="C75" s="78" t="s">
        <v>103</v>
      </c>
      <c r="D75" s="79">
        <f t="shared" si="5"/>
        <v>0</v>
      </c>
      <c r="E75" s="79">
        <f t="shared" si="5"/>
        <v>0</v>
      </c>
      <c r="F75" s="79">
        <f t="shared" si="5"/>
        <v>0</v>
      </c>
      <c r="G75" s="79">
        <f t="shared" si="5"/>
        <v>0</v>
      </c>
      <c r="H75" s="79">
        <f t="shared" si="5"/>
        <v>0</v>
      </c>
      <c r="I75" s="79">
        <f t="shared" si="5"/>
        <v>0</v>
      </c>
      <c r="J75" s="79">
        <f t="shared" si="5"/>
        <v>0</v>
      </c>
      <c r="K75" s="79">
        <f t="shared" si="5"/>
        <v>0</v>
      </c>
      <c r="L75" s="79">
        <f t="shared" si="5"/>
        <v>0</v>
      </c>
      <c r="M75" s="79">
        <f t="shared" si="5"/>
        <v>0</v>
      </c>
      <c r="N75" s="79">
        <f t="shared" si="5"/>
        <v>0</v>
      </c>
      <c r="O75" s="79">
        <f t="shared" si="5"/>
        <v>0</v>
      </c>
      <c r="P75" s="79">
        <f t="shared" si="5"/>
        <v>0</v>
      </c>
      <c r="Q75" s="79">
        <f>SUM(D75:P75)</f>
        <v>0</v>
      </c>
      <c r="R75" s="94"/>
    </row>
    <row r="76" spans="3:18" s="33" customFormat="1" ht="15" customHeight="1">
      <c r="C76" s="80" t="s">
        <v>92</v>
      </c>
      <c r="D76" s="46">
        <f t="shared" si="5"/>
        <v>0</v>
      </c>
      <c r="E76" s="46">
        <f t="shared" si="5"/>
        <v>0</v>
      </c>
      <c r="F76" s="46">
        <f t="shared" si="5"/>
        <v>0</v>
      </c>
      <c r="G76" s="46">
        <f t="shared" si="5"/>
        <v>0</v>
      </c>
      <c r="H76" s="46">
        <f t="shared" si="5"/>
        <v>0</v>
      </c>
      <c r="I76" s="46">
        <f t="shared" si="5"/>
        <v>0</v>
      </c>
      <c r="J76" s="46">
        <f t="shared" si="5"/>
        <v>0</v>
      </c>
      <c r="K76" s="46">
        <f t="shared" si="5"/>
        <v>0</v>
      </c>
      <c r="L76" s="46">
        <f t="shared" si="5"/>
        <v>0</v>
      </c>
      <c r="M76" s="46">
        <f t="shared" si="5"/>
        <v>0</v>
      </c>
      <c r="N76" s="46">
        <f t="shared" si="5"/>
        <v>0</v>
      </c>
      <c r="O76" s="46">
        <f t="shared" si="5"/>
        <v>0</v>
      </c>
      <c r="P76" s="46">
        <f t="shared" si="5"/>
        <v>0</v>
      </c>
      <c r="Q76" s="46">
        <f>SUM(D76:P76)</f>
        <v>0</v>
      </c>
      <c r="R76" s="94"/>
    </row>
    <row r="77" spans="3:18" s="33" customFormat="1" ht="10.7" customHeight="1">
      <c r="D77" s="94"/>
      <c r="E77" s="94"/>
      <c r="F77" s="94"/>
      <c r="G77" s="94"/>
      <c r="H77" s="94"/>
      <c r="I77" s="94"/>
      <c r="J77" s="94"/>
      <c r="K77" s="94"/>
      <c r="L77" s="94"/>
      <c r="M77" s="94"/>
      <c r="N77" s="94"/>
      <c r="O77" s="94"/>
      <c r="P77" s="94"/>
      <c r="Q77" s="94"/>
      <c r="R77" s="94"/>
    </row>
    <row r="78" spans="3:18" s="33" customFormat="1" ht="13.5" customHeight="1">
      <c r="C78" s="33" t="s">
        <v>106</v>
      </c>
      <c r="D78" s="94"/>
      <c r="E78" s="94"/>
      <c r="F78" s="94"/>
      <c r="G78" s="94"/>
      <c r="H78" s="94"/>
      <c r="I78" s="94"/>
      <c r="J78" s="94"/>
      <c r="K78" s="94"/>
      <c r="L78" s="94"/>
      <c r="M78" s="94"/>
      <c r="N78" s="94"/>
      <c r="O78" s="94"/>
      <c r="P78" s="94"/>
      <c r="Q78" s="94"/>
      <c r="R78" s="94"/>
    </row>
    <row r="79" spans="3:18" s="33" customFormat="1" ht="14.25" customHeight="1">
      <c r="R79" s="94"/>
    </row>
    <row r="80" spans="3:18" s="33" customFormat="1" ht="14.25" customHeight="1">
      <c r="D80" s="94"/>
      <c r="E80" s="94"/>
      <c r="F80" s="94"/>
      <c r="G80" s="94"/>
      <c r="H80" s="94"/>
      <c r="I80" s="94"/>
      <c r="J80" s="94"/>
      <c r="K80" s="94"/>
      <c r="L80" s="94"/>
      <c r="M80" s="94"/>
      <c r="N80" s="94"/>
      <c r="O80" s="94"/>
      <c r="P80" s="94"/>
      <c r="Q80" s="94"/>
      <c r="R80" s="94"/>
    </row>
    <row r="81" spans="3:18" s="33" customFormat="1" ht="17.25">
      <c r="C81" s="36" t="s">
        <v>251</v>
      </c>
      <c r="D81" s="94"/>
      <c r="E81" s="94"/>
      <c r="F81" s="94"/>
      <c r="G81" s="94"/>
      <c r="H81" s="94"/>
      <c r="I81" s="94"/>
      <c r="J81" s="94"/>
      <c r="K81" s="94"/>
      <c r="L81" s="94"/>
      <c r="M81" s="94"/>
      <c r="N81" s="94"/>
      <c r="O81" s="94"/>
      <c r="P81" s="94"/>
      <c r="Q81" s="94"/>
      <c r="R81" s="94"/>
    </row>
    <row r="82" spans="3:18" s="33" customFormat="1" ht="8.65" customHeight="1">
      <c r="C82" s="30"/>
      <c r="D82" s="94"/>
      <c r="E82" s="94"/>
      <c r="F82" s="94"/>
      <c r="G82" s="94"/>
      <c r="H82" s="94"/>
      <c r="I82" s="94"/>
      <c r="J82" s="94"/>
      <c r="K82" s="94"/>
      <c r="L82" s="94"/>
      <c r="M82" s="94"/>
      <c r="N82" s="94"/>
      <c r="O82" s="94"/>
      <c r="P82" s="94"/>
      <c r="Q82" s="94"/>
      <c r="R82" s="94"/>
    </row>
    <row r="83" spans="3:18" s="33" customFormat="1" ht="17.25">
      <c r="C83" s="36" t="s">
        <v>252</v>
      </c>
      <c r="D83" s="94"/>
      <c r="E83" s="94"/>
      <c r="F83" s="94"/>
      <c r="G83" s="94"/>
      <c r="H83" s="94"/>
      <c r="I83" s="94"/>
      <c r="J83" s="94"/>
      <c r="K83" s="94"/>
      <c r="L83" s="94"/>
      <c r="M83" s="94"/>
      <c r="N83" s="94"/>
      <c r="O83" s="94"/>
      <c r="P83" s="94"/>
      <c r="Q83" s="94"/>
      <c r="R83" s="94"/>
    </row>
    <row r="84" spans="3:18" s="33" customFormat="1" ht="8.65" customHeight="1">
      <c r="D84" s="94"/>
      <c r="E84" s="94"/>
      <c r="F84" s="94"/>
      <c r="G84" s="94"/>
      <c r="H84" s="94"/>
      <c r="I84" s="94"/>
      <c r="J84" s="94"/>
      <c r="K84" s="94"/>
      <c r="L84" s="94"/>
      <c r="M84" s="94"/>
      <c r="N84" s="94"/>
      <c r="O84" s="94"/>
      <c r="P84" s="94"/>
      <c r="Q84" s="94"/>
      <c r="R84" s="94"/>
    </row>
    <row r="85" spans="3:18" s="33" customFormat="1" ht="14.25" customHeight="1">
      <c r="C85" s="30" t="s">
        <v>253</v>
      </c>
      <c r="D85" s="35"/>
      <c r="E85" s="35"/>
      <c r="F85" s="35"/>
      <c r="G85" s="35"/>
      <c r="H85" s="35"/>
      <c r="I85" s="35"/>
      <c r="J85" s="35"/>
      <c r="K85" s="35"/>
      <c r="L85" s="35"/>
      <c r="M85" s="35"/>
      <c r="N85" s="35"/>
      <c r="O85" s="35"/>
      <c r="P85" s="35"/>
      <c r="Q85" s="31" t="s">
        <v>57</v>
      </c>
      <c r="R85" s="94"/>
    </row>
    <row r="86" spans="3:18" s="33" customFormat="1" ht="14.25" customHeight="1">
      <c r="C86" s="39"/>
      <c r="D86" s="712" t="str">
        <f t="array" ref="D86:P87">+TRANSPOSE('入力 (県内外)'!$B$6:$C$18)</f>
        <v>01</v>
      </c>
      <c r="E86" s="712" t="str">
        <v>02</v>
      </c>
      <c r="F86" s="712" t="str">
        <v>03</v>
      </c>
      <c r="G86" s="712" t="str">
        <v>04</v>
      </c>
      <c r="H86" s="712" t="str">
        <v>05</v>
      </c>
      <c r="I86" s="712" t="str">
        <v>06</v>
      </c>
      <c r="J86" s="712" t="str">
        <v>07</v>
      </c>
      <c r="K86" s="712" t="str">
        <v>08</v>
      </c>
      <c r="L86" s="712" t="str">
        <v>09</v>
      </c>
      <c r="M86" s="712" t="str">
        <v>10</v>
      </c>
      <c r="N86" s="712" t="str">
        <v>11</v>
      </c>
      <c r="O86" s="712" t="str">
        <v>12</v>
      </c>
      <c r="P86" s="712" t="str">
        <v>13</v>
      </c>
      <c r="Q86" s="39"/>
      <c r="R86" s="94"/>
    </row>
    <row r="87" spans="3:18" s="33" customFormat="1" ht="28.5" customHeight="1">
      <c r="C87" s="75" t="s">
        <v>58</v>
      </c>
      <c r="D87" s="713" t="str">
        <v>農林水産業</v>
      </c>
      <c r="E87" s="713" t="str">
        <v>鉱業</v>
      </c>
      <c r="F87" s="713" t="str">
        <v>製造業</v>
      </c>
      <c r="G87" s="713" t="str">
        <v>建設</v>
      </c>
      <c r="H87" s="713" t="str">
        <v>電力・ガス・水道</v>
      </c>
      <c r="I87" s="713" t="str">
        <v>商業</v>
      </c>
      <c r="J87" s="713" t="str">
        <v>金融・保険</v>
      </c>
      <c r="K87" s="713" t="str">
        <v>不動産</v>
      </c>
      <c r="L87" s="713" t="str">
        <v>運輸・郵便</v>
      </c>
      <c r="M87" s="713" t="str">
        <v>情報通信</v>
      </c>
      <c r="N87" s="713" t="str">
        <v>公務</v>
      </c>
      <c r="O87" s="713" t="str">
        <v>サービス業</v>
      </c>
      <c r="P87" s="713" t="str">
        <v>分類不明</v>
      </c>
      <c r="Q87" s="32" t="s">
        <v>71</v>
      </c>
      <c r="R87" s="94"/>
    </row>
    <row r="88" spans="3:18" s="33" customFormat="1" ht="14.25" customHeight="1">
      <c r="C88" s="76" t="s">
        <v>101</v>
      </c>
      <c r="D88" s="77">
        <f>詳細1!D48</f>
        <v>0</v>
      </c>
      <c r="E88" s="77">
        <f>詳細1!E48</f>
        <v>0</v>
      </c>
      <c r="F88" s="77">
        <f>詳細1!F48</f>
        <v>0</v>
      </c>
      <c r="G88" s="77">
        <f>詳細1!G48</f>
        <v>0</v>
      </c>
      <c r="H88" s="77">
        <f>詳細1!H48</f>
        <v>0</v>
      </c>
      <c r="I88" s="77">
        <f>詳細1!I48</f>
        <v>0</v>
      </c>
      <c r="J88" s="77">
        <f>詳細1!J48</f>
        <v>0</v>
      </c>
      <c r="K88" s="77">
        <f>詳細1!K48</f>
        <v>0</v>
      </c>
      <c r="L88" s="77">
        <f>詳細1!L48</f>
        <v>0</v>
      </c>
      <c r="M88" s="77">
        <f>詳細1!M48</f>
        <v>0</v>
      </c>
      <c r="N88" s="77">
        <f>詳細1!N48</f>
        <v>0</v>
      </c>
      <c r="O88" s="77">
        <f>詳細1!O48</f>
        <v>0</v>
      </c>
      <c r="P88" s="77">
        <f>詳細1!P48</f>
        <v>0</v>
      </c>
      <c r="Q88" s="77">
        <f>SUM(D88:P88)</f>
        <v>0</v>
      </c>
      <c r="R88" s="94"/>
    </row>
    <row r="89" spans="3:18" s="33" customFormat="1" ht="14.25" customHeight="1">
      <c r="C89" s="78" t="s">
        <v>102</v>
      </c>
      <c r="D89" s="79">
        <f>詳細1!D49</f>
        <v>0</v>
      </c>
      <c r="E89" s="79">
        <f>詳細1!E49</f>
        <v>0</v>
      </c>
      <c r="F89" s="79">
        <f>詳細1!F49</f>
        <v>0</v>
      </c>
      <c r="G89" s="79">
        <f>詳細1!G49</f>
        <v>0</v>
      </c>
      <c r="H89" s="79">
        <f>詳細1!H49</f>
        <v>0</v>
      </c>
      <c r="I89" s="79">
        <f>詳細1!I49</f>
        <v>0</v>
      </c>
      <c r="J89" s="79">
        <f>詳細1!J49</f>
        <v>0</v>
      </c>
      <c r="K89" s="79">
        <f>詳細1!K49</f>
        <v>0</v>
      </c>
      <c r="L89" s="79">
        <f>詳細1!L49</f>
        <v>0</v>
      </c>
      <c r="M89" s="79">
        <f>詳細1!M49</f>
        <v>0</v>
      </c>
      <c r="N89" s="79">
        <f>詳細1!N49</f>
        <v>0</v>
      </c>
      <c r="O89" s="79">
        <f>詳細1!O49</f>
        <v>0</v>
      </c>
      <c r="P89" s="79">
        <f>詳細1!P49</f>
        <v>0</v>
      </c>
      <c r="Q89" s="79">
        <f>SUM(D89:P89)</f>
        <v>0</v>
      </c>
      <c r="R89" s="94"/>
    </row>
    <row r="90" spans="3:18" s="33" customFormat="1" ht="14.25" customHeight="1">
      <c r="C90" s="78" t="s">
        <v>103</v>
      </c>
      <c r="D90" s="79">
        <f>詳細1!D50</f>
        <v>0</v>
      </c>
      <c r="E90" s="79">
        <f>詳細1!E50</f>
        <v>0</v>
      </c>
      <c r="F90" s="79">
        <f>詳細1!F50</f>
        <v>0</v>
      </c>
      <c r="G90" s="79">
        <f>詳細1!G50</f>
        <v>0</v>
      </c>
      <c r="H90" s="79">
        <f>詳細1!H50</f>
        <v>0</v>
      </c>
      <c r="I90" s="79">
        <f>詳細1!I50</f>
        <v>0</v>
      </c>
      <c r="J90" s="79">
        <f>詳細1!J50</f>
        <v>0</v>
      </c>
      <c r="K90" s="79">
        <f>詳細1!K50</f>
        <v>0</v>
      </c>
      <c r="L90" s="79">
        <f>詳細1!L50</f>
        <v>0</v>
      </c>
      <c r="M90" s="79">
        <f>詳細1!M50</f>
        <v>0</v>
      </c>
      <c r="N90" s="79">
        <f>詳細1!N50</f>
        <v>0</v>
      </c>
      <c r="O90" s="79">
        <f>詳細1!O50</f>
        <v>0</v>
      </c>
      <c r="P90" s="79">
        <f>詳細1!P50</f>
        <v>0</v>
      </c>
      <c r="Q90" s="79">
        <f>SUM(D90:P90)</f>
        <v>0</v>
      </c>
      <c r="R90" s="94"/>
    </row>
    <row r="91" spans="3:18" s="33" customFormat="1" ht="14.25" customHeight="1">
      <c r="C91" s="80" t="s">
        <v>92</v>
      </c>
      <c r="D91" s="46">
        <f>詳細1!D51</f>
        <v>0</v>
      </c>
      <c r="E91" s="46">
        <f>詳細1!E51</f>
        <v>0</v>
      </c>
      <c r="F91" s="46">
        <f>詳細1!F51</f>
        <v>0</v>
      </c>
      <c r="G91" s="46">
        <f>詳細1!G51</f>
        <v>0</v>
      </c>
      <c r="H91" s="46">
        <f>詳細1!H51</f>
        <v>0</v>
      </c>
      <c r="I91" s="46">
        <f>詳細1!I51</f>
        <v>0</v>
      </c>
      <c r="J91" s="46">
        <f>詳細1!J51</f>
        <v>0</v>
      </c>
      <c r="K91" s="46">
        <f>詳細1!K51</f>
        <v>0</v>
      </c>
      <c r="L91" s="46">
        <f>詳細1!L51</f>
        <v>0</v>
      </c>
      <c r="M91" s="46">
        <f>詳細1!M51</f>
        <v>0</v>
      </c>
      <c r="N91" s="46">
        <f>詳細1!N51</f>
        <v>0</v>
      </c>
      <c r="O91" s="46">
        <f>詳細1!O51</f>
        <v>0</v>
      </c>
      <c r="P91" s="46">
        <f>詳細1!P51</f>
        <v>0</v>
      </c>
      <c r="Q91" s="46">
        <f>SUM(D91:P91)</f>
        <v>0</v>
      </c>
      <c r="R91" s="94"/>
    </row>
    <row r="92" spans="3:18" s="33" customFormat="1" ht="14.25" customHeight="1">
      <c r="D92" s="94"/>
      <c r="E92" s="94"/>
      <c r="F92" s="94"/>
      <c r="G92" s="94"/>
      <c r="H92" s="94"/>
      <c r="I92" s="94"/>
      <c r="J92" s="94"/>
      <c r="K92" s="94"/>
      <c r="L92" s="94"/>
      <c r="M92" s="94"/>
      <c r="N92" s="94"/>
      <c r="O92" s="94"/>
      <c r="P92" s="94"/>
      <c r="Q92" s="94"/>
      <c r="R92" s="94"/>
    </row>
    <row r="93" spans="3:18" s="33" customFormat="1" ht="14.25" customHeight="1">
      <c r="C93" s="30" t="s">
        <v>241</v>
      </c>
      <c r="D93" s="27"/>
      <c r="E93" s="27"/>
      <c r="F93" s="71"/>
      <c r="G93" s="72"/>
      <c r="H93" s="27"/>
      <c r="I93" s="27"/>
      <c r="J93" s="73"/>
      <c r="K93" s="74"/>
      <c r="L93" s="27"/>
      <c r="M93" s="27"/>
      <c r="N93" s="27"/>
      <c r="O93" s="27"/>
      <c r="P93" s="27"/>
      <c r="Q93" s="94"/>
      <c r="R93" s="94"/>
    </row>
    <row r="94" spans="3:18" s="33" customFormat="1" ht="14.25" customHeight="1">
      <c r="C94" s="39"/>
      <c r="D94" s="712" t="str">
        <f t="array" ref="D94:P95">+TRANSPOSE('入力 (県内外)'!$B$6:$C$18)</f>
        <v>01</v>
      </c>
      <c r="E94" s="712" t="str">
        <v>02</v>
      </c>
      <c r="F94" s="712" t="str">
        <v>03</v>
      </c>
      <c r="G94" s="712" t="str">
        <v>04</v>
      </c>
      <c r="H94" s="712" t="str">
        <v>05</v>
      </c>
      <c r="I94" s="712" t="str">
        <v>06</v>
      </c>
      <c r="J94" s="712" t="str">
        <v>07</v>
      </c>
      <c r="K94" s="712" t="str">
        <v>08</v>
      </c>
      <c r="L94" s="712" t="str">
        <v>09</v>
      </c>
      <c r="M94" s="712" t="str">
        <v>10</v>
      </c>
      <c r="N94" s="712" t="str">
        <v>11</v>
      </c>
      <c r="O94" s="712" t="str">
        <v>12</v>
      </c>
      <c r="P94" s="712" t="str">
        <v>13</v>
      </c>
      <c r="Q94" s="94"/>
      <c r="R94" s="94"/>
    </row>
    <row r="95" spans="3:18" s="33" customFormat="1" ht="28.5" customHeight="1">
      <c r="C95" s="75" t="s">
        <v>58</v>
      </c>
      <c r="D95" s="713" t="str">
        <v>農林水産業</v>
      </c>
      <c r="E95" s="713" t="str">
        <v>鉱業</v>
      </c>
      <c r="F95" s="713" t="str">
        <v>製造業</v>
      </c>
      <c r="G95" s="713" t="str">
        <v>建設</v>
      </c>
      <c r="H95" s="713" t="str">
        <v>電力・ガス・水道</v>
      </c>
      <c r="I95" s="713" t="str">
        <v>商業</v>
      </c>
      <c r="J95" s="713" t="str">
        <v>金融・保険</v>
      </c>
      <c r="K95" s="713" t="str">
        <v>不動産</v>
      </c>
      <c r="L95" s="713" t="str">
        <v>運輸・郵便</v>
      </c>
      <c r="M95" s="713" t="str">
        <v>情報通信</v>
      </c>
      <c r="N95" s="713" t="str">
        <v>公務</v>
      </c>
      <c r="O95" s="713" t="str">
        <v>サービス業</v>
      </c>
      <c r="P95" s="713" t="str">
        <v>分類不明</v>
      </c>
      <c r="Q95" s="94"/>
      <c r="R95" s="94"/>
    </row>
    <row r="96" spans="3:18" s="33" customFormat="1" ht="14.25" customHeight="1">
      <c r="C96" s="97" t="s">
        <v>242</v>
      </c>
      <c r="D96" s="98">
        <f t="array" ref="D96:P96">+TRANSPOSE(係数!$L$3:$L$15)</f>
        <v>0.13868369684675583</v>
      </c>
      <c r="E96" s="98">
        <v>0.19734176189318439</v>
      </c>
      <c r="F96" s="98">
        <v>0.13358693812120079</v>
      </c>
      <c r="G96" s="98">
        <v>0.37890127540216306</v>
      </c>
      <c r="H96" s="98">
        <v>0.15841287113507013</v>
      </c>
      <c r="I96" s="98">
        <v>0.45603746159178171</v>
      </c>
      <c r="J96" s="98">
        <v>0.31237712823175945</v>
      </c>
      <c r="K96" s="98">
        <v>3.9324338518635996E-2</v>
      </c>
      <c r="L96" s="98">
        <v>0.44791090350097024</v>
      </c>
      <c r="M96" s="98">
        <v>0.16960534259909574</v>
      </c>
      <c r="N96" s="98">
        <v>0.38588081165979388</v>
      </c>
      <c r="O96" s="98">
        <v>0.44886557099560587</v>
      </c>
      <c r="P96" s="98">
        <v>3.0652920962199359E-2</v>
      </c>
      <c r="Q96" s="94"/>
      <c r="R96" s="94"/>
    </row>
    <row r="97" spans="3:37" s="33" customFormat="1" ht="14.25" customHeight="1">
      <c r="D97" s="94"/>
      <c r="E97" s="94"/>
      <c r="F97" s="94"/>
      <c r="G97" s="94"/>
      <c r="H97" s="94"/>
      <c r="I97" s="94"/>
      <c r="J97" s="94"/>
      <c r="K97" s="94"/>
      <c r="L97" s="94"/>
      <c r="M97" s="94"/>
      <c r="N97" s="94"/>
      <c r="O97" s="94"/>
      <c r="P97" s="94"/>
      <c r="Q97" s="94"/>
      <c r="R97" s="94"/>
    </row>
    <row r="98" spans="3:37" s="33" customFormat="1" ht="14.25" customHeight="1">
      <c r="C98" s="30" t="s">
        <v>254</v>
      </c>
      <c r="D98" s="94"/>
      <c r="E98" s="94"/>
      <c r="F98" s="94"/>
      <c r="G98" s="94"/>
      <c r="H98" s="94"/>
      <c r="I98" s="94"/>
      <c r="J98" s="94"/>
      <c r="K98" s="94"/>
      <c r="L98" s="94"/>
      <c r="M98" s="94"/>
      <c r="N98" s="94"/>
      <c r="O98" s="94"/>
      <c r="P98" s="94"/>
      <c r="Q98" s="31" t="s">
        <v>57</v>
      </c>
      <c r="R98" s="94"/>
      <c r="S98" s="95"/>
      <c r="T98" s="95"/>
      <c r="U98" s="95"/>
      <c r="V98" s="95"/>
      <c r="W98" s="95"/>
      <c r="X98" s="95"/>
      <c r="Y98" s="95"/>
      <c r="Z98" s="95"/>
      <c r="AA98" s="95"/>
      <c r="AB98" s="95"/>
      <c r="AC98" s="95"/>
      <c r="AD98" s="95"/>
      <c r="AE98" s="95"/>
      <c r="AF98" s="95"/>
      <c r="AG98" s="95"/>
      <c r="AH98" s="95"/>
      <c r="AI98" s="95"/>
      <c r="AJ98" s="95"/>
      <c r="AK98" s="95"/>
    </row>
    <row r="99" spans="3:37" s="33" customFormat="1" ht="13.5">
      <c r="C99" s="39"/>
      <c r="D99" s="712" t="str">
        <f t="array" ref="D99:P100">+TRANSPOSE('入力 (県内外)'!$B$6:$C$18)</f>
        <v>01</v>
      </c>
      <c r="E99" s="712" t="str">
        <v>02</v>
      </c>
      <c r="F99" s="712" t="str">
        <v>03</v>
      </c>
      <c r="G99" s="712" t="str">
        <v>04</v>
      </c>
      <c r="H99" s="712" t="str">
        <v>05</v>
      </c>
      <c r="I99" s="712" t="str">
        <v>06</v>
      </c>
      <c r="J99" s="712" t="str">
        <v>07</v>
      </c>
      <c r="K99" s="712" t="str">
        <v>08</v>
      </c>
      <c r="L99" s="712" t="str">
        <v>09</v>
      </c>
      <c r="M99" s="712" t="str">
        <v>10</v>
      </c>
      <c r="N99" s="712" t="str">
        <v>11</v>
      </c>
      <c r="O99" s="712" t="str">
        <v>12</v>
      </c>
      <c r="P99" s="712" t="str">
        <v>13</v>
      </c>
      <c r="Q99" s="39"/>
      <c r="R99" s="94"/>
      <c r="S99" s="95"/>
      <c r="T99" s="95"/>
      <c r="U99" s="95"/>
      <c r="V99" s="95"/>
      <c r="W99" s="95"/>
      <c r="X99" s="95"/>
      <c r="Y99" s="95"/>
      <c r="Z99" s="95"/>
      <c r="AA99" s="95"/>
      <c r="AB99" s="95"/>
      <c r="AC99" s="95"/>
      <c r="AD99" s="95"/>
      <c r="AE99" s="95"/>
      <c r="AF99" s="95"/>
      <c r="AG99" s="95"/>
      <c r="AH99" s="95"/>
      <c r="AI99" s="95"/>
      <c r="AJ99" s="95"/>
      <c r="AK99" s="95"/>
    </row>
    <row r="100" spans="3:37" s="33" customFormat="1" ht="28.5" customHeight="1">
      <c r="C100" s="75" t="s">
        <v>58</v>
      </c>
      <c r="D100" s="713" t="str">
        <v>農林水産業</v>
      </c>
      <c r="E100" s="713" t="str">
        <v>鉱業</v>
      </c>
      <c r="F100" s="713" t="str">
        <v>製造業</v>
      </c>
      <c r="G100" s="713" t="str">
        <v>建設</v>
      </c>
      <c r="H100" s="713" t="str">
        <v>電力・ガス・水道</v>
      </c>
      <c r="I100" s="713" t="str">
        <v>商業</v>
      </c>
      <c r="J100" s="713" t="str">
        <v>金融・保険</v>
      </c>
      <c r="K100" s="713" t="str">
        <v>不動産</v>
      </c>
      <c r="L100" s="713" t="str">
        <v>運輸・郵便</v>
      </c>
      <c r="M100" s="713" t="str">
        <v>情報通信</v>
      </c>
      <c r="N100" s="713" t="str">
        <v>公務</v>
      </c>
      <c r="O100" s="713" t="str">
        <v>サービス業</v>
      </c>
      <c r="P100" s="713" t="str">
        <v>分類不明</v>
      </c>
      <c r="Q100" s="99" t="s">
        <v>244</v>
      </c>
    </row>
    <row r="101" spans="3:37" s="33" customFormat="1" ht="14.25" customHeight="1">
      <c r="C101" s="76" t="s">
        <v>101</v>
      </c>
      <c r="D101" s="77">
        <f>D88*D$96</f>
        <v>0</v>
      </c>
      <c r="E101" s="77">
        <f t="shared" ref="E101:P101" si="6">E88*E$96</f>
        <v>0</v>
      </c>
      <c r="F101" s="77">
        <f t="shared" si="6"/>
        <v>0</v>
      </c>
      <c r="G101" s="77">
        <f t="shared" si="6"/>
        <v>0</v>
      </c>
      <c r="H101" s="77">
        <f t="shared" si="6"/>
        <v>0</v>
      </c>
      <c r="I101" s="77">
        <f t="shared" si="6"/>
        <v>0</v>
      </c>
      <c r="J101" s="77">
        <f t="shared" si="6"/>
        <v>0</v>
      </c>
      <c r="K101" s="77">
        <f t="shared" si="6"/>
        <v>0</v>
      </c>
      <c r="L101" s="77">
        <f t="shared" si="6"/>
        <v>0</v>
      </c>
      <c r="M101" s="77">
        <f t="shared" si="6"/>
        <v>0</v>
      </c>
      <c r="N101" s="77">
        <f t="shared" si="6"/>
        <v>0</v>
      </c>
      <c r="O101" s="77">
        <f t="shared" si="6"/>
        <v>0</v>
      </c>
      <c r="P101" s="77">
        <f t="shared" si="6"/>
        <v>0</v>
      </c>
      <c r="Q101" s="77">
        <f>SUM(D101:P101)</f>
        <v>0</v>
      </c>
    </row>
    <row r="102" spans="3:37" s="33" customFormat="1" ht="14.25" customHeight="1">
      <c r="C102" s="78" t="s">
        <v>102</v>
      </c>
      <c r="D102" s="79">
        <f t="shared" ref="D102:P104" si="7">D89*D$96</f>
        <v>0</v>
      </c>
      <c r="E102" s="79">
        <f t="shared" si="7"/>
        <v>0</v>
      </c>
      <c r="F102" s="79">
        <f t="shared" si="7"/>
        <v>0</v>
      </c>
      <c r="G102" s="79">
        <f t="shared" si="7"/>
        <v>0</v>
      </c>
      <c r="H102" s="79">
        <f t="shared" si="7"/>
        <v>0</v>
      </c>
      <c r="I102" s="79">
        <f t="shared" si="7"/>
        <v>0</v>
      </c>
      <c r="J102" s="79">
        <f t="shared" si="7"/>
        <v>0</v>
      </c>
      <c r="K102" s="79">
        <f t="shared" si="7"/>
        <v>0</v>
      </c>
      <c r="L102" s="79">
        <f t="shared" si="7"/>
        <v>0</v>
      </c>
      <c r="M102" s="79">
        <f t="shared" si="7"/>
        <v>0</v>
      </c>
      <c r="N102" s="79">
        <f t="shared" si="7"/>
        <v>0</v>
      </c>
      <c r="O102" s="79">
        <f t="shared" si="7"/>
        <v>0</v>
      </c>
      <c r="P102" s="79">
        <f t="shared" si="7"/>
        <v>0</v>
      </c>
      <c r="Q102" s="79">
        <f>SUM(D102:P102)</f>
        <v>0</v>
      </c>
    </row>
    <row r="103" spans="3:37" s="33" customFormat="1" ht="14.25" customHeight="1">
      <c r="C103" s="78" t="s">
        <v>103</v>
      </c>
      <c r="D103" s="79">
        <f t="shared" si="7"/>
        <v>0</v>
      </c>
      <c r="E103" s="79">
        <f t="shared" si="7"/>
        <v>0</v>
      </c>
      <c r="F103" s="79">
        <f t="shared" si="7"/>
        <v>0</v>
      </c>
      <c r="G103" s="79">
        <f t="shared" si="7"/>
        <v>0</v>
      </c>
      <c r="H103" s="79">
        <f t="shared" si="7"/>
        <v>0</v>
      </c>
      <c r="I103" s="79">
        <f t="shared" si="7"/>
        <v>0</v>
      </c>
      <c r="J103" s="79">
        <f t="shared" si="7"/>
        <v>0</v>
      </c>
      <c r="K103" s="79">
        <f t="shared" si="7"/>
        <v>0</v>
      </c>
      <c r="L103" s="79">
        <f t="shared" si="7"/>
        <v>0</v>
      </c>
      <c r="M103" s="79">
        <f t="shared" si="7"/>
        <v>0</v>
      </c>
      <c r="N103" s="79">
        <f t="shared" si="7"/>
        <v>0</v>
      </c>
      <c r="O103" s="79">
        <f t="shared" si="7"/>
        <v>0</v>
      </c>
      <c r="P103" s="79">
        <f t="shared" si="7"/>
        <v>0</v>
      </c>
      <c r="Q103" s="79">
        <f>SUM(D103:P103)</f>
        <v>0</v>
      </c>
    </row>
    <row r="104" spans="3:37" s="33" customFormat="1" ht="14.25" customHeight="1">
      <c r="C104" s="80" t="s">
        <v>92</v>
      </c>
      <c r="D104" s="46">
        <f t="shared" si="7"/>
        <v>0</v>
      </c>
      <c r="E104" s="46">
        <f t="shared" si="7"/>
        <v>0</v>
      </c>
      <c r="F104" s="46">
        <f t="shared" si="7"/>
        <v>0</v>
      </c>
      <c r="G104" s="46">
        <f t="shared" si="7"/>
        <v>0</v>
      </c>
      <c r="H104" s="46">
        <f t="shared" si="7"/>
        <v>0</v>
      </c>
      <c r="I104" s="46">
        <f t="shared" si="7"/>
        <v>0</v>
      </c>
      <c r="J104" s="46">
        <f t="shared" si="7"/>
        <v>0</v>
      </c>
      <c r="K104" s="46">
        <f t="shared" si="7"/>
        <v>0</v>
      </c>
      <c r="L104" s="46">
        <f t="shared" si="7"/>
        <v>0</v>
      </c>
      <c r="M104" s="46">
        <f t="shared" si="7"/>
        <v>0</v>
      </c>
      <c r="N104" s="46">
        <f t="shared" si="7"/>
        <v>0</v>
      </c>
      <c r="O104" s="46">
        <f t="shared" si="7"/>
        <v>0</v>
      </c>
      <c r="P104" s="46">
        <f t="shared" si="7"/>
        <v>0</v>
      </c>
      <c r="Q104" s="46">
        <f>SUM(D104:P104)</f>
        <v>0</v>
      </c>
    </row>
    <row r="105" spans="3:37" s="33" customFormat="1" ht="10.7" customHeight="1">
      <c r="D105" s="94"/>
      <c r="E105" s="94"/>
      <c r="F105" s="94"/>
      <c r="G105" s="94"/>
      <c r="H105" s="94"/>
      <c r="I105" s="94"/>
      <c r="J105" s="94"/>
      <c r="K105" s="94"/>
      <c r="L105" s="94"/>
      <c r="M105" s="94"/>
      <c r="N105" s="94"/>
      <c r="O105" s="94"/>
      <c r="P105" s="94"/>
      <c r="Q105" s="94"/>
      <c r="R105" s="94"/>
    </row>
    <row r="106" spans="3:37" s="33" customFormat="1" ht="12.95" customHeight="1">
      <c r="C106" s="33" t="s">
        <v>106</v>
      </c>
      <c r="D106" s="94"/>
      <c r="E106" s="94"/>
      <c r="F106" s="94"/>
      <c r="G106" s="94"/>
      <c r="H106" s="94"/>
      <c r="I106" s="94"/>
      <c r="J106" s="94"/>
      <c r="K106" s="94"/>
      <c r="L106" s="94"/>
      <c r="M106" s="94"/>
      <c r="N106" s="94"/>
      <c r="O106" s="94"/>
      <c r="P106" s="94"/>
      <c r="Q106" s="94"/>
      <c r="R106" s="94"/>
    </row>
    <row r="107" spans="3:37" s="33" customFormat="1" ht="15" customHeight="1">
      <c r="D107" s="94"/>
      <c r="E107" s="94"/>
      <c r="F107" s="94"/>
      <c r="G107" s="94"/>
      <c r="H107" s="94"/>
      <c r="I107" s="94"/>
      <c r="J107" s="94"/>
      <c r="K107" s="94"/>
      <c r="L107" s="94"/>
      <c r="M107" s="94"/>
      <c r="N107" s="94"/>
      <c r="O107" s="94"/>
      <c r="P107" s="94"/>
      <c r="Q107" s="94"/>
      <c r="R107" s="94"/>
    </row>
    <row r="108" spans="3:37" s="33" customFormat="1" ht="15" customHeight="1">
      <c r="D108" s="94"/>
      <c r="E108" s="94"/>
      <c r="F108" s="94"/>
      <c r="G108" s="94"/>
      <c r="H108" s="94"/>
      <c r="I108" s="94"/>
      <c r="J108" s="94"/>
      <c r="K108" s="94"/>
      <c r="L108" s="94"/>
      <c r="M108" s="94"/>
      <c r="N108" s="94"/>
      <c r="O108" s="94"/>
      <c r="P108" s="94"/>
      <c r="Q108" s="94"/>
      <c r="R108" s="94"/>
    </row>
    <row r="109" spans="3:37" s="33" customFormat="1" ht="15" customHeight="1">
      <c r="D109" s="94"/>
      <c r="E109" s="94"/>
      <c r="F109" s="94"/>
      <c r="G109" s="94"/>
      <c r="H109" s="94"/>
      <c r="I109" s="94"/>
      <c r="J109" s="94"/>
      <c r="K109" s="94"/>
      <c r="L109" s="94"/>
      <c r="M109" s="94"/>
      <c r="N109" s="94"/>
      <c r="O109" s="94"/>
      <c r="P109" s="94"/>
      <c r="Q109" s="94"/>
      <c r="R109" s="94"/>
    </row>
    <row r="110" spans="3:37" s="33" customFormat="1" ht="15" customHeight="1">
      <c r="D110" s="94"/>
      <c r="E110" s="94"/>
      <c r="F110" s="94"/>
      <c r="G110" s="94"/>
      <c r="H110" s="94"/>
      <c r="I110" s="94"/>
      <c r="J110" s="94"/>
      <c r="K110" s="94"/>
      <c r="L110" s="94"/>
      <c r="M110" s="94"/>
      <c r="N110" s="94"/>
      <c r="O110" s="94"/>
      <c r="P110" s="94"/>
      <c r="Q110" s="94"/>
      <c r="R110" s="94"/>
    </row>
    <row r="111" spans="3:37" s="33" customFormat="1" ht="15" customHeight="1">
      <c r="D111" s="94"/>
      <c r="E111" s="94"/>
      <c r="F111" s="94"/>
      <c r="G111" s="94"/>
      <c r="H111" s="94"/>
      <c r="I111" s="94"/>
      <c r="J111" s="94"/>
      <c r="K111" s="94"/>
      <c r="L111" s="94"/>
      <c r="M111" s="94"/>
      <c r="N111" s="94"/>
      <c r="O111" s="94"/>
      <c r="P111" s="94"/>
      <c r="Q111" s="94"/>
      <c r="R111" s="94"/>
    </row>
    <row r="112" spans="3:37" s="33" customFormat="1" ht="15" customHeight="1">
      <c r="D112" s="94"/>
      <c r="E112" s="94"/>
      <c r="F112" s="94"/>
      <c r="G112" s="94"/>
      <c r="H112" s="94"/>
      <c r="I112" s="94"/>
      <c r="J112" s="94"/>
      <c r="K112" s="94"/>
      <c r="L112" s="94"/>
      <c r="M112" s="94"/>
      <c r="N112" s="94"/>
      <c r="O112" s="94"/>
      <c r="P112" s="94"/>
      <c r="Q112" s="94"/>
      <c r="R112" s="94"/>
    </row>
    <row r="113" spans="3:18" s="33" customFormat="1" ht="15" customHeight="1">
      <c r="D113" s="94"/>
      <c r="E113" s="94"/>
      <c r="F113" s="94"/>
      <c r="G113" s="94"/>
      <c r="H113" s="94"/>
      <c r="I113" s="94"/>
      <c r="J113" s="94"/>
      <c r="K113" s="94"/>
      <c r="L113" s="94"/>
      <c r="M113" s="94"/>
      <c r="N113" s="94"/>
      <c r="O113" s="94"/>
      <c r="P113" s="94"/>
      <c r="Q113" s="94"/>
      <c r="R113" s="94"/>
    </row>
    <row r="114" spans="3:18" s="33" customFormat="1" ht="15" customHeight="1">
      <c r="D114" s="94"/>
      <c r="E114" s="94"/>
      <c r="F114" s="94"/>
      <c r="G114" s="94"/>
      <c r="H114" s="94"/>
      <c r="I114" s="94"/>
      <c r="J114" s="94"/>
      <c r="K114" s="94"/>
      <c r="L114" s="94"/>
      <c r="M114" s="94"/>
      <c r="N114" s="94"/>
      <c r="O114" s="94"/>
      <c r="P114" s="94"/>
      <c r="Q114" s="94"/>
      <c r="R114" s="94"/>
    </row>
    <row r="115" spans="3:18" s="33" customFormat="1" ht="15" customHeight="1">
      <c r="D115" s="94"/>
      <c r="E115" s="94"/>
      <c r="F115" s="94"/>
      <c r="G115" s="94"/>
      <c r="H115" s="94"/>
      <c r="I115" s="94"/>
      <c r="J115" s="94"/>
      <c r="K115" s="94"/>
      <c r="L115" s="94"/>
      <c r="M115" s="94"/>
      <c r="N115" s="94"/>
      <c r="O115" s="94"/>
      <c r="P115" s="94"/>
      <c r="Q115" s="94"/>
      <c r="R115" s="94"/>
    </row>
    <row r="116" spans="3:18" s="33" customFormat="1" ht="15" customHeight="1">
      <c r="D116" s="94"/>
      <c r="E116" s="94"/>
      <c r="F116" s="94"/>
      <c r="G116" s="94"/>
      <c r="H116" s="94"/>
      <c r="I116" s="94"/>
      <c r="J116" s="94"/>
      <c r="K116" s="94"/>
      <c r="L116" s="94"/>
      <c r="M116" s="94"/>
      <c r="N116" s="94"/>
      <c r="O116" s="94"/>
      <c r="P116" s="94"/>
      <c r="Q116" s="94"/>
      <c r="R116" s="94"/>
    </row>
    <row r="117" spans="3:18" s="33" customFormat="1" ht="15" customHeight="1">
      <c r="D117" s="94"/>
      <c r="E117" s="94"/>
      <c r="F117" s="94"/>
      <c r="G117" s="94"/>
      <c r="H117" s="94"/>
      <c r="I117" s="94"/>
      <c r="J117" s="94"/>
      <c r="K117" s="94"/>
      <c r="L117" s="94"/>
      <c r="M117" s="94"/>
      <c r="N117" s="94"/>
      <c r="O117" s="94"/>
      <c r="P117" s="94"/>
      <c r="Q117" s="94"/>
      <c r="R117" s="94"/>
    </row>
    <row r="118" spans="3:18" s="33" customFormat="1" ht="15" customHeight="1">
      <c r="D118" s="94"/>
      <c r="E118" s="94"/>
      <c r="F118" s="94"/>
      <c r="G118" s="94"/>
      <c r="H118" s="94"/>
      <c r="I118" s="94"/>
      <c r="J118" s="94"/>
      <c r="K118" s="94"/>
      <c r="L118" s="94"/>
      <c r="M118" s="94"/>
      <c r="N118" s="94"/>
      <c r="O118" s="94"/>
      <c r="P118" s="94"/>
      <c r="Q118" s="94"/>
      <c r="R118" s="94"/>
    </row>
    <row r="119" spans="3:18" s="33" customFormat="1" ht="15" customHeight="1">
      <c r="D119" s="94"/>
      <c r="E119" s="94"/>
      <c r="F119" s="94"/>
      <c r="G119" s="94"/>
      <c r="H119" s="94"/>
      <c r="I119" s="94"/>
      <c r="J119" s="94"/>
      <c r="K119" s="94"/>
      <c r="L119" s="94"/>
      <c r="M119" s="94"/>
      <c r="N119" s="94"/>
      <c r="O119" s="94"/>
      <c r="P119" s="94"/>
      <c r="Q119" s="94"/>
      <c r="R119" s="94"/>
    </row>
    <row r="120" spans="3:18" s="33" customFormat="1" ht="15" customHeight="1">
      <c r="D120" s="94"/>
      <c r="E120" s="94"/>
      <c r="F120" s="94"/>
      <c r="G120" s="94"/>
      <c r="H120" s="94"/>
      <c r="I120" s="94"/>
      <c r="J120" s="94"/>
      <c r="K120" s="94"/>
      <c r="L120" s="94"/>
      <c r="M120" s="94"/>
      <c r="N120" s="94"/>
      <c r="O120" s="94"/>
      <c r="P120" s="94"/>
      <c r="Q120" s="94"/>
      <c r="R120" s="94"/>
    </row>
    <row r="121" spans="3:18" s="33" customFormat="1" ht="15" customHeight="1">
      <c r="D121" s="94"/>
      <c r="E121" s="94"/>
      <c r="F121" s="94"/>
      <c r="G121" s="94"/>
      <c r="H121" s="94"/>
      <c r="I121" s="94"/>
      <c r="J121" s="94"/>
      <c r="K121" s="94"/>
      <c r="L121" s="94"/>
      <c r="M121" s="94"/>
      <c r="N121" s="94"/>
      <c r="O121" s="94"/>
      <c r="P121" s="94"/>
      <c r="Q121" s="94"/>
      <c r="R121" s="94"/>
    </row>
    <row r="122" spans="3:18" s="33" customFormat="1" ht="17.25">
      <c r="C122" s="36" t="s">
        <v>255</v>
      </c>
      <c r="D122" s="94"/>
      <c r="E122" s="94"/>
      <c r="F122" s="94"/>
      <c r="G122" s="94"/>
      <c r="H122" s="94"/>
      <c r="I122" s="94"/>
      <c r="J122" s="94"/>
      <c r="K122" s="94"/>
      <c r="L122" s="94"/>
      <c r="M122" s="94"/>
      <c r="N122" s="94"/>
      <c r="O122" s="94"/>
      <c r="P122" s="94"/>
      <c r="Q122" s="94"/>
      <c r="R122" s="94"/>
    </row>
    <row r="123" spans="3:18" s="33" customFormat="1" ht="15" customHeight="1">
      <c r="D123" s="94"/>
      <c r="E123" s="94"/>
      <c r="F123" s="94"/>
      <c r="G123" s="94"/>
      <c r="H123" s="94"/>
      <c r="I123" s="94"/>
      <c r="J123" s="94"/>
      <c r="K123" s="94"/>
      <c r="L123" s="94"/>
      <c r="M123" s="94"/>
      <c r="N123" s="94"/>
      <c r="O123" s="94"/>
      <c r="P123" s="94"/>
      <c r="Q123" s="94"/>
      <c r="R123" s="94"/>
    </row>
    <row r="124" spans="3:18" s="33" customFormat="1" ht="15" customHeight="1">
      <c r="C124" s="30" t="s">
        <v>256</v>
      </c>
      <c r="D124" s="27"/>
      <c r="E124" s="27"/>
      <c r="F124" s="71"/>
      <c r="G124" s="72"/>
      <c r="H124" s="27"/>
      <c r="I124" s="27"/>
      <c r="J124" s="73"/>
      <c r="K124" s="74"/>
      <c r="L124" s="27"/>
      <c r="M124" s="27"/>
      <c r="N124" s="27"/>
      <c r="O124" s="27"/>
      <c r="P124" s="27"/>
      <c r="Q124" s="31" t="s">
        <v>57</v>
      </c>
      <c r="R124" s="94"/>
    </row>
    <row r="125" spans="3:18" s="33" customFormat="1" ht="15" customHeight="1">
      <c r="C125" s="39"/>
      <c r="D125" s="38" t="s">
        <v>120</v>
      </c>
      <c r="E125" s="38" t="s">
        <v>121</v>
      </c>
      <c r="F125" s="38" t="s">
        <v>122</v>
      </c>
      <c r="G125" s="38" t="s">
        <v>123</v>
      </c>
      <c r="H125" s="38" t="s">
        <v>124</v>
      </c>
      <c r="I125" s="38" t="s">
        <v>125</v>
      </c>
      <c r="J125" s="38" t="s">
        <v>126</v>
      </c>
      <c r="K125" s="38" t="s">
        <v>127</v>
      </c>
      <c r="L125" s="38" t="s">
        <v>128</v>
      </c>
      <c r="M125" s="39">
        <v>10</v>
      </c>
      <c r="N125" s="39">
        <v>11</v>
      </c>
      <c r="O125" s="39">
        <v>12</v>
      </c>
      <c r="P125" s="39">
        <v>13</v>
      </c>
      <c r="Q125" s="39"/>
      <c r="R125" s="94"/>
    </row>
    <row r="126" spans="3:18" s="33" customFormat="1" ht="28.5" customHeight="1">
      <c r="C126" s="75" t="s">
        <v>58</v>
      </c>
      <c r="D126" s="32" t="s">
        <v>99</v>
      </c>
      <c r="E126" s="32" t="s">
        <v>60</v>
      </c>
      <c r="F126" s="32" t="s">
        <v>61</v>
      </c>
      <c r="G126" s="32" t="s">
        <v>62</v>
      </c>
      <c r="H126" s="32" t="s">
        <v>63</v>
      </c>
      <c r="I126" s="32" t="s">
        <v>64</v>
      </c>
      <c r="J126" s="32" t="s">
        <v>100</v>
      </c>
      <c r="K126" s="32" t="s">
        <v>65</v>
      </c>
      <c r="L126" s="32" t="s">
        <v>66</v>
      </c>
      <c r="M126" s="32" t="s">
        <v>67</v>
      </c>
      <c r="N126" s="32" t="s">
        <v>68</v>
      </c>
      <c r="O126" s="32" t="s">
        <v>69</v>
      </c>
      <c r="P126" s="32" t="s">
        <v>70</v>
      </c>
      <c r="Q126" s="32" t="s">
        <v>71</v>
      </c>
      <c r="R126" s="94"/>
    </row>
    <row r="127" spans="3:18" s="33" customFormat="1" ht="15" customHeight="1">
      <c r="C127" s="76" t="s">
        <v>101</v>
      </c>
      <c r="D127" s="77">
        <f>詳細1!D56</f>
        <v>0</v>
      </c>
      <c r="E127" s="77">
        <f>詳細1!E56</f>
        <v>0</v>
      </c>
      <c r="F127" s="77">
        <f>詳細1!F56</f>
        <v>0</v>
      </c>
      <c r="G127" s="77">
        <f>詳細1!G56</f>
        <v>0</v>
      </c>
      <c r="H127" s="77">
        <f>詳細1!H56</f>
        <v>0</v>
      </c>
      <c r="I127" s="77">
        <f>詳細1!I56</f>
        <v>0</v>
      </c>
      <c r="J127" s="77">
        <f>詳細1!J56</f>
        <v>0</v>
      </c>
      <c r="K127" s="77">
        <f>詳細1!K56</f>
        <v>0</v>
      </c>
      <c r="L127" s="77">
        <f>詳細1!L56</f>
        <v>0</v>
      </c>
      <c r="M127" s="77">
        <f>詳細1!M56</f>
        <v>0</v>
      </c>
      <c r="N127" s="77">
        <f>詳細1!N56</f>
        <v>0</v>
      </c>
      <c r="O127" s="77">
        <f>詳細1!O56</f>
        <v>0</v>
      </c>
      <c r="P127" s="77">
        <f>詳細1!P56</f>
        <v>0</v>
      </c>
      <c r="Q127" s="77">
        <f>SUM(D127:P127)</f>
        <v>0</v>
      </c>
      <c r="R127" s="94"/>
    </row>
    <row r="128" spans="3:18" s="33" customFormat="1" ht="15" customHeight="1">
      <c r="C128" s="78" t="s">
        <v>102</v>
      </c>
      <c r="D128" s="79">
        <f>詳細1!D57</f>
        <v>0</v>
      </c>
      <c r="E128" s="79">
        <f>詳細1!E57</f>
        <v>0</v>
      </c>
      <c r="F128" s="79">
        <f>詳細1!F57</f>
        <v>0</v>
      </c>
      <c r="G128" s="79">
        <f>詳細1!G57</f>
        <v>0</v>
      </c>
      <c r="H128" s="79">
        <f>詳細1!H57</f>
        <v>0</v>
      </c>
      <c r="I128" s="79">
        <f>詳細1!I57</f>
        <v>0</v>
      </c>
      <c r="J128" s="79">
        <f>詳細1!J57</f>
        <v>0</v>
      </c>
      <c r="K128" s="79">
        <f>詳細1!K57</f>
        <v>0</v>
      </c>
      <c r="L128" s="79">
        <f>詳細1!L57</f>
        <v>0</v>
      </c>
      <c r="M128" s="79">
        <f>詳細1!M57</f>
        <v>0</v>
      </c>
      <c r="N128" s="79">
        <f>詳細1!N57</f>
        <v>0</v>
      </c>
      <c r="O128" s="79">
        <f>詳細1!O57</f>
        <v>0</v>
      </c>
      <c r="P128" s="79">
        <f>詳細1!P57</f>
        <v>0</v>
      </c>
      <c r="Q128" s="79">
        <f>SUM(D128:P128)</f>
        <v>0</v>
      </c>
      <c r="R128" s="94"/>
    </row>
    <row r="129" spans="3:18" s="33" customFormat="1" ht="15" customHeight="1">
      <c r="C129" s="78" t="s">
        <v>103</v>
      </c>
      <c r="D129" s="79">
        <f>詳細1!D58</f>
        <v>0</v>
      </c>
      <c r="E129" s="79">
        <f>詳細1!E58</f>
        <v>0</v>
      </c>
      <c r="F129" s="79">
        <f>詳細1!F58</f>
        <v>0</v>
      </c>
      <c r="G129" s="79">
        <f>詳細1!G58</f>
        <v>0</v>
      </c>
      <c r="H129" s="79">
        <f>詳細1!H58</f>
        <v>0</v>
      </c>
      <c r="I129" s="79">
        <f>詳細1!I58</f>
        <v>0</v>
      </c>
      <c r="J129" s="79">
        <f>詳細1!J58</f>
        <v>0</v>
      </c>
      <c r="K129" s="79">
        <f>詳細1!K58</f>
        <v>0</v>
      </c>
      <c r="L129" s="79">
        <f>詳細1!L58</f>
        <v>0</v>
      </c>
      <c r="M129" s="79">
        <f>詳細1!M58</f>
        <v>0</v>
      </c>
      <c r="N129" s="79">
        <f>詳細1!N58</f>
        <v>0</v>
      </c>
      <c r="O129" s="79">
        <f>詳細1!O58</f>
        <v>0</v>
      </c>
      <c r="P129" s="79">
        <f>詳細1!P58</f>
        <v>0</v>
      </c>
      <c r="Q129" s="79">
        <f>SUM(D129:P129)</f>
        <v>0</v>
      </c>
      <c r="R129" s="94"/>
    </row>
    <row r="130" spans="3:18" s="33" customFormat="1" ht="15" customHeight="1">
      <c r="C130" s="80" t="s">
        <v>92</v>
      </c>
      <c r="D130" s="46">
        <f>詳細1!D59</f>
        <v>0</v>
      </c>
      <c r="E130" s="46">
        <f>詳細1!E59</f>
        <v>0</v>
      </c>
      <c r="F130" s="46">
        <f>詳細1!F59</f>
        <v>0</v>
      </c>
      <c r="G130" s="46">
        <f>詳細1!G59</f>
        <v>0</v>
      </c>
      <c r="H130" s="46">
        <f>詳細1!H59</f>
        <v>0</v>
      </c>
      <c r="I130" s="46">
        <f>詳細1!I59</f>
        <v>0</v>
      </c>
      <c r="J130" s="46">
        <f>詳細1!J59</f>
        <v>0</v>
      </c>
      <c r="K130" s="46">
        <f>詳細1!K59</f>
        <v>0</v>
      </c>
      <c r="L130" s="46">
        <f>詳細1!L59</f>
        <v>0</v>
      </c>
      <c r="M130" s="46">
        <f>詳細1!M59</f>
        <v>0</v>
      </c>
      <c r="N130" s="46">
        <f>詳細1!N59</f>
        <v>0</v>
      </c>
      <c r="O130" s="46">
        <f>詳細1!O59</f>
        <v>0</v>
      </c>
      <c r="P130" s="46">
        <f>詳細1!P59</f>
        <v>0</v>
      </c>
      <c r="Q130" s="46">
        <f>SUM(D130:P130)</f>
        <v>0</v>
      </c>
      <c r="R130" s="94"/>
    </row>
    <row r="131" spans="3:18" s="33" customFormat="1" ht="15" customHeight="1">
      <c r="D131" s="94"/>
      <c r="E131" s="94"/>
      <c r="F131" s="94"/>
      <c r="G131" s="94"/>
      <c r="H131" s="94"/>
      <c r="I131" s="94"/>
      <c r="J131" s="94"/>
      <c r="K131" s="94"/>
      <c r="L131" s="94"/>
      <c r="M131" s="94"/>
      <c r="N131" s="94"/>
      <c r="O131" s="94"/>
      <c r="P131" s="94"/>
      <c r="Q131" s="94"/>
      <c r="R131" s="94"/>
    </row>
    <row r="132" spans="3:18" s="33" customFormat="1" ht="15" customHeight="1">
      <c r="C132" s="30" t="s">
        <v>247</v>
      </c>
      <c r="D132" s="27"/>
      <c r="E132" s="27"/>
      <c r="F132" s="71"/>
      <c r="G132" s="72"/>
      <c r="H132" s="27"/>
      <c r="I132" s="27"/>
      <c r="J132" s="73"/>
      <c r="K132" s="74"/>
      <c r="L132" s="27"/>
      <c r="M132" s="27"/>
      <c r="N132" s="27"/>
      <c r="O132" s="27"/>
      <c r="P132" s="27"/>
      <c r="Q132" s="94"/>
      <c r="R132" s="94"/>
    </row>
    <row r="133" spans="3:18" s="33" customFormat="1" ht="15" customHeight="1">
      <c r="C133" s="39"/>
      <c r="D133" s="38" t="s">
        <v>120</v>
      </c>
      <c r="E133" s="38" t="s">
        <v>121</v>
      </c>
      <c r="F133" s="38" t="s">
        <v>122</v>
      </c>
      <c r="G133" s="38" t="s">
        <v>123</v>
      </c>
      <c r="H133" s="38" t="s">
        <v>124</v>
      </c>
      <c r="I133" s="38" t="s">
        <v>125</v>
      </c>
      <c r="J133" s="38" t="s">
        <v>126</v>
      </c>
      <c r="K133" s="38" t="s">
        <v>127</v>
      </c>
      <c r="L133" s="38" t="s">
        <v>128</v>
      </c>
      <c r="M133" s="39">
        <v>10</v>
      </c>
      <c r="N133" s="39">
        <v>11</v>
      </c>
      <c r="O133" s="39">
        <v>12</v>
      </c>
      <c r="P133" s="39">
        <v>13</v>
      </c>
      <c r="Q133" s="94"/>
      <c r="R133" s="94"/>
    </row>
    <row r="134" spans="3:18" s="33" customFormat="1" ht="28.5" customHeight="1">
      <c r="C134" s="75" t="s">
        <v>58</v>
      </c>
      <c r="D134" s="32" t="s">
        <v>99</v>
      </c>
      <c r="E134" s="32" t="s">
        <v>60</v>
      </c>
      <c r="F134" s="32" t="s">
        <v>61</v>
      </c>
      <c r="G134" s="32" t="s">
        <v>62</v>
      </c>
      <c r="H134" s="32" t="s">
        <v>63</v>
      </c>
      <c r="I134" s="32" t="s">
        <v>64</v>
      </c>
      <c r="J134" s="32" t="s">
        <v>100</v>
      </c>
      <c r="K134" s="32" t="s">
        <v>65</v>
      </c>
      <c r="L134" s="32" t="s">
        <v>66</v>
      </c>
      <c r="M134" s="32" t="s">
        <v>67</v>
      </c>
      <c r="N134" s="32" t="s">
        <v>68</v>
      </c>
      <c r="O134" s="32" t="s">
        <v>69</v>
      </c>
      <c r="P134" s="32" t="s">
        <v>70</v>
      </c>
      <c r="Q134" s="94"/>
      <c r="R134" s="94"/>
    </row>
    <row r="135" spans="3:18" s="33" customFormat="1" ht="15" customHeight="1">
      <c r="C135" s="97" t="s">
        <v>242</v>
      </c>
      <c r="D135" s="98">
        <f t="array" ref="D135:P135">+TRANSPOSE(係数!$L$17:$L$29)</f>
        <v>0.11194938425662018</v>
      </c>
      <c r="E135" s="98">
        <v>0.18875235574293034</v>
      </c>
      <c r="F135" s="98">
        <v>0.14979925449262535</v>
      </c>
      <c r="G135" s="98">
        <v>0.35019296531848865</v>
      </c>
      <c r="H135" s="98">
        <v>0.14592738313742348</v>
      </c>
      <c r="I135" s="98">
        <v>0.39474771690408444</v>
      </c>
      <c r="J135" s="98">
        <v>0.30639705830566066</v>
      </c>
      <c r="K135" s="98">
        <v>5.5680196330048289E-2</v>
      </c>
      <c r="L135" s="98">
        <v>0.3574717679694544</v>
      </c>
      <c r="M135" s="98">
        <v>0.23110713390356399</v>
      </c>
      <c r="N135" s="98">
        <v>0.3677909362623043</v>
      </c>
      <c r="O135" s="98">
        <v>0.41336091494653893</v>
      </c>
      <c r="P135" s="98">
        <v>3.5770490469312639E-2</v>
      </c>
      <c r="Q135" s="94"/>
      <c r="R135" s="94"/>
    </row>
    <row r="136" spans="3:18" s="33" customFormat="1" ht="15" customHeight="1">
      <c r="D136" s="94"/>
      <c r="E136" s="94"/>
      <c r="F136" s="94"/>
      <c r="G136" s="94"/>
      <c r="H136" s="94"/>
      <c r="I136" s="94"/>
      <c r="J136" s="94"/>
      <c r="K136" s="94"/>
      <c r="L136" s="94"/>
      <c r="M136" s="94"/>
      <c r="N136" s="94"/>
      <c r="O136" s="94"/>
      <c r="P136" s="94"/>
      <c r="Q136" s="94"/>
      <c r="R136" s="94"/>
    </row>
    <row r="137" spans="3:18" s="33" customFormat="1" ht="14.25" customHeight="1">
      <c r="C137" s="30" t="s">
        <v>257</v>
      </c>
      <c r="D137" s="94"/>
      <c r="E137" s="94"/>
      <c r="F137" s="94"/>
      <c r="G137" s="94"/>
      <c r="H137" s="94"/>
      <c r="I137" s="94"/>
      <c r="J137" s="94"/>
      <c r="K137" s="94"/>
      <c r="L137" s="94"/>
      <c r="M137" s="94"/>
      <c r="N137" s="94"/>
      <c r="O137" s="94"/>
      <c r="P137" s="94"/>
      <c r="Q137" s="31" t="s">
        <v>57</v>
      </c>
      <c r="R137" s="94"/>
    </row>
    <row r="138" spans="3:18" s="33" customFormat="1" ht="12.95" customHeight="1">
      <c r="C138" s="39"/>
      <c r="D138" s="38" t="s">
        <v>120</v>
      </c>
      <c r="E138" s="38" t="s">
        <v>121</v>
      </c>
      <c r="F138" s="38" t="s">
        <v>122</v>
      </c>
      <c r="G138" s="38" t="s">
        <v>123</v>
      </c>
      <c r="H138" s="38" t="s">
        <v>124</v>
      </c>
      <c r="I138" s="38" t="s">
        <v>125</v>
      </c>
      <c r="J138" s="38" t="s">
        <v>126</v>
      </c>
      <c r="K138" s="38" t="s">
        <v>127</v>
      </c>
      <c r="L138" s="38" t="s">
        <v>128</v>
      </c>
      <c r="M138" s="39">
        <v>10</v>
      </c>
      <c r="N138" s="39">
        <v>11</v>
      </c>
      <c r="O138" s="39">
        <v>12</v>
      </c>
      <c r="P138" s="39">
        <v>13</v>
      </c>
      <c r="Q138" s="39"/>
      <c r="R138" s="94"/>
    </row>
    <row r="139" spans="3:18" s="33" customFormat="1" ht="28.5" customHeight="1">
      <c r="C139" s="75" t="s">
        <v>58</v>
      </c>
      <c r="D139" s="32" t="s">
        <v>99</v>
      </c>
      <c r="E139" s="99" t="s">
        <v>60</v>
      </c>
      <c r="F139" s="99" t="s">
        <v>61</v>
      </c>
      <c r="G139" s="99" t="s">
        <v>62</v>
      </c>
      <c r="H139" s="99" t="s">
        <v>63</v>
      </c>
      <c r="I139" s="99" t="s">
        <v>64</v>
      </c>
      <c r="J139" s="99" t="s">
        <v>100</v>
      </c>
      <c r="K139" s="99" t="s">
        <v>65</v>
      </c>
      <c r="L139" s="99" t="s">
        <v>66</v>
      </c>
      <c r="M139" s="99" t="s">
        <v>67</v>
      </c>
      <c r="N139" s="99" t="s">
        <v>68</v>
      </c>
      <c r="O139" s="99" t="s">
        <v>69</v>
      </c>
      <c r="P139" s="99" t="s">
        <v>70</v>
      </c>
      <c r="Q139" s="99" t="s">
        <v>244</v>
      </c>
      <c r="R139" s="94"/>
    </row>
    <row r="140" spans="3:18" s="33" customFormat="1" ht="14.25" customHeight="1">
      <c r="C140" s="76" t="s">
        <v>101</v>
      </c>
      <c r="D140" s="77">
        <f>D127*D$135</f>
        <v>0</v>
      </c>
      <c r="E140" s="77">
        <f t="shared" ref="E140:P140" si="8">E127*E$135</f>
        <v>0</v>
      </c>
      <c r="F140" s="77">
        <f t="shared" si="8"/>
        <v>0</v>
      </c>
      <c r="G140" s="77">
        <f t="shared" si="8"/>
        <v>0</v>
      </c>
      <c r="H140" s="77">
        <f t="shared" si="8"/>
        <v>0</v>
      </c>
      <c r="I140" s="77">
        <f t="shared" si="8"/>
        <v>0</v>
      </c>
      <c r="J140" s="77">
        <f t="shared" si="8"/>
        <v>0</v>
      </c>
      <c r="K140" s="77">
        <f t="shared" si="8"/>
        <v>0</v>
      </c>
      <c r="L140" s="77">
        <f t="shared" si="8"/>
        <v>0</v>
      </c>
      <c r="M140" s="77">
        <f t="shared" si="8"/>
        <v>0</v>
      </c>
      <c r="N140" s="77">
        <f t="shared" si="8"/>
        <v>0</v>
      </c>
      <c r="O140" s="77">
        <f t="shared" si="8"/>
        <v>0</v>
      </c>
      <c r="P140" s="77">
        <f t="shared" si="8"/>
        <v>0</v>
      </c>
      <c r="Q140" s="77">
        <f>SUM(D140:P140)</f>
        <v>0</v>
      </c>
      <c r="R140" s="94"/>
    </row>
    <row r="141" spans="3:18" s="33" customFormat="1" ht="14.25" customHeight="1">
      <c r="C141" s="78" t="s">
        <v>102</v>
      </c>
      <c r="D141" s="79">
        <f t="shared" ref="D141:P143" si="9">D128*D$135</f>
        <v>0</v>
      </c>
      <c r="E141" s="79">
        <f t="shared" si="9"/>
        <v>0</v>
      </c>
      <c r="F141" s="79">
        <f t="shared" si="9"/>
        <v>0</v>
      </c>
      <c r="G141" s="79">
        <f t="shared" si="9"/>
        <v>0</v>
      </c>
      <c r="H141" s="79">
        <f t="shared" si="9"/>
        <v>0</v>
      </c>
      <c r="I141" s="79">
        <f t="shared" si="9"/>
        <v>0</v>
      </c>
      <c r="J141" s="79">
        <f t="shared" si="9"/>
        <v>0</v>
      </c>
      <c r="K141" s="79">
        <f t="shared" si="9"/>
        <v>0</v>
      </c>
      <c r="L141" s="79">
        <f t="shared" si="9"/>
        <v>0</v>
      </c>
      <c r="M141" s="79">
        <f t="shared" si="9"/>
        <v>0</v>
      </c>
      <c r="N141" s="79">
        <f t="shared" si="9"/>
        <v>0</v>
      </c>
      <c r="O141" s="79">
        <f t="shared" si="9"/>
        <v>0</v>
      </c>
      <c r="P141" s="79">
        <f t="shared" si="9"/>
        <v>0</v>
      </c>
      <c r="Q141" s="79">
        <f>SUM(D141:P141)</f>
        <v>0</v>
      </c>
      <c r="R141" s="94"/>
    </row>
    <row r="142" spans="3:18" s="33" customFormat="1" ht="14.25" customHeight="1">
      <c r="C142" s="78" t="s">
        <v>103</v>
      </c>
      <c r="D142" s="79">
        <f t="shared" si="9"/>
        <v>0</v>
      </c>
      <c r="E142" s="79">
        <f t="shared" si="9"/>
        <v>0</v>
      </c>
      <c r="F142" s="79">
        <f t="shared" si="9"/>
        <v>0</v>
      </c>
      <c r="G142" s="79">
        <f t="shared" si="9"/>
        <v>0</v>
      </c>
      <c r="H142" s="79">
        <f t="shared" si="9"/>
        <v>0</v>
      </c>
      <c r="I142" s="79">
        <f t="shared" si="9"/>
        <v>0</v>
      </c>
      <c r="J142" s="79">
        <f t="shared" si="9"/>
        <v>0</v>
      </c>
      <c r="K142" s="79">
        <f t="shared" si="9"/>
        <v>0</v>
      </c>
      <c r="L142" s="79">
        <f t="shared" si="9"/>
        <v>0</v>
      </c>
      <c r="M142" s="79">
        <f t="shared" si="9"/>
        <v>0</v>
      </c>
      <c r="N142" s="79">
        <f t="shared" si="9"/>
        <v>0</v>
      </c>
      <c r="O142" s="79">
        <f t="shared" si="9"/>
        <v>0</v>
      </c>
      <c r="P142" s="79">
        <f t="shared" si="9"/>
        <v>0</v>
      </c>
      <c r="Q142" s="79">
        <f>SUM(D142:P142)</f>
        <v>0</v>
      </c>
      <c r="R142" s="94"/>
    </row>
    <row r="143" spans="3:18" s="33" customFormat="1" ht="14.25" customHeight="1">
      <c r="C143" s="80" t="s">
        <v>92</v>
      </c>
      <c r="D143" s="46">
        <f t="shared" si="9"/>
        <v>0</v>
      </c>
      <c r="E143" s="46">
        <f t="shared" si="9"/>
        <v>0</v>
      </c>
      <c r="F143" s="46">
        <f t="shared" si="9"/>
        <v>0</v>
      </c>
      <c r="G143" s="46">
        <f t="shared" si="9"/>
        <v>0</v>
      </c>
      <c r="H143" s="46">
        <f t="shared" si="9"/>
        <v>0</v>
      </c>
      <c r="I143" s="46">
        <f t="shared" si="9"/>
        <v>0</v>
      </c>
      <c r="J143" s="46">
        <f t="shared" si="9"/>
        <v>0</v>
      </c>
      <c r="K143" s="46">
        <f t="shared" si="9"/>
        <v>0</v>
      </c>
      <c r="L143" s="46">
        <f t="shared" si="9"/>
        <v>0</v>
      </c>
      <c r="M143" s="46">
        <f t="shared" si="9"/>
        <v>0</v>
      </c>
      <c r="N143" s="46">
        <f t="shared" si="9"/>
        <v>0</v>
      </c>
      <c r="O143" s="46">
        <f t="shared" si="9"/>
        <v>0</v>
      </c>
      <c r="P143" s="46">
        <f t="shared" si="9"/>
        <v>0</v>
      </c>
      <c r="Q143" s="46">
        <f>SUM(D143:P143)</f>
        <v>0</v>
      </c>
      <c r="R143" s="94"/>
    </row>
    <row r="144" spans="3:18" s="33" customFormat="1" ht="15" customHeight="1">
      <c r="D144" s="94"/>
      <c r="E144" s="94"/>
      <c r="F144" s="94"/>
      <c r="G144" s="94"/>
      <c r="H144" s="94"/>
      <c r="I144" s="94"/>
      <c r="J144" s="94"/>
      <c r="K144" s="94"/>
      <c r="L144" s="94"/>
      <c r="M144" s="94"/>
      <c r="N144" s="94"/>
      <c r="O144" s="94"/>
      <c r="P144" s="94"/>
      <c r="Q144" s="94"/>
      <c r="R144" s="94"/>
    </row>
    <row r="145" spans="3:18" s="33" customFormat="1" ht="15" customHeight="1">
      <c r="D145" s="94"/>
      <c r="E145" s="94"/>
      <c r="F145" s="94"/>
      <c r="G145" s="94"/>
      <c r="H145" s="94"/>
      <c r="I145" s="94"/>
      <c r="J145" s="94"/>
      <c r="K145" s="94"/>
      <c r="L145" s="94"/>
      <c r="M145" s="94"/>
      <c r="N145" s="94"/>
      <c r="O145" s="94"/>
      <c r="P145" s="94"/>
      <c r="Q145" s="94"/>
      <c r="R145" s="94"/>
    </row>
    <row r="146" spans="3:18" s="33" customFormat="1" ht="15" customHeight="1">
      <c r="D146" s="94"/>
      <c r="E146" s="94"/>
      <c r="F146" s="94"/>
      <c r="G146" s="94"/>
      <c r="H146" s="94"/>
      <c r="I146" s="94"/>
      <c r="J146" s="94"/>
      <c r="K146" s="94"/>
      <c r="L146" s="94"/>
      <c r="M146" s="94"/>
      <c r="N146" s="94"/>
      <c r="O146" s="94"/>
      <c r="P146" s="94"/>
      <c r="Q146" s="94"/>
      <c r="R146" s="94"/>
    </row>
    <row r="147" spans="3:18" s="33" customFormat="1" ht="15" customHeight="1">
      <c r="D147" s="94"/>
      <c r="E147" s="94"/>
      <c r="F147" s="94"/>
      <c r="G147" s="94"/>
      <c r="H147" s="94"/>
      <c r="I147" s="94"/>
      <c r="J147" s="94"/>
      <c r="K147" s="94"/>
      <c r="L147" s="94"/>
      <c r="M147" s="94"/>
      <c r="N147" s="94"/>
      <c r="O147" s="94"/>
      <c r="P147" s="94"/>
      <c r="Q147" s="94"/>
      <c r="R147" s="94"/>
    </row>
    <row r="148" spans="3:18" s="33" customFormat="1" ht="15" customHeight="1">
      <c r="C148" s="36" t="s">
        <v>258</v>
      </c>
      <c r="D148" s="94"/>
      <c r="E148" s="94"/>
      <c r="F148" s="94"/>
      <c r="G148" s="94"/>
      <c r="H148" s="94"/>
      <c r="I148" s="94"/>
      <c r="J148" s="94"/>
      <c r="K148" s="94"/>
      <c r="L148" s="94"/>
      <c r="M148" s="94"/>
      <c r="N148" s="94"/>
      <c r="O148" s="94"/>
      <c r="P148" s="94"/>
      <c r="Q148" s="94"/>
      <c r="R148" s="94"/>
    </row>
    <row r="149" spans="3:18" s="33" customFormat="1" ht="15" customHeight="1">
      <c r="D149" s="94"/>
      <c r="E149" s="94"/>
      <c r="F149" s="94"/>
      <c r="G149" s="94"/>
      <c r="H149" s="94"/>
      <c r="I149" s="94"/>
      <c r="J149" s="94"/>
      <c r="K149" s="94"/>
      <c r="L149" s="94"/>
      <c r="M149" s="94"/>
      <c r="N149" s="94"/>
      <c r="O149" s="94"/>
      <c r="P149" s="94"/>
      <c r="Q149" s="94"/>
      <c r="R149" s="94"/>
    </row>
    <row r="150" spans="3:18" s="33" customFormat="1" ht="14.25" customHeight="1">
      <c r="C150" s="30" t="s">
        <v>259</v>
      </c>
      <c r="D150" s="94"/>
      <c r="E150" s="94"/>
      <c r="F150" s="94"/>
      <c r="G150" s="94"/>
      <c r="H150" s="94"/>
      <c r="I150" s="94"/>
      <c r="J150" s="94"/>
      <c r="K150" s="94"/>
      <c r="L150" s="94"/>
      <c r="M150" s="94"/>
      <c r="N150" s="94"/>
      <c r="O150" s="94"/>
      <c r="P150" s="94"/>
      <c r="Q150" s="31" t="s">
        <v>57</v>
      </c>
      <c r="R150" s="94"/>
    </row>
    <row r="151" spans="3:18" s="33" customFormat="1" ht="12.95" customHeight="1">
      <c r="C151" s="39"/>
      <c r="D151" s="38" t="s">
        <v>120</v>
      </c>
      <c r="E151" s="38" t="s">
        <v>121</v>
      </c>
      <c r="F151" s="38" t="s">
        <v>122</v>
      </c>
      <c r="G151" s="38" t="s">
        <v>123</v>
      </c>
      <c r="H151" s="38" t="s">
        <v>124</v>
      </c>
      <c r="I151" s="38" t="s">
        <v>125</v>
      </c>
      <c r="J151" s="38" t="s">
        <v>126</v>
      </c>
      <c r="K151" s="38" t="s">
        <v>127</v>
      </c>
      <c r="L151" s="38" t="s">
        <v>128</v>
      </c>
      <c r="M151" s="39">
        <v>10</v>
      </c>
      <c r="N151" s="39">
        <v>11</v>
      </c>
      <c r="O151" s="39">
        <v>12</v>
      </c>
      <c r="P151" s="39">
        <v>13</v>
      </c>
      <c r="Q151" s="39"/>
      <c r="R151" s="94"/>
    </row>
    <row r="152" spans="3:18" s="33" customFormat="1" ht="28.5" customHeight="1">
      <c r="C152" s="75" t="s">
        <v>58</v>
      </c>
      <c r="D152" s="32" t="s">
        <v>99</v>
      </c>
      <c r="E152" s="99" t="s">
        <v>60</v>
      </c>
      <c r="F152" s="99" t="s">
        <v>61</v>
      </c>
      <c r="G152" s="99" t="s">
        <v>62</v>
      </c>
      <c r="H152" s="99" t="s">
        <v>63</v>
      </c>
      <c r="I152" s="99" t="s">
        <v>64</v>
      </c>
      <c r="J152" s="99" t="s">
        <v>100</v>
      </c>
      <c r="K152" s="99" t="s">
        <v>65</v>
      </c>
      <c r="L152" s="99" t="s">
        <v>66</v>
      </c>
      <c r="M152" s="99" t="s">
        <v>67</v>
      </c>
      <c r="N152" s="99" t="s">
        <v>68</v>
      </c>
      <c r="O152" s="99" t="s">
        <v>69</v>
      </c>
      <c r="P152" s="99" t="s">
        <v>70</v>
      </c>
      <c r="Q152" s="99" t="s">
        <v>244</v>
      </c>
      <c r="R152" s="94"/>
    </row>
    <row r="153" spans="3:18" s="33" customFormat="1" ht="14.25" customHeight="1">
      <c r="C153" s="76" t="s">
        <v>101</v>
      </c>
      <c r="D153" s="77">
        <f>D101+D140</f>
        <v>0</v>
      </c>
      <c r="E153" s="77">
        <f t="shared" ref="E153:P153" si="10">E101+E140</f>
        <v>0</v>
      </c>
      <c r="F153" s="77">
        <f t="shared" si="10"/>
        <v>0</v>
      </c>
      <c r="G153" s="77">
        <f t="shared" si="10"/>
        <v>0</v>
      </c>
      <c r="H153" s="77">
        <f t="shared" si="10"/>
        <v>0</v>
      </c>
      <c r="I153" s="77">
        <f t="shared" si="10"/>
        <v>0</v>
      </c>
      <c r="J153" s="77">
        <f t="shared" si="10"/>
        <v>0</v>
      </c>
      <c r="K153" s="77">
        <f t="shared" si="10"/>
        <v>0</v>
      </c>
      <c r="L153" s="77">
        <f t="shared" si="10"/>
        <v>0</v>
      </c>
      <c r="M153" s="77">
        <f t="shared" si="10"/>
        <v>0</v>
      </c>
      <c r="N153" s="77">
        <f t="shared" si="10"/>
        <v>0</v>
      </c>
      <c r="O153" s="77">
        <f t="shared" si="10"/>
        <v>0</v>
      </c>
      <c r="P153" s="77">
        <f t="shared" si="10"/>
        <v>0</v>
      </c>
      <c r="Q153" s="77">
        <f>SUM(D153:P153)</f>
        <v>0</v>
      </c>
      <c r="R153" s="94"/>
    </row>
    <row r="154" spans="3:18" s="33" customFormat="1" ht="14.25" customHeight="1">
      <c r="C154" s="78" t="s">
        <v>102</v>
      </c>
      <c r="D154" s="79">
        <f t="shared" ref="D154:P156" si="11">D102+D141</f>
        <v>0</v>
      </c>
      <c r="E154" s="79">
        <f t="shared" si="11"/>
        <v>0</v>
      </c>
      <c r="F154" s="79">
        <f t="shared" si="11"/>
        <v>0</v>
      </c>
      <c r="G154" s="79">
        <f t="shared" si="11"/>
        <v>0</v>
      </c>
      <c r="H154" s="79">
        <f t="shared" si="11"/>
        <v>0</v>
      </c>
      <c r="I154" s="79">
        <f t="shared" si="11"/>
        <v>0</v>
      </c>
      <c r="J154" s="79">
        <f t="shared" si="11"/>
        <v>0</v>
      </c>
      <c r="K154" s="79">
        <f t="shared" si="11"/>
        <v>0</v>
      </c>
      <c r="L154" s="79">
        <f t="shared" si="11"/>
        <v>0</v>
      </c>
      <c r="M154" s="79">
        <f t="shared" si="11"/>
        <v>0</v>
      </c>
      <c r="N154" s="79">
        <f t="shared" si="11"/>
        <v>0</v>
      </c>
      <c r="O154" s="79">
        <f t="shared" si="11"/>
        <v>0</v>
      </c>
      <c r="P154" s="79">
        <f t="shared" si="11"/>
        <v>0</v>
      </c>
      <c r="Q154" s="79">
        <f>SUM(D154:P154)</f>
        <v>0</v>
      </c>
      <c r="R154" s="94"/>
    </row>
    <row r="155" spans="3:18" s="33" customFormat="1" ht="14.25" customHeight="1">
      <c r="C155" s="78" t="s">
        <v>103</v>
      </c>
      <c r="D155" s="79">
        <f t="shared" si="11"/>
        <v>0</v>
      </c>
      <c r="E155" s="79">
        <f t="shared" si="11"/>
        <v>0</v>
      </c>
      <c r="F155" s="79">
        <f t="shared" si="11"/>
        <v>0</v>
      </c>
      <c r="G155" s="79">
        <f t="shared" si="11"/>
        <v>0</v>
      </c>
      <c r="H155" s="79">
        <f t="shared" si="11"/>
        <v>0</v>
      </c>
      <c r="I155" s="79">
        <f t="shared" si="11"/>
        <v>0</v>
      </c>
      <c r="J155" s="79">
        <f t="shared" si="11"/>
        <v>0</v>
      </c>
      <c r="K155" s="79">
        <f t="shared" si="11"/>
        <v>0</v>
      </c>
      <c r="L155" s="79">
        <f t="shared" si="11"/>
        <v>0</v>
      </c>
      <c r="M155" s="79">
        <f t="shared" si="11"/>
        <v>0</v>
      </c>
      <c r="N155" s="79">
        <f t="shared" si="11"/>
        <v>0</v>
      </c>
      <c r="O155" s="79">
        <f t="shared" si="11"/>
        <v>0</v>
      </c>
      <c r="P155" s="79">
        <f t="shared" si="11"/>
        <v>0</v>
      </c>
      <c r="Q155" s="79">
        <f>SUM(D155:P155)</f>
        <v>0</v>
      </c>
      <c r="R155" s="94"/>
    </row>
    <row r="156" spans="3:18" s="33" customFormat="1" ht="14.25" customHeight="1">
      <c r="C156" s="80" t="s">
        <v>92</v>
      </c>
      <c r="D156" s="46">
        <f t="shared" si="11"/>
        <v>0</v>
      </c>
      <c r="E156" s="46">
        <f t="shared" si="11"/>
        <v>0</v>
      </c>
      <c r="F156" s="46">
        <f t="shared" si="11"/>
        <v>0</v>
      </c>
      <c r="G156" s="46">
        <f t="shared" si="11"/>
        <v>0</v>
      </c>
      <c r="H156" s="46">
        <f t="shared" si="11"/>
        <v>0</v>
      </c>
      <c r="I156" s="46">
        <f t="shared" si="11"/>
        <v>0</v>
      </c>
      <c r="J156" s="46">
        <f t="shared" si="11"/>
        <v>0</v>
      </c>
      <c r="K156" s="46">
        <f t="shared" si="11"/>
        <v>0</v>
      </c>
      <c r="L156" s="46">
        <f t="shared" si="11"/>
        <v>0</v>
      </c>
      <c r="M156" s="46">
        <f t="shared" si="11"/>
        <v>0</v>
      </c>
      <c r="N156" s="46">
        <f t="shared" si="11"/>
        <v>0</v>
      </c>
      <c r="O156" s="46">
        <f t="shared" si="11"/>
        <v>0</v>
      </c>
      <c r="P156" s="46">
        <f t="shared" si="11"/>
        <v>0</v>
      </c>
      <c r="Q156" s="46">
        <f>SUM(D156:P156)</f>
        <v>0</v>
      </c>
      <c r="R156" s="94"/>
    </row>
    <row r="157" spans="3:18" s="33" customFormat="1" ht="10.7" customHeight="1">
      <c r="D157" s="94"/>
      <c r="E157" s="94"/>
      <c r="F157" s="94"/>
      <c r="G157" s="94"/>
      <c r="H157" s="94"/>
      <c r="I157" s="94"/>
      <c r="J157" s="94"/>
      <c r="K157" s="94"/>
      <c r="L157" s="94"/>
      <c r="M157" s="94"/>
      <c r="N157" s="94"/>
      <c r="O157" s="94"/>
      <c r="P157" s="94"/>
      <c r="Q157" s="94"/>
      <c r="R157" s="94"/>
    </row>
    <row r="158" spans="3:18" s="33" customFormat="1" ht="13.5" customHeight="1">
      <c r="C158" s="33" t="s">
        <v>106</v>
      </c>
      <c r="D158" s="94"/>
      <c r="E158" s="94"/>
      <c r="F158" s="94"/>
      <c r="G158" s="94"/>
      <c r="H158" s="94"/>
      <c r="I158" s="94"/>
      <c r="J158" s="94"/>
      <c r="K158" s="94"/>
      <c r="L158" s="94"/>
      <c r="M158" s="94"/>
      <c r="N158" s="94"/>
      <c r="O158" s="94"/>
      <c r="P158" s="94"/>
      <c r="Q158" s="94"/>
      <c r="R158" s="94"/>
    </row>
    <row r="159" spans="3:18" s="33" customFormat="1" ht="14.25" customHeight="1">
      <c r="D159" s="94"/>
      <c r="E159" s="94"/>
      <c r="F159" s="94"/>
      <c r="G159" s="94"/>
      <c r="H159" s="94"/>
      <c r="I159" s="94"/>
      <c r="J159" s="94"/>
      <c r="K159" s="94"/>
      <c r="L159" s="94"/>
      <c r="M159" s="94"/>
      <c r="N159" s="94"/>
      <c r="O159" s="94"/>
      <c r="P159" s="94"/>
      <c r="Q159" s="94"/>
      <c r="R159" s="94"/>
    </row>
    <row r="160" spans="3:18" s="33" customFormat="1" ht="14.25" customHeight="1">
      <c r="D160" s="94"/>
      <c r="E160" s="94"/>
      <c r="F160" s="94"/>
      <c r="G160" s="94"/>
      <c r="H160" s="94"/>
      <c r="I160" s="94"/>
      <c r="J160" s="94"/>
      <c r="K160" s="94"/>
      <c r="L160" s="94"/>
      <c r="M160" s="94"/>
      <c r="N160" s="94"/>
      <c r="O160" s="94"/>
      <c r="P160" s="94"/>
      <c r="Q160" s="94"/>
      <c r="R160" s="94"/>
    </row>
    <row r="161" spans="3:37" s="33" customFormat="1" ht="17.25">
      <c r="C161" s="36" t="s">
        <v>260</v>
      </c>
      <c r="D161" s="94"/>
      <c r="E161" s="94"/>
      <c r="F161" s="94"/>
      <c r="G161" s="94"/>
      <c r="H161" s="94"/>
      <c r="I161" s="94"/>
      <c r="J161" s="94"/>
      <c r="K161" s="94"/>
      <c r="L161" s="94"/>
      <c r="M161" s="94"/>
      <c r="N161" s="94"/>
      <c r="O161" s="94"/>
      <c r="P161" s="94"/>
      <c r="Q161" s="94"/>
      <c r="R161" s="94"/>
    </row>
    <row r="162" spans="3:37" s="33" customFormat="1" ht="14.25" customHeight="1">
      <c r="D162" s="94"/>
      <c r="E162" s="94"/>
      <c r="F162" s="94"/>
      <c r="G162" s="94"/>
      <c r="H162" s="94"/>
      <c r="I162" s="94"/>
      <c r="J162" s="94"/>
      <c r="K162" s="94"/>
      <c r="L162" s="94"/>
      <c r="M162" s="94"/>
      <c r="N162" s="94"/>
      <c r="O162" s="94"/>
      <c r="P162" s="94"/>
      <c r="Q162" s="94"/>
      <c r="R162" s="94"/>
    </row>
    <row r="163" spans="3:37" s="33" customFormat="1" ht="14.25" customHeight="1">
      <c r="C163" s="30" t="s">
        <v>261</v>
      </c>
      <c r="D163" s="94"/>
      <c r="E163" s="94"/>
      <c r="F163" s="94"/>
      <c r="G163" s="94"/>
      <c r="H163" s="94"/>
      <c r="I163" s="94"/>
      <c r="J163" s="94"/>
      <c r="K163" s="94"/>
      <c r="L163" s="94"/>
      <c r="M163" s="94"/>
      <c r="N163" s="94"/>
      <c r="O163" s="94"/>
      <c r="P163" s="94"/>
      <c r="Q163" s="31" t="s">
        <v>57</v>
      </c>
      <c r="R163" s="94"/>
      <c r="S163" s="95"/>
      <c r="T163" s="95"/>
      <c r="U163" s="95"/>
      <c r="V163" s="95"/>
      <c r="W163" s="95"/>
      <c r="X163" s="95"/>
      <c r="Y163" s="95"/>
      <c r="Z163" s="95"/>
      <c r="AA163" s="95"/>
      <c r="AB163" s="95"/>
      <c r="AC163" s="95"/>
      <c r="AD163" s="95"/>
      <c r="AE163" s="95"/>
      <c r="AF163" s="95"/>
      <c r="AG163" s="95"/>
      <c r="AH163" s="95"/>
      <c r="AI163" s="95"/>
      <c r="AJ163" s="95"/>
      <c r="AK163" s="95"/>
    </row>
    <row r="164" spans="3:37" s="33" customFormat="1" ht="13.5">
      <c r="C164" s="39"/>
      <c r="D164" s="38" t="s">
        <v>120</v>
      </c>
      <c r="E164" s="38" t="s">
        <v>121</v>
      </c>
      <c r="F164" s="38" t="s">
        <v>122</v>
      </c>
      <c r="G164" s="38" t="s">
        <v>123</v>
      </c>
      <c r="H164" s="38" t="s">
        <v>124</v>
      </c>
      <c r="I164" s="38" t="s">
        <v>125</v>
      </c>
      <c r="J164" s="38" t="s">
        <v>126</v>
      </c>
      <c r="K164" s="38" t="s">
        <v>127</v>
      </c>
      <c r="L164" s="38" t="s">
        <v>128</v>
      </c>
      <c r="M164" s="39">
        <v>10</v>
      </c>
      <c r="N164" s="39">
        <v>11</v>
      </c>
      <c r="O164" s="39">
        <v>12</v>
      </c>
      <c r="P164" s="39">
        <v>13</v>
      </c>
      <c r="Q164" s="39"/>
      <c r="R164" s="94"/>
      <c r="S164" s="95"/>
      <c r="T164" s="95"/>
      <c r="U164" s="95"/>
      <c r="V164" s="95"/>
      <c r="W164" s="95"/>
      <c r="X164" s="95"/>
      <c r="Y164" s="95"/>
      <c r="Z164" s="95"/>
      <c r="AA164" s="95"/>
      <c r="AB164" s="95"/>
      <c r="AC164" s="95"/>
      <c r="AD164" s="95"/>
      <c r="AE164" s="95"/>
      <c r="AF164" s="95"/>
      <c r="AG164" s="95"/>
      <c r="AH164" s="95"/>
      <c r="AI164" s="95"/>
      <c r="AJ164" s="95"/>
      <c r="AK164" s="95"/>
    </row>
    <row r="165" spans="3:37" s="33" customFormat="1" ht="28.5" customHeight="1">
      <c r="C165" s="75" t="s">
        <v>58</v>
      </c>
      <c r="D165" s="32" t="s">
        <v>99</v>
      </c>
      <c r="E165" s="99" t="s">
        <v>60</v>
      </c>
      <c r="F165" s="99" t="s">
        <v>61</v>
      </c>
      <c r="G165" s="99" t="s">
        <v>62</v>
      </c>
      <c r="H165" s="99" t="s">
        <v>63</v>
      </c>
      <c r="I165" s="99" t="s">
        <v>64</v>
      </c>
      <c r="J165" s="99" t="s">
        <v>100</v>
      </c>
      <c r="K165" s="99" t="s">
        <v>65</v>
      </c>
      <c r="L165" s="99" t="s">
        <v>66</v>
      </c>
      <c r="M165" s="99" t="s">
        <v>67</v>
      </c>
      <c r="N165" s="99" t="s">
        <v>68</v>
      </c>
      <c r="O165" s="99" t="s">
        <v>69</v>
      </c>
      <c r="P165" s="99" t="s">
        <v>70</v>
      </c>
      <c r="Q165" s="99" t="s">
        <v>244</v>
      </c>
    </row>
    <row r="166" spans="3:37" s="33" customFormat="1" ht="14.25" customHeight="1">
      <c r="C166" s="76" t="s">
        <v>101</v>
      </c>
      <c r="D166" s="77">
        <f>D24+D101</f>
        <v>0</v>
      </c>
      <c r="E166" s="77">
        <f t="shared" ref="E166:P169" si="12">E24+E101</f>
        <v>0</v>
      </c>
      <c r="F166" s="77">
        <f t="shared" si="12"/>
        <v>0</v>
      </c>
      <c r="G166" s="77">
        <f t="shared" si="12"/>
        <v>0</v>
      </c>
      <c r="H166" s="77">
        <f t="shared" si="12"/>
        <v>0</v>
      </c>
      <c r="I166" s="77">
        <f t="shared" si="12"/>
        <v>0</v>
      </c>
      <c r="J166" s="77">
        <f t="shared" si="12"/>
        <v>0</v>
      </c>
      <c r="K166" s="77">
        <f t="shared" si="12"/>
        <v>0</v>
      </c>
      <c r="L166" s="77">
        <f t="shared" si="12"/>
        <v>0</v>
      </c>
      <c r="M166" s="77">
        <f t="shared" si="12"/>
        <v>0</v>
      </c>
      <c r="N166" s="77">
        <f t="shared" si="12"/>
        <v>0</v>
      </c>
      <c r="O166" s="77">
        <f t="shared" si="12"/>
        <v>0</v>
      </c>
      <c r="P166" s="77">
        <f t="shared" si="12"/>
        <v>0</v>
      </c>
      <c r="Q166" s="77">
        <f>SUM(D166:P166)</f>
        <v>0</v>
      </c>
    </row>
    <row r="167" spans="3:37" s="33" customFormat="1" ht="14.25" customHeight="1">
      <c r="C167" s="78" t="s">
        <v>102</v>
      </c>
      <c r="D167" s="79">
        <f>D25+D102</f>
        <v>0</v>
      </c>
      <c r="E167" s="79">
        <f t="shared" si="12"/>
        <v>0</v>
      </c>
      <c r="F167" s="79">
        <f t="shared" si="12"/>
        <v>0</v>
      </c>
      <c r="G167" s="79">
        <f t="shared" si="12"/>
        <v>0</v>
      </c>
      <c r="H167" s="79">
        <f t="shared" si="12"/>
        <v>0</v>
      </c>
      <c r="I167" s="79">
        <f t="shared" si="12"/>
        <v>0</v>
      </c>
      <c r="J167" s="79">
        <f t="shared" si="12"/>
        <v>0</v>
      </c>
      <c r="K167" s="79">
        <f t="shared" si="12"/>
        <v>0</v>
      </c>
      <c r="L167" s="79">
        <f t="shared" si="12"/>
        <v>0</v>
      </c>
      <c r="M167" s="79">
        <f t="shared" si="12"/>
        <v>0</v>
      </c>
      <c r="N167" s="79">
        <f t="shared" si="12"/>
        <v>0</v>
      </c>
      <c r="O167" s="79">
        <f t="shared" si="12"/>
        <v>0</v>
      </c>
      <c r="P167" s="79">
        <f t="shared" si="12"/>
        <v>0</v>
      </c>
      <c r="Q167" s="79">
        <f>SUM(D167:P167)</f>
        <v>0</v>
      </c>
    </row>
    <row r="168" spans="3:37" s="33" customFormat="1" ht="14.25" customHeight="1">
      <c r="C168" s="78" t="s">
        <v>103</v>
      </c>
      <c r="D168" s="79">
        <f>D26+D103</f>
        <v>0</v>
      </c>
      <c r="E168" s="79">
        <f t="shared" si="12"/>
        <v>0</v>
      </c>
      <c r="F168" s="79">
        <f t="shared" si="12"/>
        <v>0</v>
      </c>
      <c r="G168" s="79">
        <f t="shared" si="12"/>
        <v>0</v>
      </c>
      <c r="H168" s="79">
        <f t="shared" si="12"/>
        <v>0</v>
      </c>
      <c r="I168" s="79">
        <f t="shared" si="12"/>
        <v>0</v>
      </c>
      <c r="J168" s="79">
        <f t="shared" si="12"/>
        <v>0</v>
      </c>
      <c r="K168" s="79">
        <f t="shared" si="12"/>
        <v>0</v>
      </c>
      <c r="L168" s="79">
        <f t="shared" si="12"/>
        <v>0</v>
      </c>
      <c r="M168" s="79">
        <f t="shared" si="12"/>
        <v>0</v>
      </c>
      <c r="N168" s="79">
        <f t="shared" si="12"/>
        <v>0</v>
      </c>
      <c r="O168" s="79">
        <f t="shared" si="12"/>
        <v>0</v>
      </c>
      <c r="P168" s="79">
        <f t="shared" si="12"/>
        <v>0</v>
      </c>
      <c r="Q168" s="79">
        <f>SUM(D168:P168)</f>
        <v>0</v>
      </c>
    </row>
    <row r="169" spans="3:37" s="33" customFormat="1" ht="14.25" customHeight="1">
      <c r="C169" s="80" t="s">
        <v>92</v>
      </c>
      <c r="D169" s="46">
        <f>D27+D104</f>
        <v>0</v>
      </c>
      <c r="E169" s="46">
        <f t="shared" si="12"/>
        <v>0</v>
      </c>
      <c r="F169" s="46">
        <f t="shared" si="12"/>
        <v>0</v>
      </c>
      <c r="G169" s="46">
        <f t="shared" si="12"/>
        <v>0</v>
      </c>
      <c r="H169" s="46">
        <f t="shared" si="12"/>
        <v>0</v>
      </c>
      <c r="I169" s="46">
        <f t="shared" si="12"/>
        <v>0</v>
      </c>
      <c r="J169" s="46">
        <f t="shared" si="12"/>
        <v>0</v>
      </c>
      <c r="K169" s="46">
        <f t="shared" si="12"/>
        <v>0</v>
      </c>
      <c r="L169" s="46">
        <f t="shared" si="12"/>
        <v>0</v>
      </c>
      <c r="M169" s="46">
        <f t="shared" si="12"/>
        <v>0</v>
      </c>
      <c r="N169" s="46">
        <f t="shared" si="12"/>
        <v>0</v>
      </c>
      <c r="O169" s="46">
        <f t="shared" si="12"/>
        <v>0</v>
      </c>
      <c r="P169" s="46">
        <f t="shared" si="12"/>
        <v>0</v>
      </c>
      <c r="Q169" s="46">
        <f>SUM(D169:P169)</f>
        <v>0</v>
      </c>
    </row>
    <row r="170" spans="3:37" s="33" customFormat="1" ht="15" customHeight="1">
      <c r="D170" s="94"/>
      <c r="E170" s="94"/>
      <c r="F170" s="94"/>
      <c r="G170" s="94"/>
      <c r="H170" s="94"/>
      <c r="I170" s="94"/>
      <c r="J170" s="94"/>
      <c r="K170" s="94"/>
      <c r="L170" s="94"/>
      <c r="M170" s="94"/>
      <c r="N170" s="94"/>
      <c r="O170" s="94"/>
      <c r="P170" s="94"/>
      <c r="Q170" s="94"/>
      <c r="R170" s="94"/>
    </row>
    <row r="171" spans="3:37" s="33" customFormat="1" ht="14.25" customHeight="1">
      <c r="C171" s="30" t="s">
        <v>262</v>
      </c>
      <c r="D171" s="94"/>
      <c r="E171" s="94"/>
      <c r="F171" s="94"/>
      <c r="G171" s="94"/>
      <c r="H171" s="94"/>
      <c r="I171" s="94"/>
      <c r="J171" s="94"/>
      <c r="K171" s="94"/>
      <c r="L171" s="94"/>
      <c r="M171" s="94"/>
      <c r="N171" s="94"/>
      <c r="O171" s="94"/>
      <c r="P171" s="94"/>
      <c r="Q171" s="31" t="s">
        <v>57</v>
      </c>
      <c r="R171" s="94"/>
    </row>
    <row r="172" spans="3:37" s="33" customFormat="1" ht="12.95" customHeight="1">
      <c r="C172" s="39"/>
      <c r="D172" s="38" t="s">
        <v>120</v>
      </c>
      <c r="E172" s="38" t="s">
        <v>121</v>
      </c>
      <c r="F172" s="38" t="s">
        <v>122</v>
      </c>
      <c r="G172" s="38" t="s">
        <v>123</v>
      </c>
      <c r="H172" s="38" t="s">
        <v>124</v>
      </c>
      <c r="I172" s="38" t="s">
        <v>125</v>
      </c>
      <c r="J172" s="38" t="s">
        <v>126</v>
      </c>
      <c r="K172" s="38" t="s">
        <v>127</v>
      </c>
      <c r="L172" s="38" t="s">
        <v>128</v>
      </c>
      <c r="M172" s="39">
        <v>10</v>
      </c>
      <c r="N172" s="39">
        <v>11</v>
      </c>
      <c r="O172" s="39">
        <v>12</v>
      </c>
      <c r="P172" s="39">
        <v>13</v>
      </c>
      <c r="Q172" s="39"/>
      <c r="R172" s="94"/>
    </row>
    <row r="173" spans="3:37" s="33" customFormat="1" ht="28.5" customHeight="1">
      <c r="C173" s="75" t="s">
        <v>58</v>
      </c>
      <c r="D173" s="32" t="s">
        <v>99</v>
      </c>
      <c r="E173" s="99" t="s">
        <v>60</v>
      </c>
      <c r="F173" s="99" t="s">
        <v>61</v>
      </c>
      <c r="G173" s="99" t="s">
        <v>62</v>
      </c>
      <c r="H173" s="99" t="s">
        <v>63</v>
      </c>
      <c r="I173" s="99" t="s">
        <v>64</v>
      </c>
      <c r="J173" s="99" t="s">
        <v>100</v>
      </c>
      <c r="K173" s="99" t="s">
        <v>65</v>
      </c>
      <c r="L173" s="99" t="s">
        <v>66</v>
      </c>
      <c r="M173" s="99" t="s">
        <v>67</v>
      </c>
      <c r="N173" s="99" t="s">
        <v>68</v>
      </c>
      <c r="O173" s="99" t="s">
        <v>69</v>
      </c>
      <c r="P173" s="99" t="s">
        <v>70</v>
      </c>
      <c r="Q173" s="99" t="s">
        <v>244</v>
      </c>
      <c r="R173" s="94"/>
    </row>
    <row r="174" spans="3:37" s="33" customFormat="1" ht="14.25" customHeight="1">
      <c r="C174" s="76" t="s">
        <v>101</v>
      </c>
      <c r="D174" s="77">
        <f>D60+D140</f>
        <v>0</v>
      </c>
      <c r="E174" s="77">
        <f t="shared" ref="E174:P174" si="13">E60+E140</f>
        <v>0</v>
      </c>
      <c r="F174" s="77">
        <f t="shared" si="13"/>
        <v>0</v>
      </c>
      <c r="G174" s="77">
        <f t="shared" si="13"/>
        <v>0</v>
      </c>
      <c r="H174" s="77">
        <f t="shared" si="13"/>
        <v>0</v>
      </c>
      <c r="I174" s="77">
        <f t="shared" si="13"/>
        <v>0</v>
      </c>
      <c r="J174" s="77">
        <f t="shared" si="13"/>
        <v>0</v>
      </c>
      <c r="K174" s="77">
        <f t="shared" si="13"/>
        <v>0</v>
      </c>
      <c r="L174" s="77">
        <f t="shared" si="13"/>
        <v>0</v>
      </c>
      <c r="M174" s="77">
        <f t="shared" si="13"/>
        <v>0</v>
      </c>
      <c r="N174" s="77">
        <f t="shared" si="13"/>
        <v>0</v>
      </c>
      <c r="O174" s="77">
        <f t="shared" si="13"/>
        <v>0</v>
      </c>
      <c r="P174" s="77">
        <f t="shared" si="13"/>
        <v>0</v>
      </c>
      <c r="Q174" s="77">
        <f>SUM(D174:P174)</f>
        <v>0</v>
      </c>
      <c r="R174" s="94"/>
    </row>
    <row r="175" spans="3:37" s="33" customFormat="1" ht="14.25" customHeight="1">
      <c r="C175" s="78" t="s">
        <v>102</v>
      </c>
      <c r="D175" s="79">
        <f t="shared" ref="D175:P177" si="14">D61+D141</f>
        <v>0</v>
      </c>
      <c r="E175" s="79">
        <f t="shared" si="14"/>
        <v>0</v>
      </c>
      <c r="F175" s="79">
        <f t="shared" si="14"/>
        <v>0</v>
      </c>
      <c r="G175" s="79">
        <f t="shared" si="14"/>
        <v>0</v>
      </c>
      <c r="H175" s="79">
        <f t="shared" si="14"/>
        <v>0</v>
      </c>
      <c r="I175" s="79">
        <f t="shared" si="14"/>
        <v>0</v>
      </c>
      <c r="J175" s="79">
        <f t="shared" si="14"/>
        <v>0</v>
      </c>
      <c r="K175" s="79">
        <f t="shared" si="14"/>
        <v>0</v>
      </c>
      <c r="L175" s="79">
        <f t="shared" si="14"/>
        <v>0</v>
      </c>
      <c r="M175" s="79">
        <f t="shared" si="14"/>
        <v>0</v>
      </c>
      <c r="N175" s="79">
        <f t="shared" si="14"/>
        <v>0</v>
      </c>
      <c r="O175" s="79">
        <f t="shared" si="14"/>
        <v>0</v>
      </c>
      <c r="P175" s="79">
        <f t="shared" si="14"/>
        <v>0</v>
      </c>
      <c r="Q175" s="79">
        <f>SUM(D175:P175)</f>
        <v>0</v>
      </c>
      <c r="R175" s="94"/>
    </row>
    <row r="176" spans="3:37" s="33" customFormat="1" ht="14.25" customHeight="1">
      <c r="C176" s="78" t="s">
        <v>103</v>
      </c>
      <c r="D176" s="79">
        <f t="shared" si="14"/>
        <v>0</v>
      </c>
      <c r="E176" s="79">
        <f t="shared" si="14"/>
        <v>0</v>
      </c>
      <c r="F176" s="79">
        <f t="shared" si="14"/>
        <v>0</v>
      </c>
      <c r="G176" s="79">
        <f t="shared" si="14"/>
        <v>0</v>
      </c>
      <c r="H176" s="79">
        <f t="shared" si="14"/>
        <v>0</v>
      </c>
      <c r="I176" s="79">
        <f t="shared" si="14"/>
        <v>0</v>
      </c>
      <c r="J176" s="79">
        <f t="shared" si="14"/>
        <v>0</v>
      </c>
      <c r="K176" s="79">
        <f t="shared" si="14"/>
        <v>0</v>
      </c>
      <c r="L176" s="79">
        <f t="shared" si="14"/>
        <v>0</v>
      </c>
      <c r="M176" s="79">
        <f t="shared" si="14"/>
        <v>0</v>
      </c>
      <c r="N176" s="79">
        <f t="shared" si="14"/>
        <v>0</v>
      </c>
      <c r="O176" s="79">
        <f t="shared" si="14"/>
        <v>0</v>
      </c>
      <c r="P176" s="79">
        <f t="shared" si="14"/>
        <v>0</v>
      </c>
      <c r="Q176" s="79">
        <f>SUM(D176:P176)</f>
        <v>0</v>
      </c>
      <c r="R176" s="94"/>
    </row>
    <row r="177" spans="3:18" s="33" customFormat="1" ht="14.25" customHeight="1">
      <c r="C177" s="80" t="s">
        <v>92</v>
      </c>
      <c r="D177" s="46">
        <f t="shared" si="14"/>
        <v>0</v>
      </c>
      <c r="E177" s="46">
        <f t="shared" si="14"/>
        <v>0</v>
      </c>
      <c r="F177" s="46">
        <f t="shared" si="14"/>
        <v>0</v>
      </c>
      <c r="G177" s="46">
        <f t="shared" si="14"/>
        <v>0</v>
      </c>
      <c r="H177" s="46">
        <f t="shared" si="14"/>
        <v>0</v>
      </c>
      <c r="I177" s="46">
        <f t="shared" si="14"/>
        <v>0</v>
      </c>
      <c r="J177" s="46">
        <f t="shared" si="14"/>
        <v>0</v>
      </c>
      <c r="K177" s="46">
        <f t="shared" si="14"/>
        <v>0</v>
      </c>
      <c r="L177" s="46">
        <f t="shared" si="14"/>
        <v>0</v>
      </c>
      <c r="M177" s="46">
        <f t="shared" si="14"/>
        <v>0</v>
      </c>
      <c r="N177" s="46">
        <f t="shared" si="14"/>
        <v>0</v>
      </c>
      <c r="O177" s="46">
        <f t="shared" si="14"/>
        <v>0</v>
      </c>
      <c r="P177" s="46">
        <f t="shared" si="14"/>
        <v>0</v>
      </c>
      <c r="Q177" s="46">
        <f>SUM(D177:P177)</f>
        <v>0</v>
      </c>
      <c r="R177" s="94"/>
    </row>
    <row r="178" spans="3:18" s="33" customFormat="1" ht="15" customHeight="1">
      <c r="D178" s="94"/>
      <c r="E178" s="94"/>
      <c r="F178" s="94"/>
      <c r="G178" s="94"/>
      <c r="H178" s="94"/>
      <c r="I178" s="94"/>
      <c r="J178" s="94"/>
      <c r="K178" s="94"/>
      <c r="L178" s="94"/>
      <c r="M178" s="94"/>
      <c r="N178" s="94"/>
      <c r="O178" s="94"/>
      <c r="P178" s="94"/>
      <c r="Q178" s="94"/>
      <c r="R178" s="94"/>
    </row>
    <row r="179" spans="3:18" s="33" customFormat="1" ht="14.25" customHeight="1">
      <c r="C179" s="30" t="s">
        <v>263</v>
      </c>
      <c r="D179" s="94"/>
      <c r="E179" s="94"/>
      <c r="F179" s="94"/>
      <c r="G179" s="94"/>
      <c r="H179" s="94"/>
      <c r="I179" s="94"/>
      <c r="J179" s="94"/>
      <c r="K179" s="94"/>
      <c r="L179" s="94"/>
      <c r="M179" s="94"/>
      <c r="N179" s="94"/>
      <c r="O179" s="94"/>
      <c r="P179" s="94"/>
      <c r="Q179" s="31" t="s">
        <v>57</v>
      </c>
      <c r="R179" s="94"/>
    </row>
    <row r="180" spans="3:18" s="33" customFormat="1" ht="12.95" customHeight="1">
      <c r="C180" s="39"/>
      <c r="D180" s="38" t="s">
        <v>120</v>
      </c>
      <c r="E180" s="38" t="s">
        <v>121</v>
      </c>
      <c r="F180" s="38" t="s">
        <v>122</v>
      </c>
      <c r="G180" s="38" t="s">
        <v>123</v>
      </c>
      <c r="H180" s="38" t="s">
        <v>124</v>
      </c>
      <c r="I180" s="38" t="s">
        <v>125</v>
      </c>
      <c r="J180" s="38" t="s">
        <v>126</v>
      </c>
      <c r="K180" s="38" t="s">
        <v>127</v>
      </c>
      <c r="L180" s="38" t="s">
        <v>128</v>
      </c>
      <c r="M180" s="39">
        <v>10</v>
      </c>
      <c r="N180" s="39">
        <v>11</v>
      </c>
      <c r="O180" s="39">
        <v>12</v>
      </c>
      <c r="P180" s="39">
        <v>13</v>
      </c>
      <c r="Q180" s="39"/>
      <c r="R180" s="94"/>
    </row>
    <row r="181" spans="3:18" s="33" customFormat="1" ht="28.5" customHeight="1">
      <c r="C181" s="75" t="s">
        <v>58</v>
      </c>
      <c r="D181" s="32" t="s">
        <v>99</v>
      </c>
      <c r="E181" s="99" t="s">
        <v>60</v>
      </c>
      <c r="F181" s="99" t="s">
        <v>61</v>
      </c>
      <c r="G181" s="99" t="s">
        <v>62</v>
      </c>
      <c r="H181" s="99" t="s">
        <v>63</v>
      </c>
      <c r="I181" s="99" t="s">
        <v>64</v>
      </c>
      <c r="J181" s="99" t="s">
        <v>100</v>
      </c>
      <c r="K181" s="99" t="s">
        <v>65</v>
      </c>
      <c r="L181" s="99" t="s">
        <v>66</v>
      </c>
      <c r="M181" s="99" t="s">
        <v>67</v>
      </c>
      <c r="N181" s="99" t="s">
        <v>68</v>
      </c>
      <c r="O181" s="99" t="s">
        <v>69</v>
      </c>
      <c r="P181" s="99" t="s">
        <v>70</v>
      </c>
      <c r="Q181" s="99" t="s">
        <v>244</v>
      </c>
      <c r="R181" s="94"/>
    </row>
    <row r="182" spans="3:18" s="33" customFormat="1" ht="14.25" customHeight="1">
      <c r="C182" s="76" t="s">
        <v>101</v>
      </c>
      <c r="D182" s="77">
        <f>D166+D174</f>
        <v>0</v>
      </c>
      <c r="E182" s="77">
        <f t="shared" ref="E182:P182" si="15">E166+E174</f>
        <v>0</v>
      </c>
      <c r="F182" s="77">
        <f t="shared" si="15"/>
        <v>0</v>
      </c>
      <c r="G182" s="77">
        <f t="shared" si="15"/>
        <v>0</v>
      </c>
      <c r="H182" s="77">
        <f t="shared" si="15"/>
        <v>0</v>
      </c>
      <c r="I182" s="77">
        <f t="shared" si="15"/>
        <v>0</v>
      </c>
      <c r="J182" s="77">
        <f t="shared" si="15"/>
        <v>0</v>
      </c>
      <c r="K182" s="77">
        <f t="shared" si="15"/>
        <v>0</v>
      </c>
      <c r="L182" s="77">
        <f t="shared" si="15"/>
        <v>0</v>
      </c>
      <c r="M182" s="77">
        <f t="shared" si="15"/>
        <v>0</v>
      </c>
      <c r="N182" s="77">
        <f t="shared" si="15"/>
        <v>0</v>
      </c>
      <c r="O182" s="77">
        <f t="shared" si="15"/>
        <v>0</v>
      </c>
      <c r="P182" s="77">
        <f t="shared" si="15"/>
        <v>0</v>
      </c>
      <c r="Q182" s="77">
        <f>SUM(D182:P182)</f>
        <v>0</v>
      </c>
      <c r="R182" s="94"/>
    </row>
    <row r="183" spans="3:18" s="33" customFormat="1" ht="14.25" customHeight="1">
      <c r="C183" s="78" t="s">
        <v>102</v>
      </c>
      <c r="D183" s="79">
        <f t="shared" ref="D183:P185" si="16">D167+D175</f>
        <v>0</v>
      </c>
      <c r="E183" s="79">
        <f t="shared" si="16"/>
        <v>0</v>
      </c>
      <c r="F183" s="79">
        <f t="shared" si="16"/>
        <v>0</v>
      </c>
      <c r="G183" s="79">
        <f t="shared" si="16"/>
        <v>0</v>
      </c>
      <c r="H183" s="79">
        <f t="shared" si="16"/>
        <v>0</v>
      </c>
      <c r="I183" s="79">
        <f t="shared" si="16"/>
        <v>0</v>
      </c>
      <c r="J183" s="79">
        <f t="shared" si="16"/>
        <v>0</v>
      </c>
      <c r="K183" s="79">
        <f t="shared" si="16"/>
        <v>0</v>
      </c>
      <c r="L183" s="79">
        <f t="shared" si="16"/>
        <v>0</v>
      </c>
      <c r="M183" s="79">
        <f t="shared" si="16"/>
        <v>0</v>
      </c>
      <c r="N183" s="79">
        <f t="shared" si="16"/>
        <v>0</v>
      </c>
      <c r="O183" s="79">
        <f t="shared" si="16"/>
        <v>0</v>
      </c>
      <c r="P183" s="79">
        <f t="shared" si="16"/>
        <v>0</v>
      </c>
      <c r="Q183" s="79">
        <f>SUM(D183:P183)</f>
        <v>0</v>
      </c>
      <c r="R183" s="94"/>
    </row>
    <row r="184" spans="3:18" s="33" customFormat="1" ht="14.25" customHeight="1">
      <c r="C184" s="78" t="s">
        <v>103</v>
      </c>
      <c r="D184" s="79">
        <f t="shared" si="16"/>
        <v>0</v>
      </c>
      <c r="E184" s="79">
        <f t="shared" si="16"/>
        <v>0</v>
      </c>
      <c r="F184" s="79">
        <f t="shared" si="16"/>
        <v>0</v>
      </c>
      <c r="G184" s="79">
        <f t="shared" si="16"/>
        <v>0</v>
      </c>
      <c r="H184" s="79">
        <f t="shared" si="16"/>
        <v>0</v>
      </c>
      <c r="I184" s="79">
        <f t="shared" si="16"/>
        <v>0</v>
      </c>
      <c r="J184" s="79">
        <f t="shared" si="16"/>
        <v>0</v>
      </c>
      <c r="K184" s="79">
        <f t="shared" si="16"/>
        <v>0</v>
      </c>
      <c r="L184" s="79">
        <f t="shared" si="16"/>
        <v>0</v>
      </c>
      <c r="M184" s="79">
        <f t="shared" si="16"/>
        <v>0</v>
      </c>
      <c r="N184" s="79">
        <f t="shared" si="16"/>
        <v>0</v>
      </c>
      <c r="O184" s="79">
        <f t="shared" si="16"/>
        <v>0</v>
      </c>
      <c r="P184" s="79">
        <f t="shared" si="16"/>
        <v>0</v>
      </c>
      <c r="Q184" s="79">
        <f>SUM(D184:P184)</f>
        <v>0</v>
      </c>
      <c r="R184" s="94"/>
    </row>
    <row r="185" spans="3:18" s="33" customFormat="1" ht="14.25" customHeight="1">
      <c r="C185" s="80" t="s">
        <v>92</v>
      </c>
      <c r="D185" s="46">
        <f t="shared" si="16"/>
        <v>0</v>
      </c>
      <c r="E185" s="46">
        <f t="shared" si="16"/>
        <v>0</v>
      </c>
      <c r="F185" s="46">
        <f t="shared" si="16"/>
        <v>0</v>
      </c>
      <c r="G185" s="46">
        <f t="shared" si="16"/>
        <v>0</v>
      </c>
      <c r="H185" s="46">
        <f t="shared" si="16"/>
        <v>0</v>
      </c>
      <c r="I185" s="46">
        <f t="shared" si="16"/>
        <v>0</v>
      </c>
      <c r="J185" s="46">
        <f t="shared" si="16"/>
        <v>0</v>
      </c>
      <c r="K185" s="46">
        <f t="shared" si="16"/>
        <v>0</v>
      </c>
      <c r="L185" s="46">
        <f t="shared" si="16"/>
        <v>0</v>
      </c>
      <c r="M185" s="46">
        <f t="shared" si="16"/>
        <v>0</v>
      </c>
      <c r="N185" s="46">
        <f t="shared" si="16"/>
        <v>0</v>
      </c>
      <c r="O185" s="46">
        <f t="shared" si="16"/>
        <v>0</v>
      </c>
      <c r="P185" s="46">
        <f t="shared" si="16"/>
        <v>0</v>
      </c>
      <c r="Q185" s="46">
        <f>SUM(D185:P185)</f>
        <v>0</v>
      </c>
      <c r="R185" s="94"/>
    </row>
    <row r="186" spans="3:18" s="33" customFormat="1" ht="10.7" customHeight="1">
      <c r="D186" s="94"/>
      <c r="E186" s="94"/>
      <c r="F186" s="94"/>
      <c r="G186" s="94"/>
      <c r="H186" s="94"/>
      <c r="I186" s="94"/>
      <c r="J186" s="94"/>
      <c r="K186" s="94"/>
      <c r="L186" s="94"/>
      <c r="M186" s="94"/>
      <c r="N186" s="94"/>
      <c r="O186" s="94"/>
      <c r="P186" s="94"/>
      <c r="Q186" s="94"/>
      <c r="R186" s="94"/>
    </row>
    <row r="187" spans="3:18" s="33" customFormat="1" ht="13.5" customHeight="1">
      <c r="C187" s="33" t="s">
        <v>106</v>
      </c>
      <c r="D187" s="94"/>
      <c r="E187" s="94"/>
      <c r="F187" s="94"/>
      <c r="G187" s="94"/>
      <c r="H187" s="94"/>
      <c r="I187" s="94"/>
      <c r="J187" s="94"/>
      <c r="K187" s="94"/>
      <c r="L187" s="94"/>
      <c r="M187" s="94"/>
      <c r="N187" s="94"/>
      <c r="O187" s="94"/>
      <c r="P187" s="94"/>
      <c r="Q187" s="94"/>
      <c r="R187" s="94"/>
    </row>
    <row r="188" spans="3:18" s="33" customFormat="1" ht="14.25" customHeight="1">
      <c r="D188" s="94"/>
      <c r="E188" s="94"/>
      <c r="F188" s="94"/>
      <c r="G188" s="94"/>
      <c r="H188" s="94"/>
      <c r="I188" s="94"/>
      <c r="J188" s="94"/>
      <c r="K188" s="94"/>
      <c r="L188" s="94"/>
      <c r="M188" s="94"/>
      <c r="N188" s="94"/>
      <c r="O188" s="94"/>
      <c r="P188" s="94"/>
      <c r="Q188" s="94"/>
      <c r="R188" s="94"/>
    </row>
    <row r="189" spans="3:18" s="33" customFormat="1" ht="14.25" customHeight="1">
      <c r="D189" s="94"/>
      <c r="E189" s="94"/>
      <c r="F189" s="94"/>
      <c r="G189" s="94"/>
      <c r="H189" s="94"/>
      <c r="I189" s="94"/>
      <c r="J189" s="94"/>
      <c r="K189" s="94"/>
      <c r="L189" s="94"/>
      <c r="M189" s="94"/>
      <c r="N189" s="94"/>
      <c r="O189" s="94"/>
      <c r="P189" s="94"/>
      <c r="Q189" s="94"/>
      <c r="R189" s="94"/>
    </row>
    <row r="190" spans="3:18" s="33" customFormat="1" ht="14.25" customHeight="1">
      <c r="D190" s="94"/>
      <c r="E190" s="94"/>
      <c r="F190" s="94"/>
      <c r="G190" s="94"/>
      <c r="H190" s="94"/>
      <c r="I190" s="94"/>
      <c r="J190" s="94"/>
      <c r="K190" s="94"/>
      <c r="L190" s="94"/>
      <c r="M190" s="94"/>
      <c r="N190" s="94"/>
      <c r="O190" s="94"/>
      <c r="P190" s="94"/>
      <c r="Q190" s="94"/>
      <c r="R190" s="94"/>
    </row>
    <row r="191" spans="3:18" s="33" customFormat="1" ht="14.25" customHeight="1">
      <c r="D191" s="94"/>
      <c r="E191" s="94"/>
      <c r="F191" s="94"/>
      <c r="G191" s="94"/>
      <c r="H191" s="94"/>
      <c r="I191" s="94"/>
      <c r="J191" s="94"/>
      <c r="K191" s="94"/>
      <c r="L191" s="94"/>
      <c r="M191" s="94"/>
      <c r="N191" s="94"/>
      <c r="O191" s="94"/>
      <c r="P191" s="94"/>
      <c r="Q191" s="94"/>
      <c r="R191" s="94"/>
    </row>
    <row r="192" spans="3:18" s="33" customFormat="1" ht="14.25" customHeight="1">
      <c r="D192" s="94"/>
      <c r="E192" s="94"/>
      <c r="F192" s="94"/>
      <c r="G192" s="94"/>
      <c r="H192" s="94"/>
      <c r="I192" s="94"/>
      <c r="J192" s="94"/>
      <c r="K192" s="94"/>
      <c r="L192" s="94"/>
      <c r="M192" s="94"/>
      <c r="N192" s="94"/>
      <c r="O192" s="94"/>
      <c r="P192" s="94"/>
      <c r="Q192" s="94"/>
      <c r="R192" s="94"/>
    </row>
    <row r="193" spans="4:18" s="33" customFormat="1" ht="14.25" customHeight="1">
      <c r="D193" s="94"/>
      <c r="E193" s="94"/>
      <c r="F193" s="94"/>
      <c r="G193" s="94"/>
      <c r="H193" s="94"/>
      <c r="I193" s="94"/>
      <c r="J193" s="94"/>
      <c r="K193" s="94"/>
      <c r="L193" s="94"/>
      <c r="M193" s="94"/>
      <c r="N193" s="94"/>
      <c r="O193" s="94"/>
      <c r="P193" s="94"/>
      <c r="Q193" s="94"/>
      <c r="R193" s="94"/>
    </row>
    <row r="194" spans="4:18" s="33" customFormat="1" ht="14.25" customHeight="1">
      <c r="D194" s="94"/>
      <c r="E194" s="94"/>
      <c r="F194" s="94"/>
      <c r="G194" s="94"/>
      <c r="H194" s="94"/>
      <c r="I194" s="94"/>
      <c r="J194" s="94"/>
      <c r="K194" s="94"/>
      <c r="L194" s="94"/>
      <c r="M194" s="94"/>
      <c r="N194" s="94"/>
      <c r="O194" s="94"/>
      <c r="P194" s="94"/>
      <c r="Q194" s="94"/>
      <c r="R194" s="94"/>
    </row>
    <row r="195" spans="4:18" s="33" customFormat="1" ht="14.25" customHeight="1">
      <c r="D195" s="94"/>
      <c r="E195" s="94"/>
      <c r="F195" s="94"/>
      <c r="G195" s="94"/>
      <c r="H195" s="94"/>
      <c r="I195" s="94"/>
      <c r="J195" s="94"/>
      <c r="K195" s="94"/>
      <c r="L195" s="94"/>
      <c r="M195" s="94"/>
      <c r="N195" s="94"/>
      <c r="O195" s="94"/>
      <c r="P195" s="94"/>
      <c r="Q195" s="94"/>
      <c r="R195" s="94"/>
    </row>
    <row r="196" spans="4:18" s="33" customFormat="1" ht="14.25" customHeight="1">
      <c r="D196" s="94"/>
      <c r="E196" s="94"/>
      <c r="F196" s="94"/>
      <c r="G196" s="94"/>
      <c r="H196" s="94"/>
      <c r="I196" s="94"/>
      <c r="J196" s="94"/>
      <c r="K196" s="94"/>
      <c r="L196" s="94"/>
      <c r="M196" s="94"/>
      <c r="N196" s="94"/>
      <c r="O196" s="94"/>
      <c r="P196" s="94"/>
      <c r="Q196" s="94"/>
      <c r="R196" s="94"/>
    </row>
    <row r="197" spans="4:18" s="33" customFormat="1" ht="14.25" customHeight="1">
      <c r="D197" s="94"/>
      <c r="E197" s="94"/>
      <c r="F197" s="94"/>
      <c r="G197" s="94"/>
      <c r="H197" s="94"/>
      <c r="I197" s="94"/>
      <c r="J197" s="94"/>
      <c r="K197" s="94"/>
      <c r="L197" s="94"/>
      <c r="M197" s="94"/>
      <c r="N197" s="94"/>
      <c r="O197" s="94"/>
      <c r="P197" s="94"/>
      <c r="Q197" s="94"/>
      <c r="R197" s="94"/>
    </row>
    <row r="198" spans="4:18" s="33" customFormat="1" ht="14.25" customHeight="1">
      <c r="D198" s="94"/>
      <c r="E198" s="94"/>
      <c r="F198" s="94"/>
      <c r="G198" s="94"/>
      <c r="H198" s="94"/>
      <c r="I198" s="94"/>
      <c r="J198" s="94"/>
      <c r="K198" s="94"/>
      <c r="L198" s="94"/>
      <c r="M198" s="94"/>
      <c r="N198" s="94"/>
      <c r="O198" s="94"/>
      <c r="P198" s="94"/>
      <c r="Q198" s="94"/>
      <c r="R198" s="94"/>
    </row>
    <row r="199" spans="4:18" s="33" customFormat="1" ht="14.25" customHeight="1">
      <c r="D199" s="94"/>
      <c r="E199" s="94"/>
      <c r="F199" s="94"/>
      <c r="G199" s="94"/>
      <c r="H199" s="94"/>
      <c r="I199" s="94"/>
      <c r="J199" s="94"/>
      <c r="K199" s="94"/>
      <c r="L199" s="94"/>
      <c r="M199" s="94"/>
      <c r="N199" s="94"/>
      <c r="O199" s="94"/>
      <c r="P199" s="94"/>
      <c r="Q199" s="94"/>
      <c r="R199" s="94"/>
    </row>
    <row r="200" spans="4:18" s="33" customFormat="1" ht="14.25" customHeight="1">
      <c r="D200" s="94"/>
      <c r="E200" s="94"/>
      <c r="F200" s="94"/>
      <c r="G200" s="94"/>
      <c r="H200" s="94"/>
      <c r="I200" s="94"/>
      <c r="J200" s="94"/>
      <c r="K200" s="94"/>
      <c r="L200" s="94"/>
      <c r="M200" s="94"/>
      <c r="N200" s="94"/>
      <c r="O200" s="94"/>
      <c r="P200" s="94"/>
      <c r="Q200" s="94"/>
      <c r="R200" s="94"/>
    </row>
  </sheetData>
  <phoneticPr fontId="3"/>
  <pageMargins left="0.78740157480314965" right="0.78740157480314965" top="0.98425196850393704" bottom="0.98425196850393704" header="0.51181102362204722" footer="0.51181102362204722"/>
  <pageSetup paperSize="9" scale="75" orientation="landscape" r:id="rId1"/>
  <headerFooter alignWithMargins="0"/>
  <rowBreaks count="4" manualBreakCount="4">
    <brk id="40" min="1" max="17" man="1"/>
    <brk id="79" min="1" max="17" man="1"/>
    <brk id="120" min="1" max="17" man="1"/>
    <brk id="159" min="1"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89"/>
  <sheetViews>
    <sheetView showGridLines="0" view="pageBreakPreview" zoomScale="80" zoomScaleNormal="75" workbookViewId="0">
      <selection activeCell="D19" sqref="D19:P19"/>
    </sheetView>
  </sheetViews>
  <sheetFormatPr defaultRowHeight="12"/>
  <cols>
    <col min="1" max="1" width="1.875" style="27" customWidth="1"/>
    <col min="2" max="2" width="3.5" style="27" bestFit="1" customWidth="1"/>
    <col min="3" max="3" width="20.25" style="27" customWidth="1"/>
    <col min="4" max="17" width="9.5" style="27" customWidth="1"/>
    <col min="18" max="18" width="2.875" style="27" customWidth="1"/>
    <col min="19" max="19" width="2.25" style="27" customWidth="1"/>
    <col min="20" max="20" width="9" style="27"/>
    <col min="21" max="21" width="9.75" style="27" bestFit="1" customWidth="1"/>
    <col min="22" max="256" width="9" style="27"/>
    <col min="257" max="257" width="1.875" style="27" customWidth="1"/>
    <col min="258" max="258" width="3.5" style="27" bestFit="1" customWidth="1"/>
    <col min="259" max="259" width="20.25" style="27" customWidth="1"/>
    <col min="260" max="273" width="9.5" style="27" customWidth="1"/>
    <col min="274" max="274" width="2.875" style="27" customWidth="1"/>
    <col min="275" max="275" width="2.25" style="27" customWidth="1"/>
    <col min="276" max="276" width="9" style="27"/>
    <col min="277" max="277" width="9.75" style="27" bestFit="1" customWidth="1"/>
    <col min="278" max="512" width="9" style="27"/>
    <col min="513" max="513" width="1.875" style="27" customWidth="1"/>
    <col min="514" max="514" width="3.5" style="27" bestFit="1" customWidth="1"/>
    <col min="515" max="515" width="20.25" style="27" customWidth="1"/>
    <col min="516" max="529" width="9.5" style="27" customWidth="1"/>
    <col min="530" max="530" width="2.875" style="27" customWidth="1"/>
    <col min="531" max="531" width="2.25" style="27" customWidth="1"/>
    <col min="532" max="532" width="9" style="27"/>
    <col min="533" max="533" width="9.75" style="27" bestFit="1" customWidth="1"/>
    <col min="534" max="768" width="9" style="27"/>
    <col min="769" max="769" width="1.875" style="27" customWidth="1"/>
    <col min="770" max="770" width="3.5" style="27" bestFit="1" customWidth="1"/>
    <col min="771" max="771" width="20.25" style="27" customWidth="1"/>
    <col min="772" max="785" width="9.5" style="27" customWidth="1"/>
    <col min="786" max="786" width="2.875" style="27" customWidth="1"/>
    <col min="787" max="787" width="2.25" style="27" customWidth="1"/>
    <col min="788" max="788" width="9" style="27"/>
    <col min="789" max="789" width="9.75" style="27" bestFit="1" customWidth="1"/>
    <col min="790" max="1024" width="9" style="27"/>
    <col min="1025" max="1025" width="1.875" style="27" customWidth="1"/>
    <col min="1026" max="1026" width="3.5" style="27" bestFit="1" customWidth="1"/>
    <col min="1027" max="1027" width="20.25" style="27" customWidth="1"/>
    <col min="1028" max="1041" width="9.5" style="27" customWidth="1"/>
    <col min="1042" max="1042" width="2.875" style="27" customWidth="1"/>
    <col min="1043" max="1043" width="2.25" style="27" customWidth="1"/>
    <col min="1044" max="1044" width="9" style="27"/>
    <col min="1045" max="1045" width="9.75" style="27" bestFit="1" customWidth="1"/>
    <col min="1046" max="1280" width="9" style="27"/>
    <col min="1281" max="1281" width="1.875" style="27" customWidth="1"/>
    <col min="1282" max="1282" width="3.5" style="27" bestFit="1" customWidth="1"/>
    <col min="1283" max="1283" width="20.25" style="27" customWidth="1"/>
    <col min="1284" max="1297" width="9.5" style="27" customWidth="1"/>
    <col min="1298" max="1298" width="2.875" style="27" customWidth="1"/>
    <col min="1299" max="1299" width="2.25" style="27" customWidth="1"/>
    <col min="1300" max="1300" width="9" style="27"/>
    <col min="1301" max="1301" width="9.75" style="27" bestFit="1" customWidth="1"/>
    <col min="1302" max="1536" width="9" style="27"/>
    <col min="1537" max="1537" width="1.875" style="27" customWidth="1"/>
    <col min="1538" max="1538" width="3.5" style="27" bestFit="1" customWidth="1"/>
    <col min="1539" max="1539" width="20.25" style="27" customWidth="1"/>
    <col min="1540" max="1553" width="9.5" style="27" customWidth="1"/>
    <col min="1554" max="1554" width="2.875" style="27" customWidth="1"/>
    <col min="1555" max="1555" width="2.25" style="27" customWidth="1"/>
    <col min="1556" max="1556" width="9" style="27"/>
    <col min="1557" max="1557" width="9.75" style="27" bestFit="1" customWidth="1"/>
    <col min="1558" max="1792" width="9" style="27"/>
    <col min="1793" max="1793" width="1.875" style="27" customWidth="1"/>
    <col min="1794" max="1794" width="3.5" style="27" bestFit="1" customWidth="1"/>
    <col min="1795" max="1795" width="20.25" style="27" customWidth="1"/>
    <col min="1796" max="1809" width="9.5" style="27" customWidth="1"/>
    <col min="1810" max="1810" width="2.875" style="27" customWidth="1"/>
    <col min="1811" max="1811" width="2.25" style="27" customWidth="1"/>
    <col min="1812" max="1812" width="9" style="27"/>
    <col min="1813" max="1813" width="9.75" style="27" bestFit="1" customWidth="1"/>
    <col min="1814" max="2048" width="9" style="27"/>
    <col min="2049" max="2049" width="1.875" style="27" customWidth="1"/>
    <col min="2050" max="2050" width="3.5" style="27" bestFit="1" customWidth="1"/>
    <col min="2051" max="2051" width="20.25" style="27" customWidth="1"/>
    <col min="2052" max="2065" width="9.5" style="27" customWidth="1"/>
    <col min="2066" max="2066" width="2.875" style="27" customWidth="1"/>
    <col min="2067" max="2067" width="2.25" style="27" customWidth="1"/>
    <col min="2068" max="2068" width="9" style="27"/>
    <col min="2069" max="2069" width="9.75" style="27" bestFit="1" customWidth="1"/>
    <col min="2070" max="2304" width="9" style="27"/>
    <col min="2305" max="2305" width="1.875" style="27" customWidth="1"/>
    <col min="2306" max="2306" width="3.5" style="27" bestFit="1" customWidth="1"/>
    <col min="2307" max="2307" width="20.25" style="27" customWidth="1"/>
    <col min="2308" max="2321" width="9.5" style="27" customWidth="1"/>
    <col min="2322" max="2322" width="2.875" style="27" customWidth="1"/>
    <col min="2323" max="2323" width="2.25" style="27" customWidth="1"/>
    <col min="2324" max="2324" width="9" style="27"/>
    <col min="2325" max="2325" width="9.75" style="27" bestFit="1" customWidth="1"/>
    <col min="2326" max="2560" width="9" style="27"/>
    <col min="2561" max="2561" width="1.875" style="27" customWidth="1"/>
    <col min="2562" max="2562" width="3.5" style="27" bestFit="1" customWidth="1"/>
    <col min="2563" max="2563" width="20.25" style="27" customWidth="1"/>
    <col min="2564" max="2577" width="9.5" style="27" customWidth="1"/>
    <col min="2578" max="2578" width="2.875" style="27" customWidth="1"/>
    <col min="2579" max="2579" width="2.25" style="27" customWidth="1"/>
    <col min="2580" max="2580" width="9" style="27"/>
    <col min="2581" max="2581" width="9.75" style="27" bestFit="1" customWidth="1"/>
    <col min="2582" max="2816" width="9" style="27"/>
    <col min="2817" max="2817" width="1.875" style="27" customWidth="1"/>
    <col min="2818" max="2818" width="3.5" style="27" bestFit="1" customWidth="1"/>
    <col min="2819" max="2819" width="20.25" style="27" customWidth="1"/>
    <col min="2820" max="2833" width="9.5" style="27" customWidth="1"/>
    <col min="2834" max="2834" width="2.875" style="27" customWidth="1"/>
    <col min="2835" max="2835" width="2.25" style="27" customWidth="1"/>
    <col min="2836" max="2836" width="9" style="27"/>
    <col min="2837" max="2837" width="9.75" style="27" bestFit="1" customWidth="1"/>
    <col min="2838" max="3072" width="9" style="27"/>
    <col min="3073" max="3073" width="1.875" style="27" customWidth="1"/>
    <col min="3074" max="3074" width="3.5" style="27" bestFit="1" customWidth="1"/>
    <col min="3075" max="3075" width="20.25" style="27" customWidth="1"/>
    <col min="3076" max="3089" width="9.5" style="27" customWidth="1"/>
    <col min="3090" max="3090" width="2.875" style="27" customWidth="1"/>
    <col min="3091" max="3091" width="2.25" style="27" customWidth="1"/>
    <col min="3092" max="3092" width="9" style="27"/>
    <col min="3093" max="3093" width="9.75" style="27" bestFit="1" customWidth="1"/>
    <col min="3094" max="3328" width="9" style="27"/>
    <col min="3329" max="3329" width="1.875" style="27" customWidth="1"/>
    <col min="3330" max="3330" width="3.5" style="27" bestFit="1" customWidth="1"/>
    <col min="3331" max="3331" width="20.25" style="27" customWidth="1"/>
    <col min="3332" max="3345" width="9.5" style="27" customWidth="1"/>
    <col min="3346" max="3346" width="2.875" style="27" customWidth="1"/>
    <col min="3347" max="3347" width="2.25" style="27" customWidth="1"/>
    <col min="3348" max="3348" width="9" style="27"/>
    <col min="3349" max="3349" width="9.75" style="27" bestFit="1" customWidth="1"/>
    <col min="3350" max="3584" width="9" style="27"/>
    <col min="3585" max="3585" width="1.875" style="27" customWidth="1"/>
    <col min="3586" max="3586" width="3.5" style="27" bestFit="1" customWidth="1"/>
    <col min="3587" max="3587" width="20.25" style="27" customWidth="1"/>
    <col min="3588" max="3601" width="9.5" style="27" customWidth="1"/>
    <col min="3602" max="3602" width="2.875" style="27" customWidth="1"/>
    <col min="3603" max="3603" width="2.25" style="27" customWidth="1"/>
    <col min="3604" max="3604" width="9" style="27"/>
    <col min="3605" max="3605" width="9.75" style="27" bestFit="1" customWidth="1"/>
    <col min="3606" max="3840" width="9" style="27"/>
    <col min="3841" max="3841" width="1.875" style="27" customWidth="1"/>
    <col min="3842" max="3842" width="3.5" style="27" bestFit="1" customWidth="1"/>
    <col min="3843" max="3843" width="20.25" style="27" customWidth="1"/>
    <col min="3844" max="3857" width="9.5" style="27" customWidth="1"/>
    <col min="3858" max="3858" width="2.875" style="27" customWidth="1"/>
    <col min="3859" max="3859" width="2.25" style="27" customWidth="1"/>
    <col min="3860" max="3860" width="9" style="27"/>
    <col min="3861" max="3861" width="9.75" style="27" bestFit="1" customWidth="1"/>
    <col min="3862" max="4096" width="9" style="27"/>
    <col min="4097" max="4097" width="1.875" style="27" customWidth="1"/>
    <col min="4098" max="4098" width="3.5" style="27" bestFit="1" customWidth="1"/>
    <col min="4099" max="4099" width="20.25" style="27" customWidth="1"/>
    <col min="4100" max="4113" width="9.5" style="27" customWidth="1"/>
    <col min="4114" max="4114" width="2.875" style="27" customWidth="1"/>
    <col min="4115" max="4115" width="2.25" style="27" customWidth="1"/>
    <col min="4116" max="4116" width="9" style="27"/>
    <col min="4117" max="4117" width="9.75" style="27" bestFit="1" customWidth="1"/>
    <col min="4118" max="4352" width="9" style="27"/>
    <col min="4353" max="4353" width="1.875" style="27" customWidth="1"/>
    <col min="4354" max="4354" width="3.5" style="27" bestFit="1" customWidth="1"/>
    <col min="4355" max="4355" width="20.25" style="27" customWidth="1"/>
    <col min="4356" max="4369" width="9.5" style="27" customWidth="1"/>
    <col min="4370" max="4370" width="2.875" style="27" customWidth="1"/>
    <col min="4371" max="4371" width="2.25" style="27" customWidth="1"/>
    <col min="4372" max="4372" width="9" style="27"/>
    <col min="4373" max="4373" width="9.75" style="27" bestFit="1" customWidth="1"/>
    <col min="4374" max="4608" width="9" style="27"/>
    <col min="4609" max="4609" width="1.875" style="27" customWidth="1"/>
    <col min="4610" max="4610" width="3.5" style="27" bestFit="1" customWidth="1"/>
    <col min="4611" max="4611" width="20.25" style="27" customWidth="1"/>
    <col min="4612" max="4625" width="9.5" style="27" customWidth="1"/>
    <col min="4626" max="4626" width="2.875" style="27" customWidth="1"/>
    <col min="4627" max="4627" width="2.25" style="27" customWidth="1"/>
    <col min="4628" max="4628" width="9" style="27"/>
    <col min="4629" max="4629" width="9.75" style="27" bestFit="1" customWidth="1"/>
    <col min="4630" max="4864" width="9" style="27"/>
    <col min="4865" max="4865" width="1.875" style="27" customWidth="1"/>
    <col min="4866" max="4866" width="3.5" style="27" bestFit="1" customWidth="1"/>
    <col min="4867" max="4867" width="20.25" style="27" customWidth="1"/>
    <col min="4868" max="4881" width="9.5" style="27" customWidth="1"/>
    <col min="4882" max="4882" width="2.875" style="27" customWidth="1"/>
    <col min="4883" max="4883" width="2.25" style="27" customWidth="1"/>
    <col min="4884" max="4884" width="9" style="27"/>
    <col min="4885" max="4885" width="9.75" style="27" bestFit="1" customWidth="1"/>
    <col min="4886" max="5120" width="9" style="27"/>
    <col min="5121" max="5121" width="1.875" style="27" customWidth="1"/>
    <col min="5122" max="5122" width="3.5" style="27" bestFit="1" customWidth="1"/>
    <col min="5123" max="5123" width="20.25" style="27" customWidth="1"/>
    <col min="5124" max="5137" width="9.5" style="27" customWidth="1"/>
    <col min="5138" max="5138" width="2.875" style="27" customWidth="1"/>
    <col min="5139" max="5139" width="2.25" style="27" customWidth="1"/>
    <col min="5140" max="5140" width="9" style="27"/>
    <col min="5141" max="5141" width="9.75" style="27" bestFit="1" customWidth="1"/>
    <col min="5142" max="5376" width="9" style="27"/>
    <col min="5377" max="5377" width="1.875" style="27" customWidth="1"/>
    <col min="5378" max="5378" width="3.5" style="27" bestFit="1" customWidth="1"/>
    <col min="5379" max="5379" width="20.25" style="27" customWidth="1"/>
    <col min="5380" max="5393" width="9.5" style="27" customWidth="1"/>
    <col min="5394" max="5394" width="2.875" style="27" customWidth="1"/>
    <col min="5395" max="5395" width="2.25" style="27" customWidth="1"/>
    <col min="5396" max="5396" width="9" style="27"/>
    <col min="5397" max="5397" width="9.75" style="27" bestFit="1" customWidth="1"/>
    <col min="5398" max="5632" width="9" style="27"/>
    <col min="5633" max="5633" width="1.875" style="27" customWidth="1"/>
    <col min="5634" max="5634" width="3.5" style="27" bestFit="1" customWidth="1"/>
    <col min="5635" max="5635" width="20.25" style="27" customWidth="1"/>
    <col min="5636" max="5649" width="9.5" style="27" customWidth="1"/>
    <col min="5650" max="5650" width="2.875" style="27" customWidth="1"/>
    <col min="5651" max="5651" width="2.25" style="27" customWidth="1"/>
    <col min="5652" max="5652" width="9" style="27"/>
    <col min="5653" max="5653" width="9.75" style="27" bestFit="1" customWidth="1"/>
    <col min="5654" max="5888" width="9" style="27"/>
    <col min="5889" max="5889" width="1.875" style="27" customWidth="1"/>
    <col min="5890" max="5890" width="3.5" style="27" bestFit="1" customWidth="1"/>
    <col min="5891" max="5891" width="20.25" style="27" customWidth="1"/>
    <col min="5892" max="5905" width="9.5" style="27" customWidth="1"/>
    <col min="5906" max="5906" width="2.875" style="27" customWidth="1"/>
    <col min="5907" max="5907" width="2.25" style="27" customWidth="1"/>
    <col min="5908" max="5908" width="9" style="27"/>
    <col min="5909" max="5909" width="9.75" style="27" bestFit="1" customWidth="1"/>
    <col min="5910" max="6144" width="9" style="27"/>
    <col min="6145" max="6145" width="1.875" style="27" customWidth="1"/>
    <col min="6146" max="6146" width="3.5" style="27" bestFit="1" customWidth="1"/>
    <col min="6147" max="6147" width="20.25" style="27" customWidth="1"/>
    <col min="6148" max="6161" width="9.5" style="27" customWidth="1"/>
    <col min="6162" max="6162" width="2.875" style="27" customWidth="1"/>
    <col min="6163" max="6163" width="2.25" style="27" customWidth="1"/>
    <col min="6164" max="6164" width="9" style="27"/>
    <col min="6165" max="6165" width="9.75" style="27" bestFit="1" customWidth="1"/>
    <col min="6166" max="6400" width="9" style="27"/>
    <col min="6401" max="6401" width="1.875" style="27" customWidth="1"/>
    <col min="6402" max="6402" width="3.5" style="27" bestFit="1" customWidth="1"/>
    <col min="6403" max="6403" width="20.25" style="27" customWidth="1"/>
    <col min="6404" max="6417" width="9.5" style="27" customWidth="1"/>
    <col min="6418" max="6418" width="2.875" style="27" customWidth="1"/>
    <col min="6419" max="6419" width="2.25" style="27" customWidth="1"/>
    <col min="6420" max="6420" width="9" style="27"/>
    <col min="6421" max="6421" width="9.75" style="27" bestFit="1" customWidth="1"/>
    <col min="6422" max="6656" width="9" style="27"/>
    <col min="6657" max="6657" width="1.875" style="27" customWidth="1"/>
    <col min="6658" max="6658" width="3.5" style="27" bestFit="1" customWidth="1"/>
    <col min="6659" max="6659" width="20.25" style="27" customWidth="1"/>
    <col min="6660" max="6673" width="9.5" style="27" customWidth="1"/>
    <col min="6674" max="6674" width="2.875" style="27" customWidth="1"/>
    <col min="6675" max="6675" width="2.25" style="27" customWidth="1"/>
    <col min="6676" max="6676" width="9" style="27"/>
    <col min="6677" max="6677" width="9.75" style="27" bestFit="1" customWidth="1"/>
    <col min="6678" max="6912" width="9" style="27"/>
    <col min="6913" max="6913" width="1.875" style="27" customWidth="1"/>
    <col min="6914" max="6914" width="3.5" style="27" bestFit="1" customWidth="1"/>
    <col min="6915" max="6915" width="20.25" style="27" customWidth="1"/>
    <col min="6916" max="6929" width="9.5" style="27" customWidth="1"/>
    <col min="6930" max="6930" width="2.875" style="27" customWidth="1"/>
    <col min="6931" max="6931" width="2.25" style="27" customWidth="1"/>
    <col min="6932" max="6932" width="9" style="27"/>
    <col min="6933" max="6933" width="9.75" style="27" bestFit="1" customWidth="1"/>
    <col min="6934" max="7168" width="9" style="27"/>
    <col min="7169" max="7169" width="1.875" style="27" customWidth="1"/>
    <col min="7170" max="7170" width="3.5" style="27" bestFit="1" customWidth="1"/>
    <col min="7171" max="7171" width="20.25" style="27" customWidth="1"/>
    <col min="7172" max="7185" width="9.5" style="27" customWidth="1"/>
    <col min="7186" max="7186" width="2.875" style="27" customWidth="1"/>
    <col min="7187" max="7187" width="2.25" style="27" customWidth="1"/>
    <col min="7188" max="7188" width="9" style="27"/>
    <col min="7189" max="7189" width="9.75" style="27" bestFit="1" customWidth="1"/>
    <col min="7190" max="7424" width="9" style="27"/>
    <col min="7425" max="7425" width="1.875" style="27" customWidth="1"/>
    <col min="7426" max="7426" width="3.5" style="27" bestFit="1" customWidth="1"/>
    <col min="7427" max="7427" width="20.25" style="27" customWidth="1"/>
    <col min="7428" max="7441" width="9.5" style="27" customWidth="1"/>
    <col min="7442" max="7442" width="2.875" style="27" customWidth="1"/>
    <col min="7443" max="7443" width="2.25" style="27" customWidth="1"/>
    <col min="7444" max="7444" width="9" style="27"/>
    <col min="7445" max="7445" width="9.75" style="27" bestFit="1" customWidth="1"/>
    <col min="7446" max="7680" width="9" style="27"/>
    <col min="7681" max="7681" width="1.875" style="27" customWidth="1"/>
    <col min="7682" max="7682" width="3.5" style="27" bestFit="1" customWidth="1"/>
    <col min="7683" max="7683" width="20.25" style="27" customWidth="1"/>
    <col min="7684" max="7697" width="9.5" style="27" customWidth="1"/>
    <col min="7698" max="7698" width="2.875" style="27" customWidth="1"/>
    <col min="7699" max="7699" width="2.25" style="27" customWidth="1"/>
    <col min="7700" max="7700" width="9" style="27"/>
    <col min="7701" max="7701" width="9.75" style="27" bestFit="1" customWidth="1"/>
    <col min="7702" max="7936" width="9" style="27"/>
    <col min="7937" max="7937" width="1.875" style="27" customWidth="1"/>
    <col min="7938" max="7938" width="3.5" style="27" bestFit="1" customWidth="1"/>
    <col min="7939" max="7939" width="20.25" style="27" customWidth="1"/>
    <col min="7940" max="7953" width="9.5" style="27" customWidth="1"/>
    <col min="7954" max="7954" width="2.875" style="27" customWidth="1"/>
    <col min="7955" max="7955" width="2.25" style="27" customWidth="1"/>
    <col min="7956" max="7956" width="9" style="27"/>
    <col min="7957" max="7957" width="9.75" style="27" bestFit="1" customWidth="1"/>
    <col min="7958" max="8192" width="9" style="27"/>
    <col min="8193" max="8193" width="1.875" style="27" customWidth="1"/>
    <col min="8194" max="8194" width="3.5" style="27" bestFit="1" customWidth="1"/>
    <col min="8195" max="8195" width="20.25" style="27" customWidth="1"/>
    <col min="8196" max="8209" width="9.5" style="27" customWidth="1"/>
    <col min="8210" max="8210" width="2.875" style="27" customWidth="1"/>
    <col min="8211" max="8211" width="2.25" style="27" customWidth="1"/>
    <col min="8212" max="8212" width="9" style="27"/>
    <col min="8213" max="8213" width="9.75" style="27" bestFit="1" customWidth="1"/>
    <col min="8214" max="8448" width="9" style="27"/>
    <col min="8449" max="8449" width="1.875" style="27" customWidth="1"/>
    <col min="8450" max="8450" width="3.5" style="27" bestFit="1" customWidth="1"/>
    <col min="8451" max="8451" width="20.25" style="27" customWidth="1"/>
    <col min="8452" max="8465" width="9.5" style="27" customWidth="1"/>
    <col min="8466" max="8466" width="2.875" style="27" customWidth="1"/>
    <col min="8467" max="8467" width="2.25" style="27" customWidth="1"/>
    <col min="8468" max="8468" width="9" style="27"/>
    <col min="8469" max="8469" width="9.75" style="27" bestFit="1" customWidth="1"/>
    <col min="8470" max="8704" width="9" style="27"/>
    <col min="8705" max="8705" width="1.875" style="27" customWidth="1"/>
    <col min="8706" max="8706" width="3.5" style="27" bestFit="1" customWidth="1"/>
    <col min="8707" max="8707" width="20.25" style="27" customWidth="1"/>
    <col min="8708" max="8721" width="9.5" style="27" customWidth="1"/>
    <col min="8722" max="8722" width="2.875" style="27" customWidth="1"/>
    <col min="8723" max="8723" width="2.25" style="27" customWidth="1"/>
    <col min="8724" max="8724" width="9" style="27"/>
    <col min="8725" max="8725" width="9.75" style="27" bestFit="1" customWidth="1"/>
    <col min="8726" max="8960" width="9" style="27"/>
    <col min="8961" max="8961" width="1.875" style="27" customWidth="1"/>
    <col min="8962" max="8962" width="3.5" style="27" bestFit="1" customWidth="1"/>
    <col min="8963" max="8963" width="20.25" style="27" customWidth="1"/>
    <col min="8964" max="8977" width="9.5" style="27" customWidth="1"/>
    <col min="8978" max="8978" width="2.875" style="27" customWidth="1"/>
    <col min="8979" max="8979" width="2.25" style="27" customWidth="1"/>
    <col min="8980" max="8980" width="9" style="27"/>
    <col min="8981" max="8981" width="9.75" style="27" bestFit="1" customWidth="1"/>
    <col min="8982" max="9216" width="9" style="27"/>
    <col min="9217" max="9217" width="1.875" style="27" customWidth="1"/>
    <col min="9218" max="9218" width="3.5" style="27" bestFit="1" customWidth="1"/>
    <col min="9219" max="9219" width="20.25" style="27" customWidth="1"/>
    <col min="9220" max="9233" width="9.5" style="27" customWidth="1"/>
    <col min="9234" max="9234" width="2.875" style="27" customWidth="1"/>
    <col min="9235" max="9235" width="2.25" style="27" customWidth="1"/>
    <col min="9236" max="9236" width="9" style="27"/>
    <col min="9237" max="9237" width="9.75" style="27" bestFit="1" customWidth="1"/>
    <col min="9238" max="9472" width="9" style="27"/>
    <col min="9473" max="9473" width="1.875" style="27" customWidth="1"/>
    <col min="9474" max="9474" width="3.5" style="27" bestFit="1" customWidth="1"/>
    <col min="9475" max="9475" width="20.25" style="27" customWidth="1"/>
    <col min="9476" max="9489" width="9.5" style="27" customWidth="1"/>
    <col min="9490" max="9490" width="2.875" style="27" customWidth="1"/>
    <col min="9491" max="9491" width="2.25" style="27" customWidth="1"/>
    <col min="9492" max="9492" width="9" style="27"/>
    <col min="9493" max="9493" width="9.75" style="27" bestFit="1" customWidth="1"/>
    <col min="9494" max="9728" width="9" style="27"/>
    <col min="9729" max="9729" width="1.875" style="27" customWidth="1"/>
    <col min="9730" max="9730" width="3.5" style="27" bestFit="1" customWidth="1"/>
    <col min="9731" max="9731" width="20.25" style="27" customWidth="1"/>
    <col min="9732" max="9745" width="9.5" style="27" customWidth="1"/>
    <col min="9746" max="9746" width="2.875" style="27" customWidth="1"/>
    <col min="9747" max="9747" width="2.25" style="27" customWidth="1"/>
    <col min="9748" max="9748" width="9" style="27"/>
    <col min="9749" max="9749" width="9.75" style="27" bestFit="1" customWidth="1"/>
    <col min="9750" max="9984" width="9" style="27"/>
    <col min="9985" max="9985" width="1.875" style="27" customWidth="1"/>
    <col min="9986" max="9986" width="3.5" style="27" bestFit="1" customWidth="1"/>
    <col min="9987" max="9987" width="20.25" style="27" customWidth="1"/>
    <col min="9988" max="10001" width="9.5" style="27" customWidth="1"/>
    <col min="10002" max="10002" width="2.875" style="27" customWidth="1"/>
    <col min="10003" max="10003" width="2.25" style="27" customWidth="1"/>
    <col min="10004" max="10004" width="9" style="27"/>
    <col min="10005" max="10005" width="9.75" style="27" bestFit="1" customWidth="1"/>
    <col min="10006" max="10240" width="9" style="27"/>
    <col min="10241" max="10241" width="1.875" style="27" customWidth="1"/>
    <col min="10242" max="10242" width="3.5" style="27" bestFit="1" customWidth="1"/>
    <col min="10243" max="10243" width="20.25" style="27" customWidth="1"/>
    <col min="10244" max="10257" width="9.5" style="27" customWidth="1"/>
    <col min="10258" max="10258" width="2.875" style="27" customWidth="1"/>
    <col min="10259" max="10259" width="2.25" style="27" customWidth="1"/>
    <col min="10260" max="10260" width="9" style="27"/>
    <col min="10261" max="10261" width="9.75" style="27" bestFit="1" customWidth="1"/>
    <col min="10262" max="10496" width="9" style="27"/>
    <col min="10497" max="10497" width="1.875" style="27" customWidth="1"/>
    <col min="10498" max="10498" width="3.5" style="27" bestFit="1" customWidth="1"/>
    <col min="10499" max="10499" width="20.25" style="27" customWidth="1"/>
    <col min="10500" max="10513" width="9.5" style="27" customWidth="1"/>
    <col min="10514" max="10514" width="2.875" style="27" customWidth="1"/>
    <col min="10515" max="10515" width="2.25" style="27" customWidth="1"/>
    <col min="10516" max="10516" width="9" style="27"/>
    <col min="10517" max="10517" width="9.75" style="27" bestFit="1" customWidth="1"/>
    <col min="10518" max="10752" width="9" style="27"/>
    <col min="10753" max="10753" width="1.875" style="27" customWidth="1"/>
    <col min="10754" max="10754" width="3.5" style="27" bestFit="1" customWidth="1"/>
    <col min="10755" max="10755" width="20.25" style="27" customWidth="1"/>
    <col min="10756" max="10769" width="9.5" style="27" customWidth="1"/>
    <col min="10770" max="10770" width="2.875" style="27" customWidth="1"/>
    <col min="10771" max="10771" width="2.25" style="27" customWidth="1"/>
    <col min="10772" max="10772" width="9" style="27"/>
    <col min="10773" max="10773" width="9.75" style="27" bestFit="1" customWidth="1"/>
    <col min="10774" max="11008" width="9" style="27"/>
    <col min="11009" max="11009" width="1.875" style="27" customWidth="1"/>
    <col min="11010" max="11010" width="3.5" style="27" bestFit="1" customWidth="1"/>
    <col min="11011" max="11011" width="20.25" style="27" customWidth="1"/>
    <col min="11012" max="11025" width="9.5" style="27" customWidth="1"/>
    <col min="11026" max="11026" width="2.875" style="27" customWidth="1"/>
    <col min="11027" max="11027" width="2.25" style="27" customWidth="1"/>
    <col min="11028" max="11028" width="9" style="27"/>
    <col min="11029" max="11029" width="9.75" style="27" bestFit="1" customWidth="1"/>
    <col min="11030" max="11264" width="9" style="27"/>
    <col min="11265" max="11265" width="1.875" style="27" customWidth="1"/>
    <col min="11266" max="11266" width="3.5" style="27" bestFit="1" customWidth="1"/>
    <col min="11267" max="11267" width="20.25" style="27" customWidth="1"/>
    <col min="11268" max="11281" width="9.5" style="27" customWidth="1"/>
    <col min="11282" max="11282" width="2.875" style="27" customWidth="1"/>
    <col min="11283" max="11283" width="2.25" style="27" customWidth="1"/>
    <col min="11284" max="11284" width="9" style="27"/>
    <col min="11285" max="11285" width="9.75" style="27" bestFit="1" customWidth="1"/>
    <col min="11286" max="11520" width="9" style="27"/>
    <col min="11521" max="11521" width="1.875" style="27" customWidth="1"/>
    <col min="11522" max="11522" width="3.5" style="27" bestFit="1" customWidth="1"/>
    <col min="11523" max="11523" width="20.25" style="27" customWidth="1"/>
    <col min="11524" max="11537" width="9.5" style="27" customWidth="1"/>
    <col min="11538" max="11538" width="2.875" style="27" customWidth="1"/>
    <col min="11539" max="11539" width="2.25" style="27" customWidth="1"/>
    <col min="11540" max="11540" width="9" style="27"/>
    <col min="11541" max="11541" width="9.75" style="27" bestFit="1" customWidth="1"/>
    <col min="11542" max="11776" width="9" style="27"/>
    <col min="11777" max="11777" width="1.875" style="27" customWidth="1"/>
    <col min="11778" max="11778" width="3.5" style="27" bestFit="1" customWidth="1"/>
    <col min="11779" max="11779" width="20.25" style="27" customWidth="1"/>
    <col min="11780" max="11793" width="9.5" style="27" customWidth="1"/>
    <col min="11794" max="11794" width="2.875" style="27" customWidth="1"/>
    <col min="11795" max="11795" width="2.25" style="27" customWidth="1"/>
    <col min="11796" max="11796" width="9" style="27"/>
    <col min="11797" max="11797" width="9.75" style="27" bestFit="1" customWidth="1"/>
    <col min="11798" max="12032" width="9" style="27"/>
    <col min="12033" max="12033" width="1.875" style="27" customWidth="1"/>
    <col min="12034" max="12034" width="3.5" style="27" bestFit="1" customWidth="1"/>
    <col min="12035" max="12035" width="20.25" style="27" customWidth="1"/>
    <col min="12036" max="12049" width="9.5" style="27" customWidth="1"/>
    <col min="12050" max="12050" width="2.875" style="27" customWidth="1"/>
    <col min="12051" max="12051" width="2.25" style="27" customWidth="1"/>
    <col min="12052" max="12052" width="9" style="27"/>
    <col min="12053" max="12053" width="9.75" style="27" bestFit="1" customWidth="1"/>
    <col min="12054" max="12288" width="9" style="27"/>
    <col min="12289" max="12289" width="1.875" style="27" customWidth="1"/>
    <col min="12290" max="12290" width="3.5" style="27" bestFit="1" customWidth="1"/>
    <col min="12291" max="12291" width="20.25" style="27" customWidth="1"/>
    <col min="12292" max="12305" width="9.5" style="27" customWidth="1"/>
    <col min="12306" max="12306" width="2.875" style="27" customWidth="1"/>
    <col min="12307" max="12307" width="2.25" style="27" customWidth="1"/>
    <col min="12308" max="12308" width="9" style="27"/>
    <col min="12309" max="12309" width="9.75" style="27" bestFit="1" customWidth="1"/>
    <col min="12310" max="12544" width="9" style="27"/>
    <col min="12545" max="12545" width="1.875" style="27" customWidth="1"/>
    <col min="12546" max="12546" width="3.5" style="27" bestFit="1" customWidth="1"/>
    <col min="12547" max="12547" width="20.25" style="27" customWidth="1"/>
    <col min="12548" max="12561" width="9.5" style="27" customWidth="1"/>
    <col min="12562" max="12562" width="2.875" style="27" customWidth="1"/>
    <col min="12563" max="12563" width="2.25" style="27" customWidth="1"/>
    <col min="12564" max="12564" width="9" style="27"/>
    <col min="12565" max="12565" width="9.75" style="27" bestFit="1" customWidth="1"/>
    <col min="12566" max="12800" width="9" style="27"/>
    <col min="12801" max="12801" width="1.875" style="27" customWidth="1"/>
    <col min="12802" max="12802" width="3.5" style="27" bestFit="1" customWidth="1"/>
    <col min="12803" max="12803" width="20.25" style="27" customWidth="1"/>
    <col min="12804" max="12817" width="9.5" style="27" customWidth="1"/>
    <col min="12818" max="12818" width="2.875" style="27" customWidth="1"/>
    <col min="12819" max="12819" width="2.25" style="27" customWidth="1"/>
    <col min="12820" max="12820" width="9" style="27"/>
    <col min="12821" max="12821" width="9.75" style="27" bestFit="1" customWidth="1"/>
    <col min="12822" max="13056" width="9" style="27"/>
    <col min="13057" max="13057" width="1.875" style="27" customWidth="1"/>
    <col min="13058" max="13058" width="3.5" style="27" bestFit="1" customWidth="1"/>
    <col min="13059" max="13059" width="20.25" style="27" customWidth="1"/>
    <col min="13060" max="13073" width="9.5" style="27" customWidth="1"/>
    <col min="13074" max="13074" width="2.875" style="27" customWidth="1"/>
    <col min="13075" max="13075" width="2.25" style="27" customWidth="1"/>
    <col min="13076" max="13076" width="9" style="27"/>
    <col min="13077" max="13077" width="9.75" style="27" bestFit="1" customWidth="1"/>
    <col min="13078" max="13312" width="9" style="27"/>
    <col min="13313" max="13313" width="1.875" style="27" customWidth="1"/>
    <col min="13314" max="13314" width="3.5" style="27" bestFit="1" customWidth="1"/>
    <col min="13315" max="13315" width="20.25" style="27" customWidth="1"/>
    <col min="13316" max="13329" width="9.5" style="27" customWidth="1"/>
    <col min="13330" max="13330" width="2.875" style="27" customWidth="1"/>
    <col min="13331" max="13331" width="2.25" style="27" customWidth="1"/>
    <col min="13332" max="13332" width="9" style="27"/>
    <col min="13333" max="13333" width="9.75" style="27" bestFit="1" customWidth="1"/>
    <col min="13334" max="13568" width="9" style="27"/>
    <col min="13569" max="13569" width="1.875" style="27" customWidth="1"/>
    <col min="13570" max="13570" width="3.5" style="27" bestFit="1" customWidth="1"/>
    <col min="13571" max="13571" width="20.25" style="27" customWidth="1"/>
    <col min="13572" max="13585" width="9.5" style="27" customWidth="1"/>
    <col min="13586" max="13586" width="2.875" style="27" customWidth="1"/>
    <col min="13587" max="13587" width="2.25" style="27" customWidth="1"/>
    <col min="13588" max="13588" width="9" style="27"/>
    <col min="13589" max="13589" width="9.75" style="27" bestFit="1" customWidth="1"/>
    <col min="13590" max="13824" width="9" style="27"/>
    <col min="13825" max="13825" width="1.875" style="27" customWidth="1"/>
    <col min="13826" max="13826" width="3.5" style="27" bestFit="1" customWidth="1"/>
    <col min="13827" max="13827" width="20.25" style="27" customWidth="1"/>
    <col min="13828" max="13841" width="9.5" style="27" customWidth="1"/>
    <col min="13842" max="13842" width="2.875" style="27" customWidth="1"/>
    <col min="13843" max="13843" width="2.25" style="27" customWidth="1"/>
    <col min="13844" max="13844" width="9" style="27"/>
    <col min="13845" max="13845" width="9.75" style="27" bestFit="1" customWidth="1"/>
    <col min="13846" max="14080" width="9" style="27"/>
    <col min="14081" max="14081" width="1.875" style="27" customWidth="1"/>
    <col min="14082" max="14082" width="3.5" style="27" bestFit="1" customWidth="1"/>
    <col min="14083" max="14083" width="20.25" style="27" customWidth="1"/>
    <col min="14084" max="14097" width="9.5" style="27" customWidth="1"/>
    <col min="14098" max="14098" width="2.875" style="27" customWidth="1"/>
    <col min="14099" max="14099" width="2.25" style="27" customWidth="1"/>
    <col min="14100" max="14100" width="9" style="27"/>
    <col min="14101" max="14101" width="9.75" style="27" bestFit="1" customWidth="1"/>
    <col min="14102" max="14336" width="9" style="27"/>
    <col min="14337" max="14337" width="1.875" style="27" customWidth="1"/>
    <col min="14338" max="14338" width="3.5" style="27" bestFit="1" customWidth="1"/>
    <col min="14339" max="14339" width="20.25" style="27" customWidth="1"/>
    <col min="14340" max="14353" width="9.5" style="27" customWidth="1"/>
    <col min="14354" max="14354" width="2.875" style="27" customWidth="1"/>
    <col min="14355" max="14355" width="2.25" style="27" customWidth="1"/>
    <col min="14356" max="14356" width="9" style="27"/>
    <col min="14357" max="14357" width="9.75" style="27" bestFit="1" customWidth="1"/>
    <col min="14358" max="14592" width="9" style="27"/>
    <col min="14593" max="14593" width="1.875" style="27" customWidth="1"/>
    <col min="14594" max="14594" width="3.5" style="27" bestFit="1" customWidth="1"/>
    <col min="14595" max="14595" width="20.25" style="27" customWidth="1"/>
    <col min="14596" max="14609" width="9.5" style="27" customWidth="1"/>
    <col min="14610" max="14610" width="2.875" style="27" customWidth="1"/>
    <col min="14611" max="14611" width="2.25" style="27" customWidth="1"/>
    <col min="14612" max="14612" width="9" style="27"/>
    <col min="14613" max="14613" width="9.75" style="27" bestFit="1" customWidth="1"/>
    <col min="14614" max="14848" width="9" style="27"/>
    <col min="14849" max="14849" width="1.875" style="27" customWidth="1"/>
    <col min="14850" max="14850" width="3.5" style="27" bestFit="1" customWidth="1"/>
    <col min="14851" max="14851" width="20.25" style="27" customWidth="1"/>
    <col min="14852" max="14865" width="9.5" style="27" customWidth="1"/>
    <col min="14866" max="14866" width="2.875" style="27" customWidth="1"/>
    <col min="14867" max="14867" width="2.25" style="27" customWidth="1"/>
    <col min="14868" max="14868" width="9" style="27"/>
    <col min="14869" max="14869" width="9.75" style="27" bestFit="1" customWidth="1"/>
    <col min="14870" max="15104" width="9" style="27"/>
    <col min="15105" max="15105" width="1.875" style="27" customWidth="1"/>
    <col min="15106" max="15106" width="3.5" style="27" bestFit="1" customWidth="1"/>
    <col min="15107" max="15107" width="20.25" style="27" customWidth="1"/>
    <col min="15108" max="15121" width="9.5" style="27" customWidth="1"/>
    <col min="15122" max="15122" width="2.875" style="27" customWidth="1"/>
    <col min="15123" max="15123" width="2.25" style="27" customWidth="1"/>
    <col min="15124" max="15124" width="9" style="27"/>
    <col min="15125" max="15125" width="9.75" style="27" bestFit="1" customWidth="1"/>
    <col min="15126" max="15360" width="9" style="27"/>
    <col min="15361" max="15361" width="1.875" style="27" customWidth="1"/>
    <col min="15362" max="15362" width="3.5" style="27" bestFit="1" customWidth="1"/>
    <col min="15363" max="15363" width="20.25" style="27" customWidth="1"/>
    <col min="15364" max="15377" width="9.5" style="27" customWidth="1"/>
    <col min="15378" max="15378" width="2.875" style="27" customWidth="1"/>
    <col min="15379" max="15379" width="2.25" style="27" customWidth="1"/>
    <col min="15380" max="15380" width="9" style="27"/>
    <col min="15381" max="15381" width="9.75" style="27" bestFit="1" customWidth="1"/>
    <col min="15382" max="15616" width="9" style="27"/>
    <col min="15617" max="15617" width="1.875" style="27" customWidth="1"/>
    <col min="15618" max="15618" width="3.5" style="27" bestFit="1" customWidth="1"/>
    <col min="15619" max="15619" width="20.25" style="27" customWidth="1"/>
    <col min="15620" max="15633" width="9.5" style="27" customWidth="1"/>
    <col min="15634" max="15634" width="2.875" style="27" customWidth="1"/>
    <col min="15635" max="15635" width="2.25" style="27" customWidth="1"/>
    <col min="15636" max="15636" width="9" style="27"/>
    <col min="15637" max="15637" width="9.75" style="27" bestFit="1" customWidth="1"/>
    <col min="15638" max="15872" width="9" style="27"/>
    <col min="15873" max="15873" width="1.875" style="27" customWidth="1"/>
    <col min="15874" max="15874" width="3.5" style="27" bestFit="1" customWidth="1"/>
    <col min="15875" max="15875" width="20.25" style="27" customWidth="1"/>
    <col min="15876" max="15889" width="9.5" style="27" customWidth="1"/>
    <col min="15890" max="15890" width="2.875" style="27" customWidth="1"/>
    <col min="15891" max="15891" width="2.25" style="27" customWidth="1"/>
    <col min="15892" max="15892" width="9" style="27"/>
    <col min="15893" max="15893" width="9.75" style="27" bestFit="1" customWidth="1"/>
    <col min="15894" max="16128" width="9" style="27"/>
    <col min="16129" max="16129" width="1.875" style="27" customWidth="1"/>
    <col min="16130" max="16130" width="3.5" style="27" bestFit="1" customWidth="1"/>
    <col min="16131" max="16131" width="20.25" style="27" customWidth="1"/>
    <col min="16132" max="16145" width="9.5" style="27" customWidth="1"/>
    <col min="16146" max="16146" width="2.875" style="27" customWidth="1"/>
    <col min="16147" max="16147" width="2.25" style="27" customWidth="1"/>
    <col min="16148" max="16148" width="9" style="27"/>
    <col min="16149" max="16149" width="9.75" style="27" bestFit="1" customWidth="1"/>
    <col min="16150" max="16384" width="9" style="27"/>
  </cols>
  <sheetData>
    <row r="1" spans="3:18" s="33" customFormat="1" ht="14.25" customHeight="1">
      <c r="D1" s="94"/>
      <c r="E1" s="94"/>
      <c r="F1" s="94"/>
      <c r="G1" s="94"/>
      <c r="H1" s="94"/>
      <c r="I1" s="94"/>
      <c r="J1" s="94"/>
      <c r="K1" s="94"/>
      <c r="L1" s="94"/>
      <c r="M1" s="94"/>
      <c r="N1" s="94"/>
      <c r="O1" s="94"/>
      <c r="P1" s="94"/>
      <c r="Q1" s="94"/>
      <c r="R1" s="94"/>
    </row>
    <row r="2" spans="3:18" s="33" customFormat="1" ht="17.25">
      <c r="C2" s="36" t="s">
        <v>264</v>
      </c>
      <c r="D2" s="94"/>
      <c r="E2" s="94"/>
      <c r="F2" s="94"/>
      <c r="G2" s="94"/>
      <c r="H2" s="94"/>
      <c r="I2" s="94"/>
      <c r="J2" s="94"/>
      <c r="K2" s="94"/>
      <c r="L2" s="94"/>
      <c r="M2" s="94"/>
      <c r="N2" s="94"/>
      <c r="O2" s="94"/>
      <c r="P2" s="94"/>
      <c r="Q2" s="94"/>
      <c r="R2" s="94"/>
    </row>
    <row r="3" spans="3:18" s="33" customFormat="1" ht="8.65" customHeight="1">
      <c r="D3" s="94"/>
      <c r="E3" s="94"/>
      <c r="F3" s="94"/>
      <c r="G3" s="94"/>
      <c r="H3" s="94"/>
      <c r="I3" s="94"/>
      <c r="J3" s="94"/>
      <c r="K3" s="94"/>
      <c r="L3" s="94"/>
      <c r="M3" s="94"/>
      <c r="N3" s="94"/>
      <c r="O3" s="94"/>
      <c r="P3" s="94"/>
      <c r="Q3" s="94"/>
      <c r="R3" s="94"/>
    </row>
    <row r="4" spans="3:18" s="33" customFormat="1" ht="17.25">
      <c r="C4" s="36" t="s">
        <v>265</v>
      </c>
      <c r="D4" s="35"/>
      <c r="E4" s="35"/>
      <c r="F4" s="35"/>
      <c r="G4" s="35"/>
      <c r="H4" s="35"/>
      <c r="I4" s="35"/>
      <c r="J4" s="35"/>
      <c r="K4" s="35"/>
      <c r="L4" s="35"/>
      <c r="M4" s="35"/>
      <c r="N4" s="35"/>
      <c r="O4" s="35"/>
      <c r="P4" s="35"/>
      <c r="Q4" s="35"/>
      <c r="R4" s="94"/>
    </row>
    <row r="5" spans="3:18" s="33" customFormat="1" ht="8.65" customHeight="1">
      <c r="D5" s="35"/>
      <c r="E5" s="35"/>
      <c r="F5" s="35"/>
      <c r="G5" s="35"/>
      <c r="H5" s="35"/>
      <c r="I5" s="35"/>
      <c r="J5" s="35"/>
      <c r="K5" s="35"/>
      <c r="L5" s="35"/>
      <c r="M5" s="35"/>
      <c r="N5" s="35"/>
      <c r="O5" s="35"/>
      <c r="P5" s="35"/>
      <c r="Q5" s="35"/>
      <c r="R5" s="94"/>
    </row>
    <row r="6" spans="3:18" s="33" customFormat="1" ht="17.25">
      <c r="C6" s="36" t="s">
        <v>175</v>
      </c>
      <c r="D6" s="35"/>
      <c r="E6" s="35"/>
      <c r="F6" s="35"/>
      <c r="G6" s="35"/>
      <c r="H6" s="35"/>
      <c r="I6" s="35"/>
      <c r="J6" s="35"/>
      <c r="K6" s="35"/>
      <c r="L6" s="35"/>
      <c r="M6" s="35"/>
      <c r="N6" s="35"/>
      <c r="O6" s="35"/>
      <c r="P6" s="35"/>
      <c r="Q6" s="35"/>
      <c r="R6" s="94"/>
    </row>
    <row r="7" spans="3:18" s="33" customFormat="1" ht="8.65" customHeight="1">
      <c r="D7" s="35"/>
      <c r="E7" s="35"/>
      <c r="F7" s="35"/>
      <c r="G7" s="35"/>
      <c r="H7" s="35"/>
      <c r="I7" s="35"/>
      <c r="J7" s="35"/>
      <c r="K7" s="35"/>
      <c r="L7" s="35"/>
      <c r="M7" s="35"/>
      <c r="N7" s="35"/>
      <c r="O7" s="35"/>
      <c r="P7" s="35"/>
      <c r="Q7" s="35"/>
      <c r="R7" s="94"/>
    </row>
    <row r="8" spans="3:18" s="33" customFormat="1" ht="14.25" customHeight="1">
      <c r="C8" s="30" t="s">
        <v>266</v>
      </c>
      <c r="D8" s="27"/>
      <c r="E8" s="27"/>
      <c r="F8" s="71"/>
      <c r="G8" s="72"/>
      <c r="H8" s="27"/>
      <c r="I8" s="27"/>
      <c r="J8" s="73"/>
      <c r="K8" s="74"/>
      <c r="L8" s="27"/>
      <c r="M8" s="27"/>
      <c r="N8" s="27"/>
      <c r="O8" s="27"/>
      <c r="P8" s="27"/>
      <c r="Q8" s="31" t="s">
        <v>57</v>
      </c>
      <c r="R8" s="94"/>
    </row>
    <row r="9" spans="3:18" s="33" customFormat="1" ht="14.25" customHeight="1">
      <c r="C9" s="39"/>
      <c r="D9" s="712" t="str">
        <f t="array" ref="D9:P10">+TRANSPOSE('入力 (県内外)'!$B$6:$C$18)</f>
        <v>01</v>
      </c>
      <c r="E9" s="712" t="str">
        <v>02</v>
      </c>
      <c r="F9" s="712" t="str">
        <v>03</v>
      </c>
      <c r="G9" s="712" t="str">
        <v>04</v>
      </c>
      <c r="H9" s="712" t="str">
        <v>05</v>
      </c>
      <c r="I9" s="712" t="str">
        <v>06</v>
      </c>
      <c r="J9" s="712" t="str">
        <v>07</v>
      </c>
      <c r="K9" s="712" t="str">
        <v>08</v>
      </c>
      <c r="L9" s="712" t="str">
        <v>09</v>
      </c>
      <c r="M9" s="712" t="str">
        <v>10</v>
      </c>
      <c r="N9" s="712" t="str">
        <v>11</v>
      </c>
      <c r="O9" s="712" t="str">
        <v>12</v>
      </c>
      <c r="P9" s="712" t="str">
        <v>13</v>
      </c>
      <c r="Q9" s="39"/>
      <c r="R9" s="94"/>
    </row>
    <row r="10" spans="3:18" s="33" customFormat="1" ht="28.5" customHeight="1">
      <c r="C10" s="75" t="s">
        <v>58</v>
      </c>
      <c r="D10" s="713" t="str">
        <v>農林水産業</v>
      </c>
      <c r="E10" s="713" t="str">
        <v>鉱業</v>
      </c>
      <c r="F10" s="713" t="str">
        <v>製造業</v>
      </c>
      <c r="G10" s="713" t="str">
        <v>建設</v>
      </c>
      <c r="H10" s="713" t="str">
        <v>電力・ガス・水道</v>
      </c>
      <c r="I10" s="713" t="str">
        <v>商業</v>
      </c>
      <c r="J10" s="713" t="str">
        <v>金融・保険</v>
      </c>
      <c r="K10" s="713" t="str">
        <v>不動産</v>
      </c>
      <c r="L10" s="713" t="str">
        <v>運輸・郵便</v>
      </c>
      <c r="M10" s="713" t="str">
        <v>情報通信</v>
      </c>
      <c r="N10" s="713" t="str">
        <v>公務</v>
      </c>
      <c r="O10" s="713" t="str">
        <v>サービス業</v>
      </c>
      <c r="P10" s="713" t="str">
        <v>分類不明</v>
      </c>
      <c r="Q10" s="32" t="s">
        <v>71</v>
      </c>
      <c r="R10" s="94"/>
    </row>
    <row r="11" spans="3:18" s="33" customFormat="1" ht="14.25" customHeight="1">
      <c r="C11" s="76" t="s">
        <v>101</v>
      </c>
      <c r="D11" s="77">
        <f>詳細1!D11</f>
        <v>0</v>
      </c>
      <c r="E11" s="77">
        <f>詳細1!E11</f>
        <v>0</v>
      </c>
      <c r="F11" s="77">
        <f>詳細1!F11</f>
        <v>0</v>
      </c>
      <c r="G11" s="77">
        <f>詳細1!G11</f>
        <v>0</v>
      </c>
      <c r="H11" s="77">
        <f>詳細1!H11</f>
        <v>0</v>
      </c>
      <c r="I11" s="77">
        <f>詳細1!I11</f>
        <v>0</v>
      </c>
      <c r="J11" s="77">
        <f>詳細1!J11</f>
        <v>0</v>
      </c>
      <c r="K11" s="77">
        <f>詳細1!K11</f>
        <v>0</v>
      </c>
      <c r="L11" s="77">
        <f>詳細1!L11</f>
        <v>0</v>
      </c>
      <c r="M11" s="77">
        <f>詳細1!M11</f>
        <v>0</v>
      </c>
      <c r="N11" s="77">
        <f>詳細1!N11</f>
        <v>0</v>
      </c>
      <c r="O11" s="77">
        <f>詳細1!O11</f>
        <v>0</v>
      </c>
      <c r="P11" s="77">
        <f>詳細1!P11</f>
        <v>0</v>
      </c>
      <c r="Q11" s="77">
        <f>SUM(D11:P11)</f>
        <v>0</v>
      </c>
    </row>
    <row r="12" spans="3:18" s="33" customFormat="1" ht="14.25" customHeight="1">
      <c r="C12" s="78" t="s">
        <v>102</v>
      </c>
      <c r="D12" s="79">
        <f>詳細1!D12</f>
        <v>0</v>
      </c>
      <c r="E12" s="79">
        <f>詳細1!E12</f>
        <v>0</v>
      </c>
      <c r="F12" s="79">
        <f>詳細1!F12</f>
        <v>0</v>
      </c>
      <c r="G12" s="79">
        <f>詳細1!G12</f>
        <v>0</v>
      </c>
      <c r="H12" s="79">
        <f>詳細1!H12</f>
        <v>0</v>
      </c>
      <c r="I12" s="79">
        <f>詳細1!I12</f>
        <v>0</v>
      </c>
      <c r="J12" s="79">
        <f>詳細1!J12</f>
        <v>0</v>
      </c>
      <c r="K12" s="79">
        <f>詳細1!K12</f>
        <v>0</v>
      </c>
      <c r="L12" s="79">
        <f>詳細1!L12</f>
        <v>0</v>
      </c>
      <c r="M12" s="79">
        <f>詳細1!M12</f>
        <v>0</v>
      </c>
      <c r="N12" s="79">
        <f>詳細1!N12</f>
        <v>0</v>
      </c>
      <c r="O12" s="79">
        <f>詳細1!O12</f>
        <v>0</v>
      </c>
      <c r="P12" s="79">
        <f>詳細1!P12</f>
        <v>0</v>
      </c>
      <c r="Q12" s="79">
        <f>SUM(D12:P12)</f>
        <v>0</v>
      </c>
    </row>
    <row r="13" spans="3:18" s="33" customFormat="1" ht="14.25" customHeight="1">
      <c r="C13" s="78" t="s">
        <v>103</v>
      </c>
      <c r="D13" s="79">
        <f>詳細1!D13</f>
        <v>0</v>
      </c>
      <c r="E13" s="79">
        <f>詳細1!E13</f>
        <v>0</v>
      </c>
      <c r="F13" s="79">
        <f>詳細1!F13</f>
        <v>0</v>
      </c>
      <c r="G13" s="79">
        <f>詳細1!G13</f>
        <v>0</v>
      </c>
      <c r="H13" s="79">
        <f>詳細1!H13</f>
        <v>0</v>
      </c>
      <c r="I13" s="79">
        <f>詳細1!I13</f>
        <v>0</v>
      </c>
      <c r="J13" s="79">
        <f>詳細1!J13</f>
        <v>0</v>
      </c>
      <c r="K13" s="79">
        <f>詳細1!K13</f>
        <v>0</v>
      </c>
      <c r="L13" s="79">
        <f>詳細1!L13</f>
        <v>0</v>
      </c>
      <c r="M13" s="79">
        <f>詳細1!M13</f>
        <v>0</v>
      </c>
      <c r="N13" s="79">
        <f>詳細1!N13</f>
        <v>0</v>
      </c>
      <c r="O13" s="79">
        <f>詳細1!O13</f>
        <v>0</v>
      </c>
      <c r="P13" s="79">
        <f>詳細1!P13</f>
        <v>0</v>
      </c>
      <c r="Q13" s="79">
        <f>SUM(D13:P13)</f>
        <v>0</v>
      </c>
    </row>
    <row r="14" spans="3:18" s="33" customFormat="1" ht="14.25" customHeight="1">
      <c r="C14" s="80" t="s">
        <v>92</v>
      </c>
      <c r="D14" s="46">
        <f>詳細1!D14</f>
        <v>0</v>
      </c>
      <c r="E14" s="46">
        <f>詳細1!E14</f>
        <v>0</v>
      </c>
      <c r="F14" s="46">
        <f>詳細1!F14</f>
        <v>0</v>
      </c>
      <c r="G14" s="46">
        <f>詳細1!G14</f>
        <v>0</v>
      </c>
      <c r="H14" s="46">
        <f>詳細1!H14</f>
        <v>0</v>
      </c>
      <c r="I14" s="46">
        <f>詳細1!I14</f>
        <v>0</v>
      </c>
      <c r="J14" s="46">
        <f>詳細1!J14</f>
        <v>0</v>
      </c>
      <c r="K14" s="46">
        <f>詳細1!K14</f>
        <v>0</v>
      </c>
      <c r="L14" s="46">
        <f>詳細1!L14</f>
        <v>0</v>
      </c>
      <c r="M14" s="46">
        <f>詳細1!M14</f>
        <v>0</v>
      </c>
      <c r="N14" s="46">
        <f>詳細1!N14</f>
        <v>0</v>
      </c>
      <c r="O14" s="46">
        <f>詳細1!O14</f>
        <v>0</v>
      </c>
      <c r="P14" s="46">
        <f>詳細1!P14</f>
        <v>0</v>
      </c>
      <c r="Q14" s="46">
        <f>SUM(D14:P14)</f>
        <v>0</v>
      </c>
    </row>
    <row r="15" spans="3:18" s="33" customFormat="1" ht="14.25" customHeight="1"/>
    <row r="16" spans="3:18" s="33" customFormat="1" ht="14.25" customHeight="1">
      <c r="C16" s="30" t="s">
        <v>267</v>
      </c>
      <c r="D16" s="27"/>
      <c r="E16" s="27"/>
      <c r="F16" s="71"/>
      <c r="G16" s="72"/>
      <c r="H16" s="27"/>
      <c r="I16" s="27"/>
      <c r="J16" s="73"/>
      <c r="K16" s="74"/>
      <c r="L16" s="27"/>
      <c r="M16" s="27"/>
      <c r="N16" s="27"/>
      <c r="O16" s="27"/>
      <c r="P16" s="27"/>
    </row>
    <row r="17" spans="3:36" s="33" customFormat="1" ht="14.25" customHeight="1">
      <c r="C17" s="39"/>
      <c r="D17" s="712" t="str">
        <f t="array" ref="D17:P18">+TRANSPOSE('入力 (県内外)'!$B$6:$C$18)</f>
        <v>01</v>
      </c>
      <c r="E17" s="712" t="str">
        <v>02</v>
      </c>
      <c r="F17" s="712" t="str">
        <v>03</v>
      </c>
      <c r="G17" s="712" t="str">
        <v>04</v>
      </c>
      <c r="H17" s="712" t="str">
        <v>05</v>
      </c>
      <c r="I17" s="712" t="str">
        <v>06</v>
      </c>
      <c r="J17" s="712" t="str">
        <v>07</v>
      </c>
      <c r="K17" s="712" t="str">
        <v>08</v>
      </c>
      <c r="L17" s="712" t="str">
        <v>09</v>
      </c>
      <c r="M17" s="712" t="str">
        <v>10</v>
      </c>
      <c r="N17" s="712" t="str">
        <v>11</v>
      </c>
      <c r="O17" s="712" t="str">
        <v>12</v>
      </c>
      <c r="P17" s="712" t="str">
        <v>13</v>
      </c>
    </row>
    <row r="18" spans="3:36" s="33" customFormat="1" ht="28.5" customHeight="1">
      <c r="C18" s="75" t="s">
        <v>58</v>
      </c>
      <c r="D18" s="713" t="str">
        <v>農林水産業</v>
      </c>
      <c r="E18" s="713" t="str">
        <v>鉱業</v>
      </c>
      <c r="F18" s="713" t="str">
        <v>製造業</v>
      </c>
      <c r="G18" s="713" t="str">
        <v>建設</v>
      </c>
      <c r="H18" s="713" t="str">
        <v>電力・ガス・水道</v>
      </c>
      <c r="I18" s="713" t="str">
        <v>商業</v>
      </c>
      <c r="J18" s="713" t="str">
        <v>金融・保険</v>
      </c>
      <c r="K18" s="713" t="str">
        <v>不動産</v>
      </c>
      <c r="L18" s="713" t="str">
        <v>運輸・郵便</v>
      </c>
      <c r="M18" s="713" t="str">
        <v>情報通信</v>
      </c>
      <c r="N18" s="713" t="str">
        <v>公務</v>
      </c>
      <c r="O18" s="713" t="str">
        <v>サービス業</v>
      </c>
      <c r="P18" s="713" t="str">
        <v>分類不明</v>
      </c>
    </row>
    <row r="19" spans="3:36" s="33" customFormat="1" ht="14.25" customHeight="1">
      <c r="C19" s="97" t="s">
        <v>268</v>
      </c>
      <c r="D19" s="98">
        <f t="array" ref="D19:P19">+TRANSPOSE(係数!$K$3:$K$15)</f>
        <v>0.56475715043386543</v>
      </c>
      <c r="E19" s="98">
        <v>0.36745279196045094</v>
      </c>
      <c r="F19" s="98">
        <v>0.25890362661093613</v>
      </c>
      <c r="G19" s="98">
        <v>0.49728374364167438</v>
      </c>
      <c r="H19" s="98">
        <v>0.27339018544996962</v>
      </c>
      <c r="I19" s="98">
        <v>0.75458958813974952</v>
      </c>
      <c r="J19" s="98">
        <v>0.710201138766275</v>
      </c>
      <c r="K19" s="98">
        <v>0.89424536443004587</v>
      </c>
      <c r="L19" s="98">
        <v>0.72123903101779596</v>
      </c>
      <c r="M19" s="98">
        <v>0.59629862368930164</v>
      </c>
      <c r="N19" s="98">
        <v>0.71200581883763647</v>
      </c>
      <c r="O19" s="98">
        <v>0.65667345175566649</v>
      </c>
      <c r="P19" s="98">
        <v>0.39233412635474552</v>
      </c>
    </row>
    <row r="20" spans="3:36" s="33" customFormat="1" ht="14.25" customHeight="1"/>
    <row r="21" spans="3:36" s="33" customFormat="1" ht="15" customHeight="1">
      <c r="C21" s="30" t="s">
        <v>269</v>
      </c>
      <c r="D21" s="94"/>
      <c r="E21" s="94"/>
      <c r="F21" s="94"/>
      <c r="G21" s="94"/>
      <c r="H21" s="94"/>
      <c r="I21" s="94"/>
      <c r="J21" s="94"/>
      <c r="K21" s="94"/>
      <c r="L21" s="94"/>
      <c r="M21" s="94"/>
      <c r="N21" s="94"/>
      <c r="O21" s="94"/>
      <c r="P21" s="94"/>
      <c r="Q21" s="31" t="s">
        <v>57</v>
      </c>
      <c r="R21" s="95"/>
      <c r="S21" s="95"/>
      <c r="T21" s="95"/>
      <c r="U21" s="95"/>
      <c r="V21" s="95"/>
      <c r="W21" s="95"/>
      <c r="X21" s="95"/>
      <c r="Y21" s="95"/>
      <c r="Z21" s="95"/>
      <c r="AA21" s="95"/>
      <c r="AB21" s="95"/>
      <c r="AC21" s="95"/>
      <c r="AD21" s="95"/>
      <c r="AE21" s="95"/>
      <c r="AF21" s="95"/>
      <c r="AG21" s="95"/>
      <c r="AH21" s="95"/>
      <c r="AI21" s="95"/>
      <c r="AJ21" s="95"/>
    </row>
    <row r="22" spans="3:36" s="33" customFormat="1" ht="12.95" customHeight="1">
      <c r="C22" s="39"/>
      <c r="D22" s="712" t="str">
        <f t="array" ref="D22:P23">+TRANSPOSE('入力 (県内外)'!$B$6:$C$18)</f>
        <v>01</v>
      </c>
      <c r="E22" s="712" t="str">
        <v>02</v>
      </c>
      <c r="F22" s="712" t="str">
        <v>03</v>
      </c>
      <c r="G22" s="712" t="str">
        <v>04</v>
      </c>
      <c r="H22" s="712" t="str">
        <v>05</v>
      </c>
      <c r="I22" s="712" t="str">
        <v>06</v>
      </c>
      <c r="J22" s="712" t="str">
        <v>07</v>
      </c>
      <c r="K22" s="712" t="str">
        <v>08</v>
      </c>
      <c r="L22" s="712" t="str">
        <v>09</v>
      </c>
      <c r="M22" s="712" t="str">
        <v>10</v>
      </c>
      <c r="N22" s="712" t="str">
        <v>11</v>
      </c>
      <c r="O22" s="712" t="str">
        <v>12</v>
      </c>
      <c r="P22" s="712" t="str">
        <v>13</v>
      </c>
      <c r="Q22" s="39"/>
      <c r="R22" s="95"/>
      <c r="S22" s="95"/>
      <c r="T22" s="95"/>
      <c r="U22" s="95"/>
      <c r="V22" s="95"/>
      <c r="W22" s="95"/>
      <c r="X22" s="95"/>
      <c r="Y22" s="95"/>
      <c r="Z22" s="95"/>
      <c r="AA22" s="95"/>
      <c r="AB22" s="95"/>
      <c r="AC22" s="95"/>
      <c r="AD22" s="95"/>
      <c r="AE22" s="95"/>
      <c r="AF22" s="95"/>
      <c r="AG22" s="95"/>
      <c r="AH22" s="95"/>
      <c r="AI22" s="95"/>
      <c r="AJ22" s="95"/>
    </row>
    <row r="23" spans="3:36" s="33" customFormat="1" ht="28.5" customHeight="1">
      <c r="C23" s="75" t="s">
        <v>58</v>
      </c>
      <c r="D23" s="713" t="str">
        <v>農林水産業</v>
      </c>
      <c r="E23" s="713" t="str">
        <v>鉱業</v>
      </c>
      <c r="F23" s="713" t="str">
        <v>製造業</v>
      </c>
      <c r="G23" s="713" t="str">
        <v>建設</v>
      </c>
      <c r="H23" s="713" t="str">
        <v>電力・ガス・水道</v>
      </c>
      <c r="I23" s="713" t="str">
        <v>商業</v>
      </c>
      <c r="J23" s="713" t="str">
        <v>金融・保険</v>
      </c>
      <c r="K23" s="713" t="str">
        <v>不動産</v>
      </c>
      <c r="L23" s="713" t="str">
        <v>運輸・郵便</v>
      </c>
      <c r="M23" s="713" t="str">
        <v>情報通信</v>
      </c>
      <c r="N23" s="713" t="str">
        <v>公務</v>
      </c>
      <c r="O23" s="713" t="str">
        <v>サービス業</v>
      </c>
      <c r="P23" s="713" t="str">
        <v>分類不明</v>
      </c>
      <c r="Q23" s="99" t="s">
        <v>244</v>
      </c>
      <c r="R23" s="95"/>
      <c r="S23" s="95"/>
      <c r="T23" s="95"/>
      <c r="U23" s="95"/>
      <c r="V23" s="95"/>
      <c r="W23" s="95"/>
      <c r="X23" s="95"/>
      <c r="Y23" s="95"/>
      <c r="Z23" s="95"/>
      <c r="AA23" s="95"/>
      <c r="AB23" s="95"/>
      <c r="AC23" s="95"/>
      <c r="AD23" s="95"/>
      <c r="AE23" s="95"/>
      <c r="AF23" s="95"/>
      <c r="AG23" s="95"/>
      <c r="AH23" s="95"/>
      <c r="AI23" s="95"/>
      <c r="AJ23" s="95"/>
    </row>
    <row r="24" spans="3:36" s="33" customFormat="1" ht="14.25" customHeight="1">
      <c r="C24" s="76" t="s">
        <v>101</v>
      </c>
      <c r="D24" s="77">
        <f>D11*D$19</f>
        <v>0</v>
      </c>
      <c r="E24" s="77">
        <f t="shared" ref="E24:P24" si="0">E11*E$19</f>
        <v>0</v>
      </c>
      <c r="F24" s="77">
        <f t="shared" si="0"/>
        <v>0</v>
      </c>
      <c r="G24" s="77">
        <f t="shared" si="0"/>
        <v>0</v>
      </c>
      <c r="H24" s="77">
        <f t="shared" si="0"/>
        <v>0</v>
      </c>
      <c r="I24" s="77">
        <f t="shared" si="0"/>
        <v>0</v>
      </c>
      <c r="J24" s="77">
        <f t="shared" si="0"/>
        <v>0</v>
      </c>
      <c r="K24" s="77">
        <f t="shared" si="0"/>
        <v>0</v>
      </c>
      <c r="L24" s="77">
        <f t="shared" si="0"/>
        <v>0</v>
      </c>
      <c r="M24" s="77">
        <f t="shared" si="0"/>
        <v>0</v>
      </c>
      <c r="N24" s="77">
        <f t="shared" si="0"/>
        <v>0</v>
      </c>
      <c r="O24" s="77">
        <f t="shared" si="0"/>
        <v>0</v>
      </c>
      <c r="P24" s="77">
        <f t="shared" si="0"/>
        <v>0</v>
      </c>
      <c r="Q24" s="77">
        <f>SUM(D24:P24)</f>
        <v>0</v>
      </c>
      <c r="R24" s="95"/>
      <c r="S24" s="95"/>
      <c r="T24" s="95"/>
      <c r="U24" s="95"/>
      <c r="V24" s="95"/>
      <c r="W24" s="95"/>
      <c r="X24" s="95"/>
      <c r="Y24" s="95"/>
      <c r="Z24" s="95"/>
      <c r="AA24" s="95"/>
      <c r="AB24" s="95"/>
      <c r="AC24" s="95"/>
      <c r="AD24" s="95"/>
      <c r="AE24" s="95"/>
      <c r="AF24" s="95"/>
      <c r="AG24" s="95"/>
      <c r="AH24" s="95"/>
      <c r="AI24" s="95"/>
      <c r="AJ24" s="95"/>
    </row>
    <row r="25" spans="3:36" s="33" customFormat="1" ht="14.25" customHeight="1">
      <c r="C25" s="78" t="s">
        <v>102</v>
      </c>
      <c r="D25" s="79">
        <f t="shared" ref="D25:P27" si="1">D12*D$19</f>
        <v>0</v>
      </c>
      <c r="E25" s="79">
        <f t="shared" si="1"/>
        <v>0</v>
      </c>
      <c r="F25" s="79">
        <f t="shared" si="1"/>
        <v>0</v>
      </c>
      <c r="G25" s="79">
        <f t="shared" si="1"/>
        <v>0</v>
      </c>
      <c r="H25" s="79">
        <f t="shared" si="1"/>
        <v>0</v>
      </c>
      <c r="I25" s="79">
        <f t="shared" si="1"/>
        <v>0</v>
      </c>
      <c r="J25" s="79">
        <f t="shared" si="1"/>
        <v>0</v>
      </c>
      <c r="K25" s="79">
        <f t="shared" si="1"/>
        <v>0</v>
      </c>
      <c r="L25" s="79">
        <f t="shared" si="1"/>
        <v>0</v>
      </c>
      <c r="M25" s="79">
        <f t="shared" si="1"/>
        <v>0</v>
      </c>
      <c r="N25" s="79">
        <f t="shared" si="1"/>
        <v>0</v>
      </c>
      <c r="O25" s="79">
        <f t="shared" si="1"/>
        <v>0</v>
      </c>
      <c r="P25" s="79">
        <f t="shared" si="1"/>
        <v>0</v>
      </c>
      <c r="Q25" s="79">
        <f>SUM(D25:P25)</f>
        <v>0</v>
      </c>
      <c r="R25" s="95"/>
      <c r="S25" s="95"/>
      <c r="T25" s="95"/>
      <c r="U25" s="95"/>
      <c r="V25" s="95"/>
      <c r="W25" s="95"/>
      <c r="X25" s="95"/>
      <c r="Y25" s="95"/>
      <c r="Z25" s="95"/>
      <c r="AA25" s="95"/>
      <c r="AB25" s="95"/>
      <c r="AC25" s="95"/>
      <c r="AD25" s="95"/>
      <c r="AE25" s="95"/>
      <c r="AF25" s="95"/>
      <c r="AG25" s="95"/>
      <c r="AH25" s="95"/>
      <c r="AI25" s="95"/>
      <c r="AJ25" s="95"/>
    </row>
    <row r="26" spans="3:36" s="33" customFormat="1" ht="14.25" customHeight="1">
      <c r="C26" s="78" t="s">
        <v>103</v>
      </c>
      <c r="D26" s="79">
        <f t="shared" si="1"/>
        <v>0</v>
      </c>
      <c r="E26" s="79">
        <f t="shared" si="1"/>
        <v>0</v>
      </c>
      <c r="F26" s="79">
        <f t="shared" si="1"/>
        <v>0</v>
      </c>
      <c r="G26" s="79">
        <f t="shared" si="1"/>
        <v>0</v>
      </c>
      <c r="H26" s="79">
        <f t="shared" si="1"/>
        <v>0</v>
      </c>
      <c r="I26" s="79">
        <f t="shared" si="1"/>
        <v>0</v>
      </c>
      <c r="J26" s="79">
        <f t="shared" si="1"/>
        <v>0</v>
      </c>
      <c r="K26" s="79">
        <f t="shared" si="1"/>
        <v>0</v>
      </c>
      <c r="L26" s="79">
        <f t="shared" si="1"/>
        <v>0</v>
      </c>
      <c r="M26" s="79">
        <f t="shared" si="1"/>
        <v>0</v>
      </c>
      <c r="N26" s="79">
        <f t="shared" si="1"/>
        <v>0</v>
      </c>
      <c r="O26" s="79">
        <f t="shared" si="1"/>
        <v>0</v>
      </c>
      <c r="P26" s="79">
        <f t="shared" si="1"/>
        <v>0</v>
      </c>
      <c r="Q26" s="79">
        <f>SUM(D26:P26)</f>
        <v>0</v>
      </c>
      <c r="R26" s="95"/>
      <c r="S26" s="95"/>
      <c r="T26" s="95"/>
      <c r="U26" s="95"/>
      <c r="V26" s="95"/>
      <c r="W26" s="95"/>
      <c r="X26" s="95"/>
      <c r="Y26" s="95"/>
      <c r="Z26" s="95"/>
      <c r="AA26" s="95"/>
      <c r="AB26" s="95"/>
      <c r="AC26" s="95"/>
      <c r="AD26" s="95"/>
      <c r="AE26" s="95"/>
      <c r="AF26" s="95"/>
      <c r="AG26" s="95"/>
      <c r="AH26" s="95"/>
      <c r="AI26" s="95"/>
      <c r="AJ26" s="95"/>
    </row>
    <row r="27" spans="3:36" s="33" customFormat="1" ht="14.25" customHeight="1">
      <c r="C27" s="80" t="s">
        <v>92</v>
      </c>
      <c r="D27" s="46">
        <f t="shared" si="1"/>
        <v>0</v>
      </c>
      <c r="E27" s="46">
        <f t="shared" si="1"/>
        <v>0</v>
      </c>
      <c r="F27" s="46">
        <f t="shared" si="1"/>
        <v>0</v>
      </c>
      <c r="G27" s="46">
        <f t="shared" si="1"/>
        <v>0</v>
      </c>
      <c r="H27" s="46">
        <f t="shared" si="1"/>
        <v>0</v>
      </c>
      <c r="I27" s="46">
        <f t="shared" si="1"/>
        <v>0</v>
      </c>
      <c r="J27" s="46">
        <f t="shared" si="1"/>
        <v>0</v>
      </c>
      <c r="K27" s="46">
        <f t="shared" si="1"/>
        <v>0</v>
      </c>
      <c r="L27" s="46">
        <f t="shared" si="1"/>
        <v>0</v>
      </c>
      <c r="M27" s="46">
        <f t="shared" si="1"/>
        <v>0</v>
      </c>
      <c r="N27" s="46">
        <f t="shared" si="1"/>
        <v>0</v>
      </c>
      <c r="O27" s="46">
        <f t="shared" si="1"/>
        <v>0</v>
      </c>
      <c r="P27" s="46">
        <f t="shared" si="1"/>
        <v>0</v>
      </c>
      <c r="Q27" s="46">
        <f>SUM(D27:P27)</f>
        <v>0</v>
      </c>
      <c r="R27" s="95"/>
      <c r="S27" s="95"/>
      <c r="T27" s="95"/>
      <c r="U27" s="95"/>
      <c r="V27" s="95"/>
      <c r="W27" s="95"/>
      <c r="X27" s="95"/>
      <c r="Y27" s="95"/>
      <c r="Z27" s="95"/>
      <c r="AA27" s="95"/>
      <c r="AB27" s="95"/>
      <c r="AC27" s="95"/>
      <c r="AD27" s="95"/>
      <c r="AE27" s="95"/>
      <c r="AF27" s="95"/>
      <c r="AG27" s="95"/>
      <c r="AH27" s="95"/>
      <c r="AI27" s="95"/>
      <c r="AJ27" s="95"/>
    </row>
    <row r="28" spans="3:36" s="33" customFormat="1" ht="10.7" customHeight="1">
      <c r="R28" s="95"/>
      <c r="S28" s="95"/>
      <c r="T28" s="95"/>
      <c r="U28" s="95"/>
      <c r="V28" s="95"/>
      <c r="W28" s="95"/>
      <c r="X28" s="95"/>
      <c r="Y28" s="95"/>
      <c r="Z28" s="95"/>
      <c r="AA28" s="95"/>
      <c r="AB28" s="95"/>
      <c r="AC28" s="95"/>
      <c r="AD28" s="95"/>
      <c r="AE28" s="95"/>
      <c r="AF28" s="95"/>
      <c r="AG28" s="95"/>
      <c r="AH28" s="95"/>
      <c r="AI28" s="95"/>
      <c r="AJ28" s="95"/>
    </row>
    <row r="29" spans="3:36" s="33" customFormat="1" ht="13.5" customHeight="1">
      <c r="C29" s="33" t="s">
        <v>106</v>
      </c>
      <c r="R29" s="95"/>
      <c r="S29" s="95"/>
      <c r="T29" s="95"/>
      <c r="U29" s="95"/>
      <c r="V29" s="95"/>
      <c r="W29" s="95"/>
      <c r="X29" s="95"/>
      <c r="Y29" s="95"/>
      <c r="Z29" s="95"/>
      <c r="AA29" s="95"/>
      <c r="AB29" s="95"/>
      <c r="AC29" s="95"/>
      <c r="AD29" s="95"/>
      <c r="AE29" s="95"/>
      <c r="AF29" s="95"/>
      <c r="AG29" s="95"/>
      <c r="AH29" s="95"/>
      <c r="AI29" s="95"/>
      <c r="AJ29" s="95"/>
    </row>
    <row r="30" spans="3:36" s="33" customFormat="1" ht="12.95" customHeight="1">
      <c r="R30" s="95"/>
      <c r="S30" s="95"/>
      <c r="T30" s="95"/>
      <c r="U30" s="95"/>
      <c r="V30" s="95"/>
      <c r="W30" s="95"/>
      <c r="X30" s="95"/>
      <c r="Y30" s="95"/>
      <c r="Z30" s="95"/>
      <c r="AA30" s="95"/>
      <c r="AB30" s="95"/>
      <c r="AC30" s="95"/>
      <c r="AD30" s="95"/>
      <c r="AE30" s="95"/>
      <c r="AF30" s="95"/>
      <c r="AG30" s="95"/>
      <c r="AH30" s="95"/>
      <c r="AI30" s="95"/>
      <c r="AJ30" s="95"/>
    </row>
    <row r="31" spans="3:36" s="33" customFormat="1" ht="28.5" customHeight="1">
      <c r="R31" s="95"/>
      <c r="S31" s="95"/>
      <c r="T31" s="95"/>
      <c r="U31" s="95"/>
      <c r="V31" s="95"/>
      <c r="W31" s="95"/>
      <c r="X31" s="95"/>
      <c r="Y31" s="95"/>
      <c r="Z31" s="95"/>
      <c r="AA31" s="95"/>
      <c r="AB31" s="95"/>
      <c r="AC31" s="95"/>
      <c r="AD31" s="95"/>
      <c r="AE31" s="95"/>
      <c r="AF31" s="95"/>
      <c r="AG31" s="95"/>
      <c r="AH31" s="95"/>
      <c r="AI31" s="95"/>
      <c r="AJ31" s="95"/>
    </row>
    <row r="32" spans="3:36" s="33" customFormat="1" ht="14.25" customHeight="1">
      <c r="R32" s="95"/>
      <c r="S32" s="95"/>
      <c r="T32" s="95"/>
      <c r="U32" s="95"/>
      <c r="V32" s="95"/>
      <c r="W32" s="95"/>
      <c r="X32" s="95"/>
      <c r="Y32" s="95"/>
      <c r="Z32" s="95"/>
      <c r="AA32" s="95"/>
      <c r="AB32" s="95"/>
      <c r="AC32" s="95"/>
      <c r="AD32" s="95"/>
      <c r="AE32" s="95"/>
      <c r="AF32" s="95"/>
      <c r="AG32" s="95"/>
      <c r="AH32" s="95"/>
      <c r="AI32" s="95"/>
      <c r="AJ32" s="95"/>
    </row>
    <row r="33" spans="3:36" s="33" customFormat="1" ht="14.25" customHeight="1">
      <c r="R33" s="95"/>
      <c r="S33" s="95"/>
      <c r="T33" s="95"/>
      <c r="U33" s="95"/>
      <c r="V33" s="95"/>
      <c r="W33" s="95"/>
      <c r="X33" s="95"/>
      <c r="Y33" s="95"/>
      <c r="Z33" s="95"/>
      <c r="AA33" s="95"/>
      <c r="AB33" s="95"/>
      <c r="AC33" s="95"/>
      <c r="AD33" s="95"/>
      <c r="AE33" s="95"/>
      <c r="AF33" s="95"/>
      <c r="AG33" s="95"/>
      <c r="AH33" s="95"/>
      <c r="AI33" s="95"/>
      <c r="AJ33" s="95"/>
    </row>
    <row r="34" spans="3:36" s="33" customFormat="1" ht="14.25" customHeight="1">
      <c r="R34" s="95"/>
      <c r="S34" s="95"/>
      <c r="T34" s="95"/>
      <c r="U34" s="95"/>
      <c r="V34" s="95"/>
      <c r="W34" s="95"/>
      <c r="X34" s="95"/>
      <c r="Y34" s="95"/>
      <c r="Z34" s="95"/>
      <c r="AA34" s="95"/>
      <c r="AB34" s="95"/>
      <c r="AC34" s="95"/>
      <c r="AD34" s="95"/>
      <c r="AE34" s="95"/>
      <c r="AF34" s="95"/>
      <c r="AG34" s="95"/>
      <c r="AH34" s="95"/>
      <c r="AI34" s="95"/>
      <c r="AJ34" s="95"/>
    </row>
    <row r="35" spans="3:36" s="33" customFormat="1" ht="14.25" customHeight="1">
      <c r="R35" s="95"/>
      <c r="S35" s="95"/>
      <c r="T35" s="95"/>
      <c r="U35" s="95"/>
      <c r="V35" s="95"/>
      <c r="W35" s="95"/>
      <c r="X35" s="95"/>
      <c r="Y35" s="95"/>
      <c r="Z35" s="95"/>
      <c r="AA35" s="95"/>
      <c r="AB35" s="95"/>
      <c r="AC35" s="95"/>
      <c r="AD35" s="95"/>
      <c r="AE35" s="95"/>
      <c r="AF35" s="95"/>
      <c r="AG35" s="95"/>
      <c r="AH35" s="95"/>
      <c r="AI35" s="95"/>
      <c r="AJ35" s="95"/>
    </row>
    <row r="36" spans="3:36" s="33" customFormat="1" ht="14.25" customHeight="1">
      <c r="R36" s="95"/>
      <c r="S36" s="95"/>
      <c r="T36" s="95"/>
      <c r="U36" s="95"/>
      <c r="V36" s="95"/>
      <c r="W36" s="95"/>
      <c r="X36" s="95"/>
      <c r="Y36" s="95"/>
      <c r="Z36" s="95"/>
      <c r="AA36" s="95"/>
      <c r="AB36" s="95"/>
      <c r="AC36" s="95"/>
      <c r="AD36" s="95"/>
      <c r="AE36" s="95"/>
      <c r="AF36" s="95"/>
      <c r="AG36" s="95"/>
      <c r="AH36" s="95"/>
      <c r="AI36" s="95"/>
      <c r="AJ36" s="95"/>
    </row>
    <row r="37" spans="3:36" s="33" customFormat="1" ht="14.25" customHeight="1">
      <c r="R37" s="95"/>
      <c r="S37" s="95"/>
      <c r="T37" s="95"/>
      <c r="U37" s="95"/>
      <c r="V37" s="95"/>
      <c r="W37" s="95"/>
      <c r="X37" s="95"/>
      <c r="Y37" s="95"/>
      <c r="Z37" s="95"/>
      <c r="AA37" s="95"/>
      <c r="AB37" s="95"/>
      <c r="AC37" s="95"/>
      <c r="AD37" s="95"/>
      <c r="AE37" s="95"/>
      <c r="AF37" s="95"/>
      <c r="AG37" s="95"/>
      <c r="AH37" s="95"/>
      <c r="AI37" s="95"/>
      <c r="AJ37" s="95"/>
    </row>
    <row r="38" spans="3:36" s="33" customFormat="1" ht="14.25" customHeight="1">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row>
    <row r="39" spans="3:36" s="33" customFormat="1" ht="14.25" customHeight="1">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row>
    <row r="40" spans="3:36" s="33" customFormat="1" ht="14.25" customHeight="1">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row>
    <row r="41" spans="3:36" s="33" customFormat="1" ht="14.25" customHeight="1">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row>
    <row r="42" spans="3:36" s="33" customFormat="1" ht="14.25" customHeight="1">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row>
    <row r="43" spans="3:36" s="33" customFormat="1" ht="17.25">
      <c r="C43" s="36" t="s">
        <v>270</v>
      </c>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row>
    <row r="44" spans="3:36" s="33" customFormat="1" ht="8.65" customHeight="1">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row>
    <row r="45" spans="3:36" s="33" customFormat="1" ht="14.25" customHeight="1">
      <c r="C45" s="30" t="s">
        <v>271</v>
      </c>
      <c r="D45" s="27"/>
      <c r="E45" s="27"/>
      <c r="F45" s="71"/>
      <c r="G45" s="72"/>
      <c r="H45" s="27"/>
      <c r="I45" s="27"/>
      <c r="J45" s="73"/>
      <c r="K45" s="74"/>
      <c r="L45" s="27"/>
      <c r="M45" s="27"/>
      <c r="N45" s="27"/>
      <c r="O45" s="27"/>
      <c r="P45" s="27"/>
      <c r="Q45" s="31" t="s">
        <v>57</v>
      </c>
      <c r="R45" s="95"/>
      <c r="S45" s="95"/>
      <c r="T45" s="95"/>
      <c r="U45" s="95"/>
      <c r="V45" s="95"/>
      <c r="W45" s="95"/>
      <c r="X45" s="95"/>
      <c r="Y45" s="95"/>
      <c r="Z45" s="95"/>
      <c r="AA45" s="95"/>
      <c r="AB45" s="95"/>
      <c r="AC45" s="95"/>
      <c r="AD45" s="95"/>
      <c r="AE45" s="95"/>
      <c r="AF45" s="95"/>
      <c r="AG45" s="95"/>
      <c r="AH45" s="95"/>
      <c r="AI45" s="95"/>
      <c r="AJ45" s="95"/>
    </row>
    <row r="46" spans="3:36" s="33" customFormat="1" ht="14.25" customHeight="1">
      <c r="C46" s="39"/>
      <c r="D46" s="712" t="str">
        <f t="array" ref="D46:P47">+TRANSPOSE('入力 (県内外)'!$B$6:$C$18)</f>
        <v>01</v>
      </c>
      <c r="E46" s="712" t="str">
        <v>02</v>
      </c>
      <c r="F46" s="712" t="str">
        <v>03</v>
      </c>
      <c r="G46" s="712" t="str">
        <v>04</v>
      </c>
      <c r="H46" s="712" t="str">
        <v>05</v>
      </c>
      <c r="I46" s="712" t="str">
        <v>06</v>
      </c>
      <c r="J46" s="712" t="str">
        <v>07</v>
      </c>
      <c r="K46" s="712" t="str">
        <v>08</v>
      </c>
      <c r="L46" s="712" t="str">
        <v>09</v>
      </c>
      <c r="M46" s="712" t="str">
        <v>10</v>
      </c>
      <c r="N46" s="712" t="str">
        <v>11</v>
      </c>
      <c r="O46" s="712" t="str">
        <v>12</v>
      </c>
      <c r="P46" s="712" t="str">
        <v>13</v>
      </c>
      <c r="Q46" s="39"/>
      <c r="R46" s="95"/>
      <c r="S46" s="95"/>
      <c r="T46" s="95"/>
      <c r="U46" s="95"/>
      <c r="V46" s="95"/>
      <c r="W46" s="95"/>
      <c r="X46" s="95"/>
      <c r="Y46" s="95"/>
      <c r="Z46" s="95"/>
      <c r="AA46" s="95"/>
      <c r="AB46" s="95"/>
      <c r="AC46" s="95"/>
      <c r="AD46" s="95"/>
      <c r="AE46" s="95"/>
      <c r="AF46" s="95"/>
      <c r="AG46" s="95"/>
      <c r="AH46" s="95"/>
      <c r="AI46" s="95"/>
      <c r="AJ46" s="95"/>
    </row>
    <row r="47" spans="3:36" s="33" customFormat="1" ht="28.5" customHeight="1">
      <c r="C47" s="75" t="s">
        <v>58</v>
      </c>
      <c r="D47" s="713" t="str">
        <v>農林水産業</v>
      </c>
      <c r="E47" s="713" t="str">
        <v>鉱業</v>
      </c>
      <c r="F47" s="713" t="str">
        <v>製造業</v>
      </c>
      <c r="G47" s="713" t="str">
        <v>建設</v>
      </c>
      <c r="H47" s="713" t="str">
        <v>電力・ガス・水道</v>
      </c>
      <c r="I47" s="713" t="str">
        <v>商業</v>
      </c>
      <c r="J47" s="713" t="str">
        <v>金融・保険</v>
      </c>
      <c r="K47" s="713" t="str">
        <v>不動産</v>
      </c>
      <c r="L47" s="713" t="str">
        <v>運輸・郵便</v>
      </c>
      <c r="M47" s="713" t="str">
        <v>情報通信</v>
      </c>
      <c r="N47" s="713" t="str">
        <v>公務</v>
      </c>
      <c r="O47" s="713" t="str">
        <v>サービス業</v>
      </c>
      <c r="P47" s="713" t="str">
        <v>分類不明</v>
      </c>
      <c r="Q47" s="32" t="s">
        <v>71</v>
      </c>
      <c r="R47" s="95"/>
      <c r="S47" s="95"/>
      <c r="T47" s="95"/>
      <c r="U47" s="95"/>
      <c r="V47" s="95"/>
      <c r="W47" s="95"/>
      <c r="X47" s="95"/>
      <c r="Y47" s="95"/>
      <c r="Z47" s="95"/>
      <c r="AA47" s="95"/>
      <c r="AB47" s="95"/>
      <c r="AC47" s="95"/>
      <c r="AD47" s="95"/>
      <c r="AE47" s="95"/>
      <c r="AF47" s="95"/>
      <c r="AG47" s="95"/>
      <c r="AH47" s="95"/>
      <c r="AI47" s="95"/>
      <c r="AJ47" s="95"/>
    </row>
    <row r="48" spans="3:36" s="33" customFormat="1" ht="14.25" customHeight="1">
      <c r="C48" s="76" t="s">
        <v>101</v>
      </c>
      <c r="D48" s="77">
        <f>詳細1!D19</f>
        <v>0</v>
      </c>
      <c r="E48" s="77">
        <f>詳細1!E19</f>
        <v>0</v>
      </c>
      <c r="F48" s="77">
        <f>詳細1!F19</f>
        <v>0</v>
      </c>
      <c r="G48" s="77">
        <f>詳細1!G19</f>
        <v>0</v>
      </c>
      <c r="H48" s="77">
        <f>詳細1!H19</f>
        <v>0</v>
      </c>
      <c r="I48" s="77">
        <f>詳細1!I19</f>
        <v>0</v>
      </c>
      <c r="J48" s="77">
        <f>詳細1!J19</f>
        <v>0</v>
      </c>
      <c r="K48" s="77">
        <f>詳細1!K19</f>
        <v>0</v>
      </c>
      <c r="L48" s="77">
        <f>詳細1!L19</f>
        <v>0</v>
      </c>
      <c r="M48" s="77">
        <f>詳細1!M19</f>
        <v>0</v>
      </c>
      <c r="N48" s="77">
        <f>詳細1!N19</f>
        <v>0</v>
      </c>
      <c r="O48" s="77">
        <f>詳細1!O19</f>
        <v>0</v>
      </c>
      <c r="P48" s="77">
        <f>詳細1!P19</f>
        <v>0</v>
      </c>
      <c r="Q48" s="77">
        <f>SUM(D48:P48)</f>
        <v>0</v>
      </c>
      <c r="R48" s="95"/>
      <c r="S48" s="95"/>
      <c r="T48" s="95"/>
      <c r="U48" s="95"/>
      <c r="V48" s="95"/>
      <c r="W48" s="95"/>
      <c r="X48" s="95"/>
      <c r="Y48" s="95"/>
      <c r="Z48" s="95"/>
      <c r="AA48" s="95"/>
      <c r="AB48" s="95"/>
      <c r="AC48" s="95"/>
      <c r="AD48" s="95"/>
      <c r="AE48" s="95"/>
      <c r="AF48" s="95"/>
      <c r="AG48" s="95"/>
      <c r="AH48" s="95"/>
      <c r="AI48" s="95"/>
      <c r="AJ48" s="95"/>
    </row>
    <row r="49" spans="3:36" s="33" customFormat="1" ht="14.25" customHeight="1">
      <c r="C49" s="78" t="s">
        <v>102</v>
      </c>
      <c r="D49" s="79">
        <f>詳細1!D20</f>
        <v>0</v>
      </c>
      <c r="E49" s="79">
        <f>詳細1!E20</f>
        <v>0</v>
      </c>
      <c r="F49" s="79">
        <f>詳細1!F20</f>
        <v>0</v>
      </c>
      <c r="G49" s="79">
        <f>詳細1!G20</f>
        <v>0</v>
      </c>
      <c r="H49" s="79">
        <f>詳細1!H20</f>
        <v>0</v>
      </c>
      <c r="I49" s="79">
        <f>詳細1!I20</f>
        <v>0</v>
      </c>
      <c r="J49" s="79">
        <f>詳細1!J20</f>
        <v>0</v>
      </c>
      <c r="K49" s="79">
        <f>詳細1!K20</f>
        <v>0</v>
      </c>
      <c r="L49" s="79">
        <f>詳細1!L20</f>
        <v>0</v>
      </c>
      <c r="M49" s="79">
        <f>詳細1!M20</f>
        <v>0</v>
      </c>
      <c r="N49" s="79">
        <f>詳細1!N20</f>
        <v>0</v>
      </c>
      <c r="O49" s="79">
        <f>詳細1!O20</f>
        <v>0</v>
      </c>
      <c r="P49" s="79">
        <f>詳細1!P20</f>
        <v>0</v>
      </c>
      <c r="Q49" s="79">
        <f>SUM(D49:P49)</f>
        <v>0</v>
      </c>
      <c r="R49" s="95"/>
      <c r="S49" s="95"/>
      <c r="T49" s="95"/>
      <c r="U49" s="95"/>
      <c r="V49" s="95"/>
      <c r="W49" s="95"/>
      <c r="X49" s="95"/>
      <c r="Y49" s="95"/>
      <c r="Z49" s="95"/>
      <c r="AA49" s="95"/>
      <c r="AB49" s="95"/>
      <c r="AC49" s="95"/>
      <c r="AD49" s="95"/>
      <c r="AE49" s="95"/>
      <c r="AF49" s="95"/>
      <c r="AG49" s="95"/>
      <c r="AH49" s="95"/>
      <c r="AI49" s="95"/>
      <c r="AJ49" s="95"/>
    </row>
    <row r="50" spans="3:36" s="33" customFormat="1" ht="14.25" customHeight="1">
      <c r="C50" s="78" t="s">
        <v>103</v>
      </c>
      <c r="D50" s="79">
        <f>詳細1!D21</f>
        <v>0</v>
      </c>
      <c r="E50" s="79">
        <f>詳細1!E21</f>
        <v>0</v>
      </c>
      <c r="F50" s="79">
        <f>詳細1!F21</f>
        <v>0</v>
      </c>
      <c r="G50" s="79">
        <f>詳細1!G21</f>
        <v>0</v>
      </c>
      <c r="H50" s="79">
        <f>詳細1!H21</f>
        <v>0</v>
      </c>
      <c r="I50" s="79">
        <f>詳細1!I21</f>
        <v>0</v>
      </c>
      <c r="J50" s="79">
        <f>詳細1!J21</f>
        <v>0</v>
      </c>
      <c r="K50" s="79">
        <f>詳細1!K21</f>
        <v>0</v>
      </c>
      <c r="L50" s="79">
        <f>詳細1!L21</f>
        <v>0</v>
      </c>
      <c r="M50" s="79">
        <f>詳細1!M21</f>
        <v>0</v>
      </c>
      <c r="N50" s="79">
        <f>詳細1!N21</f>
        <v>0</v>
      </c>
      <c r="O50" s="79">
        <f>詳細1!O21</f>
        <v>0</v>
      </c>
      <c r="P50" s="79">
        <f>詳細1!P21</f>
        <v>0</v>
      </c>
      <c r="Q50" s="79">
        <f>SUM(D50:P50)</f>
        <v>0</v>
      </c>
      <c r="R50" s="95"/>
      <c r="S50" s="95"/>
      <c r="T50" s="95"/>
      <c r="U50" s="95"/>
      <c r="V50" s="95"/>
      <c r="W50" s="95"/>
      <c r="X50" s="95"/>
      <c r="Y50" s="95"/>
      <c r="Z50" s="95"/>
      <c r="AA50" s="95"/>
      <c r="AB50" s="95"/>
      <c r="AC50" s="95"/>
      <c r="AD50" s="95"/>
      <c r="AE50" s="95"/>
      <c r="AF50" s="95"/>
      <c r="AG50" s="95"/>
      <c r="AH50" s="95"/>
      <c r="AI50" s="95"/>
      <c r="AJ50" s="95"/>
    </row>
    <row r="51" spans="3:36" s="33" customFormat="1" ht="14.25" customHeight="1">
      <c r="C51" s="80" t="s">
        <v>92</v>
      </c>
      <c r="D51" s="46">
        <f>詳細1!D22</f>
        <v>0</v>
      </c>
      <c r="E51" s="46">
        <f>詳細1!E22</f>
        <v>0</v>
      </c>
      <c r="F51" s="46">
        <f>詳細1!F22</f>
        <v>0</v>
      </c>
      <c r="G51" s="46">
        <f>詳細1!G22</f>
        <v>0</v>
      </c>
      <c r="H51" s="46">
        <f>詳細1!H22</f>
        <v>0</v>
      </c>
      <c r="I51" s="46">
        <f>詳細1!I22</f>
        <v>0</v>
      </c>
      <c r="J51" s="46">
        <f>詳細1!J22</f>
        <v>0</v>
      </c>
      <c r="K51" s="46">
        <f>詳細1!K22</f>
        <v>0</v>
      </c>
      <c r="L51" s="46">
        <f>詳細1!L22</f>
        <v>0</v>
      </c>
      <c r="M51" s="46">
        <f>詳細1!M22</f>
        <v>0</v>
      </c>
      <c r="N51" s="46">
        <f>詳細1!N22</f>
        <v>0</v>
      </c>
      <c r="O51" s="46">
        <f>詳細1!O22</f>
        <v>0</v>
      </c>
      <c r="P51" s="46">
        <f>詳細1!P22</f>
        <v>0</v>
      </c>
      <c r="Q51" s="46">
        <f>SUM(D51:P51)</f>
        <v>0</v>
      </c>
      <c r="R51" s="95"/>
      <c r="S51" s="95"/>
      <c r="T51" s="95"/>
      <c r="U51" s="95"/>
      <c r="V51" s="95"/>
      <c r="W51" s="95"/>
      <c r="X51" s="95"/>
      <c r="Y51" s="95"/>
      <c r="Z51" s="95"/>
      <c r="AA51" s="95"/>
      <c r="AB51" s="95"/>
      <c r="AC51" s="95"/>
      <c r="AD51" s="95"/>
      <c r="AE51" s="95"/>
      <c r="AF51" s="95"/>
      <c r="AG51" s="95"/>
      <c r="AH51" s="95"/>
      <c r="AI51" s="95"/>
      <c r="AJ51" s="95"/>
    </row>
    <row r="52" spans="3:36" s="33" customFormat="1" ht="14.25" customHeight="1">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row>
    <row r="53" spans="3:36" s="33" customFormat="1" ht="14.25" customHeight="1">
      <c r="C53" s="30" t="s">
        <v>272</v>
      </c>
      <c r="D53" s="27"/>
      <c r="E53" s="27"/>
      <c r="F53" s="71"/>
      <c r="G53" s="72"/>
      <c r="H53" s="27"/>
      <c r="I53" s="27"/>
      <c r="J53" s="73"/>
      <c r="K53" s="74"/>
      <c r="L53" s="27"/>
      <c r="M53" s="27"/>
      <c r="N53" s="27"/>
      <c r="O53" s="27"/>
      <c r="P53" s="27"/>
      <c r="Q53" s="95"/>
      <c r="R53" s="95"/>
      <c r="S53" s="95"/>
      <c r="T53" s="95"/>
      <c r="U53" s="95"/>
      <c r="V53" s="95"/>
      <c r="W53" s="95"/>
      <c r="X53" s="95"/>
      <c r="Y53" s="95"/>
      <c r="Z53" s="95"/>
      <c r="AA53" s="95"/>
      <c r="AB53" s="95"/>
      <c r="AC53" s="95"/>
      <c r="AD53" s="95"/>
      <c r="AE53" s="95"/>
      <c r="AF53" s="95"/>
      <c r="AG53" s="95"/>
      <c r="AH53" s="95"/>
      <c r="AI53" s="95"/>
      <c r="AJ53" s="95"/>
    </row>
    <row r="54" spans="3:36" s="33" customFormat="1" ht="14.25" customHeight="1">
      <c r="C54" s="39"/>
      <c r="D54" s="712" t="str">
        <f t="array" ref="D54:P55">+TRANSPOSE('入力 (県内外)'!$B$6:$C$18)</f>
        <v>01</v>
      </c>
      <c r="E54" s="712" t="str">
        <v>02</v>
      </c>
      <c r="F54" s="712" t="str">
        <v>03</v>
      </c>
      <c r="G54" s="712" t="str">
        <v>04</v>
      </c>
      <c r="H54" s="712" t="str">
        <v>05</v>
      </c>
      <c r="I54" s="712" t="str">
        <v>06</v>
      </c>
      <c r="J54" s="712" t="str">
        <v>07</v>
      </c>
      <c r="K54" s="712" t="str">
        <v>08</v>
      </c>
      <c r="L54" s="712" t="str">
        <v>09</v>
      </c>
      <c r="M54" s="712" t="str">
        <v>10</v>
      </c>
      <c r="N54" s="712" t="str">
        <v>11</v>
      </c>
      <c r="O54" s="712" t="str">
        <v>12</v>
      </c>
      <c r="P54" s="712" t="str">
        <v>13</v>
      </c>
      <c r="Q54" s="95"/>
      <c r="R54" s="95"/>
      <c r="S54" s="95"/>
      <c r="T54" s="95"/>
      <c r="U54" s="95"/>
      <c r="V54" s="95"/>
      <c r="W54" s="95"/>
      <c r="X54" s="95"/>
      <c r="Y54" s="95"/>
      <c r="Z54" s="95"/>
      <c r="AA54" s="95"/>
      <c r="AB54" s="95"/>
      <c r="AC54" s="95"/>
      <c r="AD54" s="95"/>
      <c r="AE54" s="95"/>
      <c r="AF54" s="95"/>
      <c r="AG54" s="95"/>
      <c r="AH54" s="95"/>
      <c r="AI54" s="95"/>
      <c r="AJ54" s="95"/>
    </row>
    <row r="55" spans="3:36" s="33" customFormat="1" ht="28.5" customHeight="1">
      <c r="C55" s="75" t="s">
        <v>58</v>
      </c>
      <c r="D55" s="713" t="str">
        <v>農林水産業</v>
      </c>
      <c r="E55" s="713" t="str">
        <v>鉱業</v>
      </c>
      <c r="F55" s="713" t="str">
        <v>製造業</v>
      </c>
      <c r="G55" s="713" t="str">
        <v>建設</v>
      </c>
      <c r="H55" s="713" t="str">
        <v>電力・ガス・水道</v>
      </c>
      <c r="I55" s="713" t="str">
        <v>商業</v>
      </c>
      <c r="J55" s="713" t="str">
        <v>金融・保険</v>
      </c>
      <c r="K55" s="713" t="str">
        <v>不動産</v>
      </c>
      <c r="L55" s="713" t="str">
        <v>運輸・郵便</v>
      </c>
      <c r="M55" s="713" t="str">
        <v>情報通信</v>
      </c>
      <c r="N55" s="713" t="str">
        <v>公務</v>
      </c>
      <c r="O55" s="713" t="str">
        <v>サービス業</v>
      </c>
      <c r="P55" s="713" t="str">
        <v>分類不明</v>
      </c>
      <c r="Q55" s="95"/>
      <c r="R55" s="95"/>
      <c r="S55" s="95"/>
      <c r="T55" s="95"/>
      <c r="U55" s="95"/>
      <c r="V55" s="95"/>
      <c r="W55" s="95"/>
      <c r="X55" s="95"/>
      <c r="Y55" s="95"/>
      <c r="Z55" s="95"/>
      <c r="AA55" s="95"/>
      <c r="AB55" s="95"/>
      <c r="AC55" s="95"/>
      <c r="AD55" s="95"/>
      <c r="AE55" s="95"/>
      <c r="AF55" s="95"/>
      <c r="AG55" s="95"/>
      <c r="AH55" s="95"/>
      <c r="AI55" s="95"/>
      <c r="AJ55" s="95"/>
    </row>
    <row r="56" spans="3:36" s="33" customFormat="1" ht="14.25" customHeight="1">
      <c r="C56" s="97" t="s">
        <v>268</v>
      </c>
      <c r="D56" s="98">
        <f t="array" ref="D56:P56">+TRANSPOSE(係数!$K$17:$K$29)</f>
        <v>0.48384777244648292</v>
      </c>
      <c r="E56" s="98">
        <v>0.4488544635727581</v>
      </c>
      <c r="F56" s="98">
        <v>0.28570490697717821</v>
      </c>
      <c r="G56" s="98">
        <v>0.45093348694724272</v>
      </c>
      <c r="H56" s="98">
        <v>0.3300824899999445</v>
      </c>
      <c r="I56" s="98">
        <v>0.68397298691473174</v>
      </c>
      <c r="J56" s="98">
        <v>0.65727360909975463</v>
      </c>
      <c r="K56" s="98">
        <v>0.80482208906729924</v>
      </c>
      <c r="L56" s="98">
        <v>0.61555693564385738</v>
      </c>
      <c r="M56" s="98">
        <v>0.52507670835309561</v>
      </c>
      <c r="N56" s="98">
        <v>0.6831162462912227</v>
      </c>
      <c r="O56" s="98">
        <v>0.61401739104328723</v>
      </c>
      <c r="P56" s="98">
        <v>0.39905649246292524</v>
      </c>
      <c r="Q56" s="95"/>
      <c r="R56" s="95"/>
      <c r="S56" s="95"/>
      <c r="T56" s="95"/>
      <c r="U56" s="95"/>
      <c r="V56" s="95"/>
      <c r="W56" s="95"/>
      <c r="X56" s="95"/>
      <c r="Y56" s="95"/>
      <c r="Z56" s="95"/>
      <c r="AA56" s="95"/>
      <c r="AB56" s="95"/>
      <c r="AC56" s="95"/>
      <c r="AD56" s="95"/>
      <c r="AE56" s="95"/>
      <c r="AF56" s="95"/>
      <c r="AG56" s="95"/>
      <c r="AH56" s="95"/>
      <c r="AI56" s="95"/>
      <c r="AJ56" s="95"/>
    </row>
    <row r="57" spans="3:36" s="33" customFormat="1" ht="14.25" customHeight="1">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row>
    <row r="58" spans="3:36" s="33" customFormat="1" ht="14.25" customHeight="1">
      <c r="C58" s="30" t="s">
        <v>273</v>
      </c>
      <c r="D58" s="94"/>
      <c r="E58" s="94"/>
      <c r="F58" s="94"/>
      <c r="G58" s="94"/>
      <c r="H58" s="94"/>
      <c r="I58" s="94"/>
      <c r="J58" s="94"/>
      <c r="K58" s="94"/>
      <c r="L58" s="94"/>
      <c r="M58" s="94"/>
      <c r="N58" s="94"/>
      <c r="O58" s="94"/>
      <c r="P58" s="94"/>
      <c r="Q58" s="31" t="s">
        <v>57</v>
      </c>
      <c r="R58" s="95"/>
      <c r="S58" s="95"/>
      <c r="T58" s="95"/>
      <c r="U58" s="95"/>
      <c r="V58" s="95"/>
      <c r="W58" s="95"/>
      <c r="X58" s="95"/>
      <c r="Y58" s="95"/>
      <c r="Z58" s="95"/>
      <c r="AA58" s="95"/>
      <c r="AB58" s="95"/>
      <c r="AC58" s="95"/>
      <c r="AD58" s="95"/>
      <c r="AE58" s="95"/>
      <c r="AF58" s="95"/>
      <c r="AG58" s="95"/>
      <c r="AH58" s="95"/>
      <c r="AI58" s="95"/>
      <c r="AJ58" s="95"/>
    </row>
    <row r="59" spans="3:36" s="33" customFormat="1" ht="14.25" customHeight="1">
      <c r="C59" s="39"/>
      <c r="D59" s="712" t="str">
        <f t="array" ref="D59:P60">+TRANSPOSE('入力 (県内外)'!$B$6:$C$18)</f>
        <v>01</v>
      </c>
      <c r="E59" s="712" t="str">
        <v>02</v>
      </c>
      <c r="F59" s="712" t="str">
        <v>03</v>
      </c>
      <c r="G59" s="712" t="str">
        <v>04</v>
      </c>
      <c r="H59" s="712" t="str">
        <v>05</v>
      </c>
      <c r="I59" s="712" t="str">
        <v>06</v>
      </c>
      <c r="J59" s="712" t="str">
        <v>07</v>
      </c>
      <c r="K59" s="712" t="str">
        <v>08</v>
      </c>
      <c r="L59" s="712" t="str">
        <v>09</v>
      </c>
      <c r="M59" s="712" t="str">
        <v>10</v>
      </c>
      <c r="N59" s="712" t="str">
        <v>11</v>
      </c>
      <c r="O59" s="712" t="str">
        <v>12</v>
      </c>
      <c r="P59" s="712" t="str">
        <v>13</v>
      </c>
      <c r="Q59" s="39"/>
      <c r="R59" s="95"/>
      <c r="S59" s="95"/>
      <c r="T59" s="95"/>
      <c r="U59" s="95"/>
      <c r="V59" s="95"/>
      <c r="W59" s="95"/>
      <c r="X59" s="95"/>
      <c r="Y59" s="95"/>
      <c r="Z59" s="95"/>
      <c r="AA59" s="95"/>
      <c r="AB59" s="95"/>
      <c r="AC59" s="95"/>
      <c r="AD59" s="95"/>
      <c r="AE59" s="95"/>
      <c r="AF59" s="95"/>
      <c r="AG59" s="95"/>
      <c r="AH59" s="95"/>
      <c r="AI59" s="95"/>
      <c r="AJ59" s="95"/>
    </row>
    <row r="60" spans="3:36" s="33" customFormat="1" ht="28.5" customHeight="1">
      <c r="C60" s="75" t="s">
        <v>58</v>
      </c>
      <c r="D60" s="713" t="str">
        <v>農林水産業</v>
      </c>
      <c r="E60" s="713" t="str">
        <v>鉱業</v>
      </c>
      <c r="F60" s="713" t="str">
        <v>製造業</v>
      </c>
      <c r="G60" s="713" t="str">
        <v>建設</v>
      </c>
      <c r="H60" s="713" t="str">
        <v>電力・ガス・水道</v>
      </c>
      <c r="I60" s="713" t="str">
        <v>商業</v>
      </c>
      <c r="J60" s="713" t="str">
        <v>金融・保険</v>
      </c>
      <c r="K60" s="713" t="str">
        <v>不動産</v>
      </c>
      <c r="L60" s="713" t="str">
        <v>運輸・郵便</v>
      </c>
      <c r="M60" s="713" t="str">
        <v>情報通信</v>
      </c>
      <c r="N60" s="713" t="str">
        <v>公務</v>
      </c>
      <c r="O60" s="713" t="str">
        <v>サービス業</v>
      </c>
      <c r="P60" s="713" t="str">
        <v>分類不明</v>
      </c>
      <c r="Q60" s="99" t="s">
        <v>244</v>
      </c>
      <c r="R60" s="95"/>
      <c r="S60" s="95"/>
      <c r="T60" s="95"/>
      <c r="U60" s="95"/>
      <c r="V60" s="95"/>
      <c r="W60" s="95"/>
      <c r="X60" s="95"/>
      <c r="Y60" s="95"/>
      <c r="Z60" s="95"/>
      <c r="AA60" s="95"/>
      <c r="AB60" s="95"/>
      <c r="AC60" s="95"/>
      <c r="AD60" s="95"/>
      <c r="AE60" s="95"/>
      <c r="AF60" s="95"/>
      <c r="AG60" s="95"/>
      <c r="AH60" s="95"/>
      <c r="AI60" s="95"/>
      <c r="AJ60" s="95"/>
    </row>
    <row r="61" spans="3:36" s="33" customFormat="1" ht="14.25" customHeight="1">
      <c r="C61" s="76" t="s">
        <v>101</v>
      </c>
      <c r="D61" s="77">
        <f>D48*D$56</f>
        <v>0</v>
      </c>
      <c r="E61" s="77">
        <f t="shared" ref="E61:P61" si="2">E48*E$56</f>
        <v>0</v>
      </c>
      <c r="F61" s="77">
        <f t="shared" si="2"/>
        <v>0</v>
      </c>
      <c r="G61" s="77">
        <f t="shared" si="2"/>
        <v>0</v>
      </c>
      <c r="H61" s="77">
        <f t="shared" si="2"/>
        <v>0</v>
      </c>
      <c r="I61" s="77">
        <f t="shared" si="2"/>
        <v>0</v>
      </c>
      <c r="J61" s="77">
        <f t="shared" si="2"/>
        <v>0</v>
      </c>
      <c r="K61" s="77">
        <f t="shared" si="2"/>
        <v>0</v>
      </c>
      <c r="L61" s="77">
        <f t="shared" si="2"/>
        <v>0</v>
      </c>
      <c r="M61" s="77">
        <f t="shared" si="2"/>
        <v>0</v>
      </c>
      <c r="N61" s="77">
        <f t="shared" si="2"/>
        <v>0</v>
      </c>
      <c r="O61" s="77">
        <f t="shared" si="2"/>
        <v>0</v>
      </c>
      <c r="P61" s="77">
        <f t="shared" si="2"/>
        <v>0</v>
      </c>
      <c r="Q61" s="77">
        <f>SUM(D61:P61)</f>
        <v>0</v>
      </c>
      <c r="R61" s="95"/>
      <c r="S61" s="95"/>
      <c r="T61" s="95"/>
      <c r="U61" s="95"/>
      <c r="V61" s="95"/>
      <c r="W61" s="95"/>
      <c r="X61" s="95"/>
      <c r="Y61" s="95"/>
      <c r="Z61" s="95"/>
      <c r="AA61" s="95"/>
      <c r="AB61" s="95"/>
      <c r="AC61" s="95"/>
      <c r="AD61" s="95"/>
      <c r="AE61" s="95"/>
      <c r="AF61" s="95"/>
      <c r="AG61" s="95"/>
      <c r="AH61" s="95"/>
      <c r="AI61" s="95"/>
      <c r="AJ61" s="95"/>
    </row>
    <row r="62" spans="3:36" s="33" customFormat="1" ht="14.25" customHeight="1">
      <c r="C62" s="78" t="s">
        <v>102</v>
      </c>
      <c r="D62" s="79">
        <f t="shared" ref="D62:P64" si="3">D49*D$56</f>
        <v>0</v>
      </c>
      <c r="E62" s="79">
        <f t="shared" si="3"/>
        <v>0</v>
      </c>
      <c r="F62" s="79">
        <f t="shared" si="3"/>
        <v>0</v>
      </c>
      <c r="G62" s="79">
        <f t="shared" si="3"/>
        <v>0</v>
      </c>
      <c r="H62" s="79">
        <f t="shared" si="3"/>
        <v>0</v>
      </c>
      <c r="I62" s="79">
        <f t="shared" si="3"/>
        <v>0</v>
      </c>
      <c r="J62" s="79">
        <f t="shared" si="3"/>
        <v>0</v>
      </c>
      <c r="K62" s="79">
        <f t="shared" si="3"/>
        <v>0</v>
      </c>
      <c r="L62" s="79">
        <f t="shared" si="3"/>
        <v>0</v>
      </c>
      <c r="M62" s="79">
        <f t="shared" si="3"/>
        <v>0</v>
      </c>
      <c r="N62" s="79">
        <f t="shared" si="3"/>
        <v>0</v>
      </c>
      <c r="O62" s="79">
        <f t="shared" si="3"/>
        <v>0</v>
      </c>
      <c r="P62" s="79">
        <f t="shared" si="3"/>
        <v>0</v>
      </c>
      <c r="Q62" s="79">
        <f>SUM(D62:P62)</f>
        <v>0</v>
      </c>
      <c r="R62" s="95"/>
      <c r="S62" s="95"/>
      <c r="T62" s="95"/>
      <c r="U62" s="95"/>
      <c r="V62" s="95"/>
      <c r="W62" s="95"/>
      <c r="X62" s="95"/>
      <c r="Y62" s="95"/>
      <c r="Z62" s="95"/>
      <c r="AA62" s="95"/>
      <c r="AB62" s="95"/>
      <c r="AC62" s="95"/>
      <c r="AD62" s="95"/>
      <c r="AE62" s="95"/>
      <c r="AF62" s="95"/>
      <c r="AG62" s="95"/>
      <c r="AH62" s="95"/>
      <c r="AI62" s="95"/>
      <c r="AJ62" s="95"/>
    </row>
    <row r="63" spans="3:36" s="33" customFormat="1" ht="14.25" customHeight="1">
      <c r="C63" s="78" t="s">
        <v>103</v>
      </c>
      <c r="D63" s="79">
        <f t="shared" si="3"/>
        <v>0</v>
      </c>
      <c r="E63" s="79">
        <f t="shared" si="3"/>
        <v>0</v>
      </c>
      <c r="F63" s="79">
        <f t="shared" si="3"/>
        <v>0</v>
      </c>
      <c r="G63" s="79">
        <f t="shared" si="3"/>
        <v>0</v>
      </c>
      <c r="H63" s="79">
        <f t="shared" si="3"/>
        <v>0</v>
      </c>
      <c r="I63" s="79">
        <f t="shared" si="3"/>
        <v>0</v>
      </c>
      <c r="J63" s="79">
        <f t="shared" si="3"/>
        <v>0</v>
      </c>
      <c r="K63" s="79">
        <f t="shared" si="3"/>
        <v>0</v>
      </c>
      <c r="L63" s="79">
        <f t="shared" si="3"/>
        <v>0</v>
      </c>
      <c r="M63" s="79">
        <f t="shared" si="3"/>
        <v>0</v>
      </c>
      <c r="N63" s="79">
        <f t="shared" si="3"/>
        <v>0</v>
      </c>
      <c r="O63" s="79">
        <f t="shared" si="3"/>
        <v>0</v>
      </c>
      <c r="P63" s="79">
        <f t="shared" si="3"/>
        <v>0</v>
      </c>
      <c r="Q63" s="79">
        <f>SUM(D63:P63)</f>
        <v>0</v>
      </c>
      <c r="R63" s="95"/>
      <c r="S63" s="95"/>
      <c r="T63" s="95"/>
      <c r="U63" s="95"/>
      <c r="V63" s="95"/>
      <c r="W63" s="95"/>
      <c r="X63" s="95"/>
      <c r="Y63" s="95"/>
      <c r="Z63" s="95"/>
      <c r="AA63" s="95"/>
      <c r="AB63" s="95"/>
      <c r="AC63" s="95"/>
      <c r="AD63" s="95"/>
      <c r="AE63" s="95"/>
      <c r="AF63" s="95"/>
      <c r="AG63" s="95"/>
      <c r="AH63" s="95"/>
      <c r="AI63" s="95"/>
      <c r="AJ63" s="95"/>
    </row>
    <row r="64" spans="3:36" s="33" customFormat="1" ht="14.25" customHeight="1">
      <c r="C64" s="80" t="s">
        <v>92</v>
      </c>
      <c r="D64" s="46">
        <f t="shared" si="3"/>
        <v>0</v>
      </c>
      <c r="E64" s="46">
        <f t="shared" si="3"/>
        <v>0</v>
      </c>
      <c r="F64" s="46">
        <f t="shared" si="3"/>
        <v>0</v>
      </c>
      <c r="G64" s="46">
        <f t="shared" si="3"/>
        <v>0</v>
      </c>
      <c r="H64" s="46">
        <f t="shared" si="3"/>
        <v>0</v>
      </c>
      <c r="I64" s="46">
        <f t="shared" si="3"/>
        <v>0</v>
      </c>
      <c r="J64" s="46">
        <f t="shared" si="3"/>
        <v>0</v>
      </c>
      <c r="K64" s="46">
        <f t="shared" si="3"/>
        <v>0</v>
      </c>
      <c r="L64" s="46">
        <f t="shared" si="3"/>
        <v>0</v>
      </c>
      <c r="M64" s="46">
        <f t="shared" si="3"/>
        <v>0</v>
      </c>
      <c r="N64" s="46">
        <f t="shared" si="3"/>
        <v>0</v>
      </c>
      <c r="O64" s="46">
        <f t="shared" si="3"/>
        <v>0</v>
      </c>
      <c r="P64" s="46">
        <f t="shared" si="3"/>
        <v>0</v>
      </c>
      <c r="Q64" s="46">
        <f>SUM(D64:P64)</f>
        <v>0</v>
      </c>
      <c r="R64" s="95"/>
      <c r="S64" s="95"/>
      <c r="T64" s="95"/>
      <c r="U64" s="95"/>
      <c r="V64" s="95"/>
      <c r="W64" s="95"/>
      <c r="X64" s="95"/>
      <c r="Y64" s="95"/>
      <c r="Z64" s="95"/>
      <c r="AA64" s="95"/>
      <c r="AB64" s="95"/>
      <c r="AC64" s="95"/>
      <c r="AD64" s="95"/>
      <c r="AE64" s="95"/>
      <c r="AF64" s="95"/>
      <c r="AG64" s="95"/>
      <c r="AH64" s="95"/>
      <c r="AI64" s="95"/>
      <c r="AJ64" s="95"/>
    </row>
    <row r="65" spans="2:36" s="33" customFormat="1" ht="14.25" customHeight="1">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row>
    <row r="66" spans="2:36" s="33" customFormat="1" ht="14.25" customHeight="1">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row>
    <row r="67" spans="2:36" s="33" customFormat="1" ht="14.25" customHeight="1">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row>
    <row r="68" spans="2:36" s="33" customFormat="1" ht="14.25" customHeight="1">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row>
    <row r="69" spans="2:36" s="33" customFormat="1" ht="14.25" customHeight="1">
      <c r="B69" s="81"/>
      <c r="C69" s="36" t="s">
        <v>274</v>
      </c>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row>
    <row r="70" spans="2:36" s="33" customFormat="1" ht="14.25" customHeight="1">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row>
    <row r="71" spans="2:36" s="33" customFormat="1" ht="14.25" customHeight="1">
      <c r="C71" s="30" t="s">
        <v>275</v>
      </c>
      <c r="D71" s="94"/>
      <c r="E71" s="94"/>
      <c r="F71" s="94"/>
      <c r="G71" s="94"/>
      <c r="H71" s="94"/>
      <c r="I71" s="94"/>
      <c r="J71" s="94"/>
      <c r="K71" s="94"/>
      <c r="L71" s="94"/>
      <c r="M71" s="94"/>
      <c r="N71" s="94"/>
      <c r="O71" s="94"/>
      <c r="P71" s="94"/>
      <c r="Q71" s="31" t="s">
        <v>57</v>
      </c>
      <c r="R71" s="95"/>
      <c r="S71" s="95"/>
      <c r="T71" s="95"/>
      <c r="U71" s="95"/>
      <c r="V71" s="95"/>
      <c r="W71" s="95"/>
      <c r="X71" s="95"/>
      <c r="Y71" s="95"/>
      <c r="Z71" s="95"/>
      <c r="AA71" s="95"/>
      <c r="AB71" s="95"/>
      <c r="AC71" s="95"/>
      <c r="AD71" s="95"/>
      <c r="AE71" s="95"/>
      <c r="AF71" s="95"/>
      <c r="AG71" s="95"/>
      <c r="AH71" s="95"/>
      <c r="AI71" s="95"/>
      <c r="AJ71" s="95"/>
    </row>
    <row r="72" spans="2:36" s="33" customFormat="1" ht="14.25" customHeight="1">
      <c r="C72" s="39"/>
      <c r="D72" s="712" t="str">
        <f t="array" ref="D72:P73">+TRANSPOSE('入力 (県内外)'!$B$6:$C$18)</f>
        <v>01</v>
      </c>
      <c r="E72" s="712" t="str">
        <v>02</v>
      </c>
      <c r="F72" s="712" t="str">
        <v>03</v>
      </c>
      <c r="G72" s="712" t="str">
        <v>04</v>
      </c>
      <c r="H72" s="712" t="str">
        <v>05</v>
      </c>
      <c r="I72" s="712" t="str">
        <v>06</v>
      </c>
      <c r="J72" s="712" t="str">
        <v>07</v>
      </c>
      <c r="K72" s="712" t="str">
        <v>08</v>
      </c>
      <c r="L72" s="712" t="str">
        <v>09</v>
      </c>
      <c r="M72" s="712" t="str">
        <v>10</v>
      </c>
      <c r="N72" s="712" t="str">
        <v>11</v>
      </c>
      <c r="O72" s="712" t="str">
        <v>12</v>
      </c>
      <c r="P72" s="712" t="str">
        <v>13</v>
      </c>
      <c r="Q72" s="39"/>
      <c r="R72" s="95"/>
      <c r="S72" s="95"/>
      <c r="T72" s="95"/>
      <c r="U72" s="95"/>
      <c r="V72" s="95"/>
      <c r="W72" s="95"/>
      <c r="X72" s="95"/>
      <c r="Y72" s="95"/>
      <c r="Z72" s="95"/>
      <c r="AA72" s="95"/>
      <c r="AB72" s="95"/>
      <c r="AC72" s="95"/>
      <c r="AD72" s="95"/>
      <c r="AE72" s="95"/>
      <c r="AF72" s="95"/>
      <c r="AG72" s="95"/>
      <c r="AH72" s="95"/>
      <c r="AI72" s="95"/>
      <c r="AJ72" s="95"/>
    </row>
    <row r="73" spans="2:36" s="33" customFormat="1" ht="28.5" customHeight="1">
      <c r="C73" s="75" t="s">
        <v>58</v>
      </c>
      <c r="D73" s="713" t="str">
        <v>農林水産業</v>
      </c>
      <c r="E73" s="713" t="str">
        <v>鉱業</v>
      </c>
      <c r="F73" s="713" t="str">
        <v>製造業</v>
      </c>
      <c r="G73" s="713" t="str">
        <v>建設</v>
      </c>
      <c r="H73" s="713" t="str">
        <v>電力・ガス・水道</v>
      </c>
      <c r="I73" s="713" t="str">
        <v>商業</v>
      </c>
      <c r="J73" s="713" t="str">
        <v>金融・保険</v>
      </c>
      <c r="K73" s="713" t="str">
        <v>不動産</v>
      </c>
      <c r="L73" s="713" t="str">
        <v>運輸・郵便</v>
      </c>
      <c r="M73" s="713" t="str">
        <v>情報通信</v>
      </c>
      <c r="N73" s="713" t="str">
        <v>公務</v>
      </c>
      <c r="O73" s="713" t="str">
        <v>サービス業</v>
      </c>
      <c r="P73" s="713" t="str">
        <v>分類不明</v>
      </c>
      <c r="Q73" s="99" t="s">
        <v>244</v>
      </c>
      <c r="R73" s="95"/>
      <c r="S73" s="95"/>
      <c r="T73" s="95"/>
      <c r="U73" s="95"/>
      <c r="V73" s="95"/>
      <c r="W73" s="95"/>
      <c r="X73" s="95"/>
      <c r="Y73" s="95"/>
      <c r="Z73" s="95"/>
      <c r="AA73" s="95"/>
      <c r="AB73" s="95"/>
      <c r="AC73" s="95"/>
      <c r="AD73" s="95"/>
      <c r="AE73" s="95"/>
      <c r="AF73" s="95"/>
      <c r="AG73" s="95"/>
      <c r="AH73" s="95"/>
      <c r="AI73" s="95"/>
      <c r="AJ73" s="95"/>
    </row>
    <row r="74" spans="2:36" s="33" customFormat="1" ht="14.25" customHeight="1">
      <c r="C74" s="76" t="s">
        <v>101</v>
      </c>
      <c r="D74" s="77">
        <f t="shared" ref="D74:P77" si="4">D24+D61</f>
        <v>0</v>
      </c>
      <c r="E74" s="77">
        <f t="shared" si="4"/>
        <v>0</v>
      </c>
      <c r="F74" s="77">
        <f t="shared" si="4"/>
        <v>0</v>
      </c>
      <c r="G74" s="77">
        <f t="shared" si="4"/>
        <v>0</v>
      </c>
      <c r="H74" s="77">
        <f t="shared" si="4"/>
        <v>0</v>
      </c>
      <c r="I74" s="77">
        <f t="shared" si="4"/>
        <v>0</v>
      </c>
      <c r="J74" s="77">
        <f t="shared" si="4"/>
        <v>0</v>
      </c>
      <c r="K74" s="77">
        <f t="shared" si="4"/>
        <v>0</v>
      </c>
      <c r="L74" s="77">
        <f t="shared" si="4"/>
        <v>0</v>
      </c>
      <c r="M74" s="77">
        <f t="shared" si="4"/>
        <v>0</v>
      </c>
      <c r="N74" s="77">
        <f t="shared" si="4"/>
        <v>0</v>
      </c>
      <c r="O74" s="77">
        <f t="shared" si="4"/>
        <v>0</v>
      </c>
      <c r="P74" s="77">
        <f t="shared" si="4"/>
        <v>0</v>
      </c>
      <c r="Q74" s="77">
        <f>SUM(D74:P74)</f>
        <v>0</v>
      </c>
      <c r="R74" s="95"/>
      <c r="S74" s="95"/>
      <c r="T74" s="95"/>
      <c r="U74" s="95"/>
      <c r="V74" s="95"/>
      <c r="W74" s="95"/>
      <c r="X74" s="95"/>
      <c r="Y74" s="95"/>
      <c r="Z74" s="95"/>
      <c r="AA74" s="95"/>
      <c r="AB74" s="95"/>
      <c r="AC74" s="95"/>
      <c r="AD74" s="95"/>
      <c r="AE74" s="95"/>
      <c r="AF74" s="95"/>
      <c r="AG74" s="95"/>
      <c r="AH74" s="95"/>
      <c r="AI74" s="95"/>
      <c r="AJ74" s="95"/>
    </row>
    <row r="75" spans="2:36" s="33" customFormat="1" ht="14.25" customHeight="1">
      <c r="C75" s="78" t="s">
        <v>102</v>
      </c>
      <c r="D75" s="79">
        <f t="shared" si="4"/>
        <v>0</v>
      </c>
      <c r="E75" s="79">
        <f t="shared" si="4"/>
        <v>0</v>
      </c>
      <c r="F75" s="79">
        <f t="shared" si="4"/>
        <v>0</v>
      </c>
      <c r="G75" s="79">
        <f t="shared" si="4"/>
        <v>0</v>
      </c>
      <c r="H75" s="79">
        <f t="shared" si="4"/>
        <v>0</v>
      </c>
      <c r="I75" s="79">
        <f t="shared" si="4"/>
        <v>0</v>
      </c>
      <c r="J75" s="79">
        <f t="shared" si="4"/>
        <v>0</v>
      </c>
      <c r="K75" s="79">
        <f t="shared" si="4"/>
        <v>0</v>
      </c>
      <c r="L75" s="79">
        <f t="shared" si="4"/>
        <v>0</v>
      </c>
      <c r="M75" s="79">
        <f t="shared" si="4"/>
        <v>0</v>
      </c>
      <c r="N75" s="79">
        <f t="shared" si="4"/>
        <v>0</v>
      </c>
      <c r="O75" s="79">
        <f t="shared" si="4"/>
        <v>0</v>
      </c>
      <c r="P75" s="79">
        <f t="shared" si="4"/>
        <v>0</v>
      </c>
      <c r="Q75" s="79">
        <f>SUM(D75:P75)</f>
        <v>0</v>
      </c>
      <c r="R75" s="95"/>
      <c r="S75" s="95"/>
      <c r="T75" s="95"/>
      <c r="U75" s="95"/>
      <c r="V75" s="95"/>
      <c r="W75" s="95"/>
      <c r="X75" s="95"/>
      <c r="Y75" s="95"/>
      <c r="Z75" s="95"/>
      <c r="AA75" s="95"/>
      <c r="AB75" s="95"/>
      <c r="AC75" s="95"/>
      <c r="AD75" s="95"/>
      <c r="AE75" s="95"/>
      <c r="AF75" s="95"/>
      <c r="AG75" s="95"/>
      <c r="AH75" s="95"/>
      <c r="AI75" s="95"/>
      <c r="AJ75" s="95"/>
    </row>
    <row r="76" spans="2:36" s="33" customFormat="1" ht="14.25" customHeight="1">
      <c r="C76" s="78" t="s">
        <v>103</v>
      </c>
      <c r="D76" s="79">
        <f t="shared" si="4"/>
        <v>0</v>
      </c>
      <c r="E76" s="79">
        <f t="shared" si="4"/>
        <v>0</v>
      </c>
      <c r="F76" s="79">
        <f t="shared" si="4"/>
        <v>0</v>
      </c>
      <c r="G76" s="79">
        <f t="shared" si="4"/>
        <v>0</v>
      </c>
      <c r="H76" s="79">
        <f t="shared" si="4"/>
        <v>0</v>
      </c>
      <c r="I76" s="79">
        <f t="shared" si="4"/>
        <v>0</v>
      </c>
      <c r="J76" s="79">
        <f t="shared" si="4"/>
        <v>0</v>
      </c>
      <c r="K76" s="79">
        <f t="shared" si="4"/>
        <v>0</v>
      </c>
      <c r="L76" s="79">
        <f t="shared" si="4"/>
        <v>0</v>
      </c>
      <c r="M76" s="79">
        <f t="shared" si="4"/>
        <v>0</v>
      </c>
      <c r="N76" s="79">
        <f t="shared" si="4"/>
        <v>0</v>
      </c>
      <c r="O76" s="79">
        <f t="shared" si="4"/>
        <v>0</v>
      </c>
      <c r="P76" s="79">
        <f t="shared" si="4"/>
        <v>0</v>
      </c>
      <c r="Q76" s="79">
        <f>SUM(D76:P76)</f>
        <v>0</v>
      </c>
      <c r="R76" s="95"/>
      <c r="S76" s="95"/>
      <c r="T76" s="95"/>
      <c r="U76" s="95"/>
      <c r="V76" s="95"/>
      <c r="W76" s="95"/>
      <c r="X76" s="95"/>
      <c r="Y76" s="95"/>
      <c r="Z76" s="95"/>
      <c r="AA76" s="95"/>
      <c r="AB76" s="95"/>
      <c r="AC76" s="95"/>
      <c r="AD76" s="95"/>
      <c r="AE76" s="95"/>
      <c r="AF76" s="95"/>
      <c r="AG76" s="95"/>
      <c r="AH76" s="95"/>
      <c r="AI76" s="95"/>
      <c r="AJ76" s="95"/>
    </row>
    <row r="77" spans="2:36" s="33" customFormat="1" ht="14.25" customHeight="1">
      <c r="C77" s="80" t="s">
        <v>92</v>
      </c>
      <c r="D77" s="46">
        <f t="shared" si="4"/>
        <v>0</v>
      </c>
      <c r="E77" s="46">
        <f t="shared" si="4"/>
        <v>0</v>
      </c>
      <c r="F77" s="46">
        <f t="shared" si="4"/>
        <v>0</v>
      </c>
      <c r="G77" s="46">
        <f t="shared" si="4"/>
        <v>0</v>
      </c>
      <c r="H77" s="46">
        <f t="shared" si="4"/>
        <v>0</v>
      </c>
      <c r="I77" s="46">
        <f t="shared" si="4"/>
        <v>0</v>
      </c>
      <c r="J77" s="46">
        <f t="shared" si="4"/>
        <v>0</v>
      </c>
      <c r="K77" s="46">
        <f t="shared" si="4"/>
        <v>0</v>
      </c>
      <c r="L77" s="46">
        <f t="shared" si="4"/>
        <v>0</v>
      </c>
      <c r="M77" s="46">
        <f t="shared" si="4"/>
        <v>0</v>
      </c>
      <c r="N77" s="46">
        <f t="shared" si="4"/>
        <v>0</v>
      </c>
      <c r="O77" s="46">
        <f t="shared" si="4"/>
        <v>0</v>
      </c>
      <c r="P77" s="46">
        <f t="shared" si="4"/>
        <v>0</v>
      </c>
      <c r="Q77" s="46">
        <f>SUM(D77:P77)</f>
        <v>0</v>
      </c>
      <c r="R77" s="95"/>
      <c r="S77" s="95"/>
      <c r="T77" s="95"/>
      <c r="U77" s="95"/>
      <c r="V77" s="95"/>
      <c r="W77" s="95"/>
      <c r="X77" s="95"/>
      <c r="Y77" s="95"/>
      <c r="Z77" s="95"/>
      <c r="AA77" s="95"/>
      <c r="AB77" s="95"/>
      <c r="AC77" s="95"/>
      <c r="AD77" s="95"/>
      <c r="AE77" s="95"/>
      <c r="AF77" s="95"/>
      <c r="AG77" s="95"/>
      <c r="AH77" s="95"/>
      <c r="AI77" s="95"/>
      <c r="AJ77" s="95"/>
    </row>
    <row r="78" spans="2:36" s="33" customFormat="1" ht="10.7" customHeight="1">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row>
    <row r="79" spans="2:36" s="33" customFormat="1" ht="13.5" customHeight="1">
      <c r="C79" s="33" t="s">
        <v>106</v>
      </c>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row>
    <row r="80" spans="2:36" s="33" customFormat="1" ht="13.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row>
    <row r="81" spans="3:36" s="33" customFormat="1" ht="13.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row>
    <row r="82" spans="3:36" s="33" customFormat="1" ht="17.25">
      <c r="C82" s="36" t="s">
        <v>276</v>
      </c>
      <c r="D82" s="35"/>
      <c r="E82" s="35"/>
      <c r="F82" s="35"/>
      <c r="G82" s="35"/>
      <c r="H82" s="35"/>
      <c r="I82" s="35"/>
      <c r="J82" s="35"/>
      <c r="K82" s="35"/>
      <c r="L82" s="35"/>
      <c r="M82" s="35"/>
      <c r="N82" s="35"/>
      <c r="O82" s="35"/>
      <c r="P82" s="35"/>
      <c r="Q82" s="35"/>
      <c r="R82" s="94"/>
    </row>
    <row r="83" spans="3:36" s="33" customFormat="1" ht="8.65" customHeight="1">
      <c r="D83" s="35"/>
      <c r="E83" s="35"/>
      <c r="F83" s="35"/>
      <c r="G83" s="35"/>
      <c r="H83" s="35"/>
      <c r="I83" s="35"/>
      <c r="J83" s="35"/>
      <c r="K83" s="35"/>
      <c r="L83" s="35"/>
      <c r="M83" s="35"/>
      <c r="N83" s="35"/>
      <c r="O83" s="35"/>
      <c r="P83" s="35"/>
      <c r="Q83" s="35"/>
      <c r="R83" s="94"/>
    </row>
    <row r="84" spans="3:36" s="33" customFormat="1" ht="17.25">
      <c r="C84" s="36" t="s">
        <v>277</v>
      </c>
      <c r="D84" s="35"/>
      <c r="E84" s="35"/>
      <c r="F84" s="35"/>
      <c r="G84" s="35"/>
      <c r="H84" s="35"/>
      <c r="I84" s="35"/>
      <c r="J84" s="35"/>
      <c r="K84" s="35"/>
      <c r="L84" s="35"/>
      <c r="M84" s="35"/>
      <c r="N84" s="35"/>
      <c r="O84" s="35"/>
      <c r="P84" s="35"/>
      <c r="Q84" s="35"/>
      <c r="R84" s="94"/>
    </row>
    <row r="85" spans="3:36" s="33" customFormat="1" ht="8.65" customHeight="1">
      <c r="D85" s="35"/>
      <c r="E85" s="35"/>
      <c r="F85" s="35"/>
      <c r="G85" s="35"/>
      <c r="H85" s="35"/>
      <c r="I85" s="35"/>
      <c r="J85" s="35"/>
      <c r="K85" s="35"/>
      <c r="L85" s="35"/>
      <c r="M85" s="35"/>
      <c r="N85" s="35"/>
      <c r="O85" s="35"/>
      <c r="P85" s="35"/>
      <c r="Q85" s="35"/>
      <c r="R85" s="94"/>
    </row>
    <row r="86" spans="3:36" s="33" customFormat="1" ht="14.25" customHeight="1">
      <c r="C86" s="30" t="s">
        <v>278</v>
      </c>
      <c r="D86" s="27"/>
      <c r="E86" s="27"/>
      <c r="F86" s="71"/>
      <c r="G86" s="72"/>
      <c r="H86" s="27"/>
      <c r="I86" s="27"/>
      <c r="J86" s="73"/>
      <c r="K86" s="74"/>
      <c r="L86" s="27"/>
      <c r="M86" s="27"/>
      <c r="N86" s="27"/>
      <c r="O86" s="27"/>
      <c r="P86" s="27"/>
      <c r="Q86" s="31" t="s">
        <v>57</v>
      </c>
      <c r="R86" s="94"/>
    </row>
    <row r="87" spans="3:36" s="33" customFormat="1" ht="14.25" customHeight="1">
      <c r="C87" s="39"/>
      <c r="D87" s="712" t="str">
        <f t="array" ref="D87:P88">+TRANSPOSE('入力 (県内外)'!$B$6:$C$18)</f>
        <v>01</v>
      </c>
      <c r="E87" s="712" t="str">
        <v>02</v>
      </c>
      <c r="F87" s="712" t="str">
        <v>03</v>
      </c>
      <c r="G87" s="712" t="str">
        <v>04</v>
      </c>
      <c r="H87" s="712" t="str">
        <v>05</v>
      </c>
      <c r="I87" s="712" t="str">
        <v>06</v>
      </c>
      <c r="J87" s="712" t="str">
        <v>07</v>
      </c>
      <c r="K87" s="712" t="str">
        <v>08</v>
      </c>
      <c r="L87" s="712" t="str">
        <v>09</v>
      </c>
      <c r="M87" s="712" t="str">
        <v>10</v>
      </c>
      <c r="N87" s="712" t="str">
        <v>11</v>
      </c>
      <c r="O87" s="712" t="str">
        <v>12</v>
      </c>
      <c r="P87" s="712" t="str">
        <v>13</v>
      </c>
      <c r="Q87" s="39"/>
      <c r="R87" s="94"/>
    </row>
    <row r="88" spans="3:36" s="33" customFormat="1" ht="28.5" customHeight="1">
      <c r="C88" s="75" t="s">
        <v>58</v>
      </c>
      <c r="D88" s="713" t="str">
        <v>農林水産業</v>
      </c>
      <c r="E88" s="713" t="str">
        <v>鉱業</v>
      </c>
      <c r="F88" s="713" t="str">
        <v>製造業</v>
      </c>
      <c r="G88" s="713" t="str">
        <v>建設</v>
      </c>
      <c r="H88" s="713" t="str">
        <v>電力・ガス・水道</v>
      </c>
      <c r="I88" s="713" t="str">
        <v>商業</v>
      </c>
      <c r="J88" s="713" t="str">
        <v>金融・保険</v>
      </c>
      <c r="K88" s="713" t="str">
        <v>不動産</v>
      </c>
      <c r="L88" s="713" t="str">
        <v>運輸・郵便</v>
      </c>
      <c r="M88" s="713" t="str">
        <v>情報通信</v>
      </c>
      <c r="N88" s="713" t="str">
        <v>公務</v>
      </c>
      <c r="O88" s="713" t="str">
        <v>サービス業</v>
      </c>
      <c r="P88" s="713" t="str">
        <v>分類不明</v>
      </c>
      <c r="Q88" s="32" t="s">
        <v>71</v>
      </c>
      <c r="R88" s="94"/>
    </row>
    <row r="89" spans="3:36" s="33" customFormat="1" ht="14.25" customHeight="1">
      <c r="C89" s="76" t="s">
        <v>101</v>
      </c>
      <c r="D89" s="77">
        <f>詳細1!D48</f>
        <v>0</v>
      </c>
      <c r="E89" s="77">
        <f>詳細1!E48</f>
        <v>0</v>
      </c>
      <c r="F89" s="77">
        <f>詳細1!F48</f>
        <v>0</v>
      </c>
      <c r="G89" s="77">
        <f>詳細1!G48</f>
        <v>0</v>
      </c>
      <c r="H89" s="77">
        <f>詳細1!H48</f>
        <v>0</v>
      </c>
      <c r="I89" s="77">
        <f>詳細1!I48</f>
        <v>0</v>
      </c>
      <c r="J89" s="77">
        <f>詳細1!J48</f>
        <v>0</v>
      </c>
      <c r="K89" s="77">
        <f>詳細1!K48</f>
        <v>0</v>
      </c>
      <c r="L89" s="77">
        <f>詳細1!L48</f>
        <v>0</v>
      </c>
      <c r="M89" s="77">
        <f>詳細1!M48</f>
        <v>0</v>
      </c>
      <c r="N89" s="77">
        <f>詳細1!N48</f>
        <v>0</v>
      </c>
      <c r="O89" s="77">
        <f>詳細1!O48</f>
        <v>0</v>
      </c>
      <c r="P89" s="77">
        <f>詳細1!P48</f>
        <v>0</v>
      </c>
      <c r="Q89" s="77">
        <f>SUM(D89:P89)</f>
        <v>0</v>
      </c>
    </row>
    <row r="90" spans="3:36" s="33" customFormat="1" ht="14.25" customHeight="1">
      <c r="C90" s="78" t="s">
        <v>102</v>
      </c>
      <c r="D90" s="79">
        <f>詳細1!D49</f>
        <v>0</v>
      </c>
      <c r="E90" s="79">
        <f>詳細1!E49</f>
        <v>0</v>
      </c>
      <c r="F90" s="79">
        <f>詳細1!F49</f>
        <v>0</v>
      </c>
      <c r="G90" s="79">
        <f>詳細1!G49</f>
        <v>0</v>
      </c>
      <c r="H90" s="79">
        <f>詳細1!H49</f>
        <v>0</v>
      </c>
      <c r="I90" s="79">
        <f>詳細1!I49</f>
        <v>0</v>
      </c>
      <c r="J90" s="79">
        <f>詳細1!J49</f>
        <v>0</v>
      </c>
      <c r="K90" s="79">
        <f>詳細1!K49</f>
        <v>0</v>
      </c>
      <c r="L90" s="79">
        <f>詳細1!L49</f>
        <v>0</v>
      </c>
      <c r="M90" s="79">
        <f>詳細1!M49</f>
        <v>0</v>
      </c>
      <c r="N90" s="79">
        <f>詳細1!N49</f>
        <v>0</v>
      </c>
      <c r="O90" s="79">
        <f>詳細1!O49</f>
        <v>0</v>
      </c>
      <c r="P90" s="79">
        <f>詳細1!P49</f>
        <v>0</v>
      </c>
      <c r="Q90" s="79">
        <f>SUM(D90:P90)</f>
        <v>0</v>
      </c>
    </row>
    <row r="91" spans="3:36" s="33" customFormat="1" ht="14.25" customHeight="1">
      <c r="C91" s="78" t="s">
        <v>103</v>
      </c>
      <c r="D91" s="79">
        <f>詳細1!D50</f>
        <v>0</v>
      </c>
      <c r="E91" s="79">
        <f>詳細1!E50</f>
        <v>0</v>
      </c>
      <c r="F91" s="79">
        <f>詳細1!F50</f>
        <v>0</v>
      </c>
      <c r="G91" s="79">
        <f>詳細1!G50</f>
        <v>0</v>
      </c>
      <c r="H91" s="79">
        <f>詳細1!H50</f>
        <v>0</v>
      </c>
      <c r="I91" s="79">
        <f>詳細1!I50</f>
        <v>0</v>
      </c>
      <c r="J91" s="79">
        <f>詳細1!J50</f>
        <v>0</v>
      </c>
      <c r="K91" s="79">
        <f>詳細1!K50</f>
        <v>0</v>
      </c>
      <c r="L91" s="79">
        <f>詳細1!L50</f>
        <v>0</v>
      </c>
      <c r="M91" s="79">
        <f>詳細1!M50</f>
        <v>0</v>
      </c>
      <c r="N91" s="79">
        <f>詳細1!N50</f>
        <v>0</v>
      </c>
      <c r="O91" s="79">
        <f>詳細1!O50</f>
        <v>0</v>
      </c>
      <c r="P91" s="79">
        <f>詳細1!P50</f>
        <v>0</v>
      </c>
      <c r="Q91" s="79">
        <f>SUM(D91:P91)</f>
        <v>0</v>
      </c>
    </row>
    <row r="92" spans="3:36" s="33" customFormat="1" ht="14.25" customHeight="1">
      <c r="C92" s="80" t="s">
        <v>92</v>
      </c>
      <c r="D92" s="46">
        <f>詳細1!D51</f>
        <v>0</v>
      </c>
      <c r="E92" s="46">
        <f>詳細1!E51</f>
        <v>0</v>
      </c>
      <c r="F92" s="46">
        <f>詳細1!F51</f>
        <v>0</v>
      </c>
      <c r="G92" s="46">
        <f>詳細1!G51</f>
        <v>0</v>
      </c>
      <c r="H92" s="46">
        <f>詳細1!H51</f>
        <v>0</v>
      </c>
      <c r="I92" s="46">
        <f>詳細1!I51</f>
        <v>0</v>
      </c>
      <c r="J92" s="46">
        <f>詳細1!J51</f>
        <v>0</v>
      </c>
      <c r="K92" s="46">
        <f>詳細1!K51</f>
        <v>0</v>
      </c>
      <c r="L92" s="46">
        <f>詳細1!L51</f>
        <v>0</v>
      </c>
      <c r="M92" s="46">
        <f>詳細1!M51</f>
        <v>0</v>
      </c>
      <c r="N92" s="46">
        <f>詳細1!N51</f>
        <v>0</v>
      </c>
      <c r="O92" s="46">
        <f>詳細1!O51</f>
        <v>0</v>
      </c>
      <c r="P92" s="46">
        <f>詳細1!P51</f>
        <v>0</v>
      </c>
      <c r="Q92" s="46">
        <f>SUM(D92:P92)</f>
        <v>0</v>
      </c>
    </row>
    <row r="93" spans="3:36" s="33" customFormat="1" ht="14.25" customHeight="1"/>
    <row r="94" spans="3:36" s="33" customFormat="1" ht="14.25" customHeight="1">
      <c r="C94" s="30" t="s">
        <v>267</v>
      </c>
      <c r="D94" s="27"/>
      <c r="E94" s="27"/>
      <c r="F94" s="71"/>
      <c r="G94" s="72"/>
      <c r="H94" s="27"/>
      <c r="I94" s="27"/>
      <c r="J94" s="73"/>
      <c r="K94" s="74"/>
      <c r="L94" s="27"/>
      <c r="M94" s="27"/>
      <c r="N94" s="27"/>
      <c r="O94" s="27"/>
      <c r="P94" s="27"/>
    </row>
    <row r="95" spans="3:36" s="33" customFormat="1" ht="14.25" customHeight="1">
      <c r="C95" s="39"/>
      <c r="D95" s="712" t="str">
        <f t="array" ref="D95:P96">+TRANSPOSE('入力 (県内外)'!$B$6:$C$18)</f>
        <v>01</v>
      </c>
      <c r="E95" s="712" t="str">
        <v>02</v>
      </c>
      <c r="F95" s="712" t="str">
        <v>03</v>
      </c>
      <c r="G95" s="712" t="str">
        <v>04</v>
      </c>
      <c r="H95" s="712" t="str">
        <v>05</v>
      </c>
      <c r="I95" s="712" t="str">
        <v>06</v>
      </c>
      <c r="J95" s="712" t="str">
        <v>07</v>
      </c>
      <c r="K95" s="712" t="str">
        <v>08</v>
      </c>
      <c r="L95" s="712" t="str">
        <v>09</v>
      </c>
      <c r="M95" s="712" t="str">
        <v>10</v>
      </c>
      <c r="N95" s="712" t="str">
        <v>11</v>
      </c>
      <c r="O95" s="712" t="str">
        <v>12</v>
      </c>
      <c r="P95" s="712" t="str">
        <v>13</v>
      </c>
    </row>
    <row r="96" spans="3:36" s="33" customFormat="1" ht="28.5" customHeight="1">
      <c r="C96" s="75" t="s">
        <v>58</v>
      </c>
      <c r="D96" s="713" t="str">
        <v>農林水産業</v>
      </c>
      <c r="E96" s="713" t="str">
        <v>鉱業</v>
      </c>
      <c r="F96" s="713" t="str">
        <v>製造業</v>
      </c>
      <c r="G96" s="713" t="str">
        <v>建設</v>
      </c>
      <c r="H96" s="713" t="str">
        <v>電力・ガス・水道</v>
      </c>
      <c r="I96" s="713" t="str">
        <v>商業</v>
      </c>
      <c r="J96" s="713" t="str">
        <v>金融・保険</v>
      </c>
      <c r="K96" s="713" t="str">
        <v>不動産</v>
      </c>
      <c r="L96" s="713" t="str">
        <v>運輸・郵便</v>
      </c>
      <c r="M96" s="713" t="str">
        <v>情報通信</v>
      </c>
      <c r="N96" s="713" t="str">
        <v>公務</v>
      </c>
      <c r="O96" s="713" t="str">
        <v>サービス業</v>
      </c>
      <c r="P96" s="713" t="str">
        <v>分類不明</v>
      </c>
    </row>
    <row r="97" spans="3:36" s="33" customFormat="1" ht="14.25" customHeight="1">
      <c r="C97" s="97" t="s">
        <v>268</v>
      </c>
      <c r="D97" s="98">
        <f t="array" ref="D97:P97">+TRANSPOSE(係数!$K$3:$K$15)</f>
        <v>0.56475715043386543</v>
      </c>
      <c r="E97" s="98">
        <v>0.36745279196045094</v>
      </c>
      <c r="F97" s="98">
        <v>0.25890362661093613</v>
      </c>
      <c r="G97" s="98">
        <v>0.49728374364167438</v>
      </c>
      <c r="H97" s="98">
        <v>0.27339018544996962</v>
      </c>
      <c r="I97" s="98">
        <v>0.75458958813974952</v>
      </c>
      <c r="J97" s="98">
        <v>0.710201138766275</v>
      </c>
      <c r="K97" s="98">
        <v>0.89424536443004587</v>
      </c>
      <c r="L97" s="98">
        <v>0.72123903101779596</v>
      </c>
      <c r="M97" s="98">
        <v>0.59629862368930164</v>
      </c>
      <c r="N97" s="98">
        <v>0.71200581883763647</v>
      </c>
      <c r="O97" s="98">
        <v>0.65667345175566649</v>
      </c>
      <c r="P97" s="98">
        <v>0.39233412635474552</v>
      </c>
    </row>
    <row r="98" spans="3:36" s="33" customFormat="1" ht="14.25" customHeight="1"/>
    <row r="99" spans="3:36" s="33" customFormat="1" ht="15" customHeight="1">
      <c r="C99" s="30" t="s">
        <v>279</v>
      </c>
      <c r="D99" s="94"/>
      <c r="E99" s="94"/>
      <c r="F99" s="94"/>
      <c r="G99" s="94"/>
      <c r="H99" s="94"/>
      <c r="I99" s="94"/>
      <c r="J99" s="94"/>
      <c r="K99" s="94"/>
      <c r="L99" s="94"/>
      <c r="M99" s="94"/>
      <c r="N99" s="94"/>
      <c r="O99" s="94"/>
      <c r="P99" s="94"/>
      <c r="Q99" s="31" t="s">
        <v>57</v>
      </c>
      <c r="R99" s="95"/>
      <c r="S99" s="95"/>
      <c r="T99" s="95"/>
      <c r="U99" s="95"/>
      <c r="V99" s="95"/>
      <c r="W99" s="95"/>
      <c r="X99" s="95"/>
      <c r="Y99" s="95"/>
      <c r="Z99" s="95"/>
      <c r="AA99" s="95"/>
      <c r="AB99" s="95"/>
      <c r="AC99" s="95"/>
      <c r="AD99" s="95"/>
      <c r="AE99" s="95"/>
      <c r="AF99" s="95"/>
      <c r="AG99" s="95"/>
      <c r="AH99" s="95"/>
      <c r="AI99" s="95"/>
      <c r="AJ99" s="95"/>
    </row>
    <row r="100" spans="3:36" s="33" customFormat="1" ht="12.95" customHeight="1">
      <c r="C100" s="39"/>
      <c r="D100" s="712" t="str">
        <f t="array" ref="D100:P101">+TRANSPOSE('入力 (県内外)'!$B$6:$C$18)</f>
        <v>01</v>
      </c>
      <c r="E100" s="712" t="str">
        <v>02</v>
      </c>
      <c r="F100" s="712" t="str">
        <v>03</v>
      </c>
      <c r="G100" s="712" t="str">
        <v>04</v>
      </c>
      <c r="H100" s="712" t="str">
        <v>05</v>
      </c>
      <c r="I100" s="712" t="str">
        <v>06</v>
      </c>
      <c r="J100" s="712" t="str">
        <v>07</v>
      </c>
      <c r="K100" s="712" t="str">
        <v>08</v>
      </c>
      <c r="L100" s="712" t="str">
        <v>09</v>
      </c>
      <c r="M100" s="712" t="str">
        <v>10</v>
      </c>
      <c r="N100" s="712" t="str">
        <v>11</v>
      </c>
      <c r="O100" s="712" t="str">
        <v>12</v>
      </c>
      <c r="P100" s="712" t="str">
        <v>13</v>
      </c>
      <c r="Q100" s="39"/>
      <c r="R100" s="95"/>
      <c r="S100" s="95"/>
      <c r="T100" s="95"/>
      <c r="U100" s="95"/>
      <c r="V100" s="95"/>
      <c r="W100" s="95"/>
      <c r="X100" s="95"/>
      <c r="Y100" s="95"/>
      <c r="Z100" s="95"/>
      <c r="AA100" s="95"/>
      <c r="AB100" s="95"/>
      <c r="AC100" s="95"/>
      <c r="AD100" s="95"/>
      <c r="AE100" s="95"/>
      <c r="AF100" s="95"/>
      <c r="AG100" s="95"/>
      <c r="AH100" s="95"/>
      <c r="AI100" s="95"/>
      <c r="AJ100" s="95"/>
    </row>
    <row r="101" spans="3:36" s="33" customFormat="1" ht="28.5" customHeight="1">
      <c r="C101" s="75" t="s">
        <v>58</v>
      </c>
      <c r="D101" s="713" t="str">
        <v>農林水産業</v>
      </c>
      <c r="E101" s="713" t="str">
        <v>鉱業</v>
      </c>
      <c r="F101" s="713" t="str">
        <v>製造業</v>
      </c>
      <c r="G101" s="713" t="str">
        <v>建設</v>
      </c>
      <c r="H101" s="713" t="str">
        <v>電力・ガス・水道</v>
      </c>
      <c r="I101" s="713" t="str">
        <v>商業</v>
      </c>
      <c r="J101" s="713" t="str">
        <v>金融・保険</v>
      </c>
      <c r="K101" s="713" t="str">
        <v>不動産</v>
      </c>
      <c r="L101" s="713" t="str">
        <v>運輸・郵便</v>
      </c>
      <c r="M101" s="713" t="str">
        <v>情報通信</v>
      </c>
      <c r="N101" s="713" t="str">
        <v>公務</v>
      </c>
      <c r="O101" s="713" t="str">
        <v>サービス業</v>
      </c>
      <c r="P101" s="713" t="str">
        <v>分類不明</v>
      </c>
      <c r="Q101" s="99" t="s">
        <v>244</v>
      </c>
      <c r="R101" s="95"/>
      <c r="S101" s="95"/>
      <c r="T101" s="95"/>
      <c r="U101" s="95"/>
      <c r="V101" s="95"/>
      <c r="W101" s="95"/>
      <c r="X101" s="95"/>
      <c r="Y101" s="95"/>
      <c r="Z101" s="95"/>
      <c r="AA101" s="95"/>
      <c r="AB101" s="95"/>
      <c r="AC101" s="95"/>
      <c r="AD101" s="95"/>
      <c r="AE101" s="95"/>
      <c r="AF101" s="95"/>
      <c r="AG101" s="95"/>
      <c r="AH101" s="95"/>
      <c r="AI101" s="95"/>
      <c r="AJ101" s="95"/>
    </row>
    <row r="102" spans="3:36" s="33" customFormat="1" ht="14.25" customHeight="1">
      <c r="C102" s="76" t="s">
        <v>101</v>
      </c>
      <c r="D102" s="77">
        <f>D89*D$97</f>
        <v>0</v>
      </c>
      <c r="E102" s="77">
        <f t="shared" ref="E102:P102" si="5">E89*E$97</f>
        <v>0</v>
      </c>
      <c r="F102" s="77">
        <f t="shared" si="5"/>
        <v>0</v>
      </c>
      <c r="G102" s="77">
        <f t="shared" si="5"/>
        <v>0</v>
      </c>
      <c r="H102" s="77">
        <f t="shared" si="5"/>
        <v>0</v>
      </c>
      <c r="I102" s="77">
        <f t="shared" si="5"/>
        <v>0</v>
      </c>
      <c r="J102" s="77">
        <f t="shared" si="5"/>
        <v>0</v>
      </c>
      <c r="K102" s="77">
        <f t="shared" si="5"/>
        <v>0</v>
      </c>
      <c r="L102" s="77">
        <f t="shared" si="5"/>
        <v>0</v>
      </c>
      <c r="M102" s="77">
        <f t="shared" si="5"/>
        <v>0</v>
      </c>
      <c r="N102" s="77">
        <f t="shared" si="5"/>
        <v>0</v>
      </c>
      <c r="O102" s="77">
        <f t="shared" si="5"/>
        <v>0</v>
      </c>
      <c r="P102" s="77">
        <f t="shared" si="5"/>
        <v>0</v>
      </c>
      <c r="Q102" s="77">
        <f>SUM(D102:P102)</f>
        <v>0</v>
      </c>
      <c r="R102" s="95"/>
      <c r="S102" s="95"/>
      <c r="T102" s="95"/>
      <c r="U102" s="95"/>
      <c r="V102" s="95"/>
      <c r="W102" s="95"/>
      <c r="X102" s="95"/>
      <c r="Y102" s="95"/>
      <c r="Z102" s="95"/>
      <c r="AA102" s="95"/>
      <c r="AB102" s="95"/>
      <c r="AC102" s="95"/>
      <c r="AD102" s="95"/>
      <c r="AE102" s="95"/>
      <c r="AF102" s="95"/>
      <c r="AG102" s="95"/>
      <c r="AH102" s="95"/>
      <c r="AI102" s="95"/>
      <c r="AJ102" s="95"/>
    </row>
    <row r="103" spans="3:36" s="33" customFormat="1" ht="14.25" customHeight="1">
      <c r="C103" s="78" t="s">
        <v>102</v>
      </c>
      <c r="D103" s="79">
        <f t="shared" ref="D103:P105" si="6">D90*D$97</f>
        <v>0</v>
      </c>
      <c r="E103" s="79">
        <f t="shared" si="6"/>
        <v>0</v>
      </c>
      <c r="F103" s="79">
        <f t="shared" si="6"/>
        <v>0</v>
      </c>
      <c r="G103" s="79">
        <f t="shared" si="6"/>
        <v>0</v>
      </c>
      <c r="H103" s="79">
        <f t="shared" si="6"/>
        <v>0</v>
      </c>
      <c r="I103" s="79">
        <f t="shared" si="6"/>
        <v>0</v>
      </c>
      <c r="J103" s="79">
        <f t="shared" si="6"/>
        <v>0</v>
      </c>
      <c r="K103" s="79">
        <f t="shared" si="6"/>
        <v>0</v>
      </c>
      <c r="L103" s="79">
        <f t="shared" si="6"/>
        <v>0</v>
      </c>
      <c r="M103" s="79">
        <f t="shared" si="6"/>
        <v>0</v>
      </c>
      <c r="N103" s="79">
        <f t="shared" si="6"/>
        <v>0</v>
      </c>
      <c r="O103" s="79">
        <f t="shared" si="6"/>
        <v>0</v>
      </c>
      <c r="P103" s="79">
        <f t="shared" si="6"/>
        <v>0</v>
      </c>
      <c r="Q103" s="79">
        <f>SUM(D103:P103)</f>
        <v>0</v>
      </c>
      <c r="R103" s="95"/>
      <c r="S103" s="95"/>
      <c r="T103" s="95"/>
      <c r="U103" s="95"/>
      <c r="V103" s="95"/>
      <c r="W103" s="95"/>
      <c r="X103" s="95"/>
      <c r="Y103" s="95"/>
      <c r="Z103" s="95"/>
      <c r="AA103" s="95"/>
      <c r="AB103" s="95"/>
      <c r="AC103" s="95"/>
      <c r="AD103" s="95"/>
      <c r="AE103" s="95"/>
      <c r="AF103" s="95"/>
      <c r="AG103" s="95"/>
      <c r="AH103" s="95"/>
      <c r="AI103" s="95"/>
      <c r="AJ103" s="95"/>
    </row>
    <row r="104" spans="3:36" s="33" customFormat="1" ht="14.25" customHeight="1">
      <c r="C104" s="78" t="s">
        <v>103</v>
      </c>
      <c r="D104" s="79">
        <f t="shared" si="6"/>
        <v>0</v>
      </c>
      <c r="E104" s="79">
        <f t="shared" si="6"/>
        <v>0</v>
      </c>
      <c r="F104" s="79">
        <f t="shared" si="6"/>
        <v>0</v>
      </c>
      <c r="G104" s="79">
        <f t="shared" si="6"/>
        <v>0</v>
      </c>
      <c r="H104" s="79">
        <f t="shared" si="6"/>
        <v>0</v>
      </c>
      <c r="I104" s="79">
        <f t="shared" si="6"/>
        <v>0</v>
      </c>
      <c r="J104" s="79">
        <f t="shared" si="6"/>
        <v>0</v>
      </c>
      <c r="K104" s="79">
        <f t="shared" si="6"/>
        <v>0</v>
      </c>
      <c r="L104" s="79">
        <f t="shared" si="6"/>
        <v>0</v>
      </c>
      <c r="M104" s="79">
        <f t="shared" si="6"/>
        <v>0</v>
      </c>
      <c r="N104" s="79">
        <f t="shared" si="6"/>
        <v>0</v>
      </c>
      <c r="O104" s="79">
        <f t="shared" si="6"/>
        <v>0</v>
      </c>
      <c r="P104" s="79">
        <f t="shared" si="6"/>
        <v>0</v>
      </c>
      <c r="Q104" s="79">
        <f>SUM(D104:P104)</f>
        <v>0</v>
      </c>
      <c r="R104" s="95"/>
      <c r="S104" s="95"/>
      <c r="T104" s="95"/>
      <c r="U104" s="95"/>
      <c r="V104" s="95"/>
      <c r="W104" s="95"/>
      <c r="X104" s="95"/>
      <c r="Y104" s="95"/>
      <c r="Z104" s="95"/>
      <c r="AA104" s="95"/>
      <c r="AB104" s="95"/>
      <c r="AC104" s="95"/>
      <c r="AD104" s="95"/>
      <c r="AE104" s="95"/>
      <c r="AF104" s="95"/>
      <c r="AG104" s="95"/>
      <c r="AH104" s="95"/>
      <c r="AI104" s="95"/>
      <c r="AJ104" s="95"/>
    </row>
    <row r="105" spans="3:36" s="33" customFormat="1" ht="14.25" customHeight="1">
      <c r="C105" s="80" t="s">
        <v>92</v>
      </c>
      <c r="D105" s="46">
        <f t="shared" si="6"/>
        <v>0</v>
      </c>
      <c r="E105" s="46">
        <f t="shared" si="6"/>
        <v>0</v>
      </c>
      <c r="F105" s="46">
        <f t="shared" si="6"/>
        <v>0</v>
      </c>
      <c r="G105" s="46">
        <f t="shared" si="6"/>
        <v>0</v>
      </c>
      <c r="H105" s="46">
        <f t="shared" si="6"/>
        <v>0</v>
      </c>
      <c r="I105" s="46">
        <f t="shared" si="6"/>
        <v>0</v>
      </c>
      <c r="J105" s="46">
        <f t="shared" si="6"/>
        <v>0</v>
      </c>
      <c r="K105" s="46">
        <f t="shared" si="6"/>
        <v>0</v>
      </c>
      <c r="L105" s="46">
        <f t="shared" si="6"/>
        <v>0</v>
      </c>
      <c r="M105" s="46">
        <f t="shared" si="6"/>
        <v>0</v>
      </c>
      <c r="N105" s="46">
        <f t="shared" si="6"/>
        <v>0</v>
      </c>
      <c r="O105" s="46">
        <f t="shared" si="6"/>
        <v>0</v>
      </c>
      <c r="P105" s="46">
        <f t="shared" si="6"/>
        <v>0</v>
      </c>
      <c r="Q105" s="46">
        <f>SUM(D105:P105)</f>
        <v>0</v>
      </c>
      <c r="R105" s="95"/>
      <c r="S105" s="95"/>
      <c r="T105" s="95"/>
      <c r="U105" s="95"/>
      <c r="V105" s="95"/>
      <c r="W105" s="95"/>
      <c r="X105" s="95"/>
      <c r="Y105" s="95"/>
      <c r="Z105" s="95"/>
      <c r="AA105" s="95"/>
      <c r="AB105" s="95"/>
      <c r="AC105" s="95"/>
      <c r="AD105" s="95"/>
      <c r="AE105" s="95"/>
      <c r="AF105" s="95"/>
      <c r="AG105" s="95"/>
      <c r="AH105" s="95"/>
      <c r="AI105" s="95"/>
      <c r="AJ105" s="95"/>
    </row>
    <row r="106" spans="3:36" s="33" customFormat="1" ht="10.7" customHeight="1">
      <c r="R106" s="95"/>
      <c r="S106" s="95"/>
      <c r="T106" s="95"/>
      <c r="U106" s="95"/>
      <c r="V106" s="95"/>
      <c r="W106" s="95"/>
      <c r="X106" s="95"/>
      <c r="Y106" s="95"/>
      <c r="Z106" s="95"/>
      <c r="AA106" s="95"/>
      <c r="AB106" s="95"/>
      <c r="AC106" s="95"/>
      <c r="AD106" s="95"/>
      <c r="AE106" s="95"/>
      <c r="AF106" s="95"/>
      <c r="AG106" s="95"/>
      <c r="AH106" s="95"/>
      <c r="AI106" s="95"/>
      <c r="AJ106" s="95"/>
    </row>
    <row r="107" spans="3:36" s="33" customFormat="1" ht="13.5" customHeight="1">
      <c r="C107" s="33" t="s">
        <v>106</v>
      </c>
      <c r="R107" s="95"/>
      <c r="S107" s="95"/>
      <c r="T107" s="95"/>
      <c r="U107" s="95"/>
      <c r="V107" s="95"/>
      <c r="W107" s="95"/>
      <c r="X107" s="95"/>
      <c r="Y107" s="95"/>
      <c r="Z107" s="95"/>
      <c r="AA107" s="95"/>
      <c r="AB107" s="95"/>
      <c r="AC107" s="95"/>
      <c r="AD107" s="95"/>
      <c r="AE107" s="95"/>
      <c r="AF107" s="95"/>
      <c r="AG107" s="95"/>
      <c r="AH107" s="95"/>
      <c r="AI107" s="95"/>
      <c r="AJ107" s="95"/>
    </row>
    <row r="108" spans="3:36" s="33" customFormat="1" ht="12.95" customHeight="1">
      <c r="R108" s="95"/>
      <c r="S108" s="95"/>
      <c r="T108" s="95"/>
      <c r="U108" s="95"/>
      <c r="V108" s="95"/>
      <c r="W108" s="95"/>
      <c r="X108" s="95"/>
      <c r="Y108" s="95"/>
      <c r="Z108" s="95"/>
      <c r="AA108" s="95"/>
      <c r="AB108" s="95"/>
      <c r="AC108" s="95"/>
      <c r="AD108" s="95"/>
      <c r="AE108" s="95"/>
      <c r="AF108" s="95"/>
      <c r="AG108" s="95"/>
      <c r="AH108" s="95"/>
      <c r="AI108" s="95"/>
      <c r="AJ108" s="95"/>
    </row>
    <row r="109" spans="3:36" s="33" customFormat="1" ht="28.5" customHeight="1">
      <c r="R109" s="95"/>
      <c r="S109" s="95"/>
      <c r="T109" s="95"/>
      <c r="U109" s="95"/>
      <c r="V109" s="95"/>
      <c r="W109" s="95"/>
      <c r="X109" s="95"/>
      <c r="Y109" s="95"/>
      <c r="Z109" s="95"/>
      <c r="AA109" s="95"/>
      <c r="AB109" s="95"/>
      <c r="AC109" s="95"/>
      <c r="AD109" s="95"/>
      <c r="AE109" s="95"/>
      <c r="AF109" s="95"/>
      <c r="AG109" s="95"/>
      <c r="AH109" s="95"/>
      <c r="AI109" s="95"/>
      <c r="AJ109" s="95"/>
    </row>
    <row r="110" spans="3:36" s="33" customFormat="1" ht="14.25" customHeight="1">
      <c r="R110" s="95"/>
      <c r="S110" s="95"/>
      <c r="T110" s="95"/>
      <c r="U110" s="95"/>
      <c r="V110" s="95"/>
      <c r="W110" s="95"/>
      <c r="X110" s="95"/>
      <c r="Y110" s="95"/>
      <c r="Z110" s="95"/>
      <c r="AA110" s="95"/>
      <c r="AB110" s="95"/>
      <c r="AC110" s="95"/>
      <c r="AD110" s="95"/>
      <c r="AE110" s="95"/>
      <c r="AF110" s="95"/>
      <c r="AG110" s="95"/>
      <c r="AH110" s="95"/>
      <c r="AI110" s="95"/>
      <c r="AJ110" s="95"/>
    </row>
    <row r="111" spans="3:36" s="33" customFormat="1" ht="14.25" customHeight="1">
      <c r="R111" s="95"/>
      <c r="S111" s="95"/>
      <c r="T111" s="95"/>
      <c r="U111" s="95"/>
      <c r="V111" s="95"/>
      <c r="W111" s="95"/>
      <c r="X111" s="95"/>
      <c r="Y111" s="95"/>
      <c r="Z111" s="95"/>
      <c r="AA111" s="95"/>
      <c r="AB111" s="95"/>
      <c r="AC111" s="95"/>
      <c r="AD111" s="95"/>
      <c r="AE111" s="95"/>
      <c r="AF111" s="95"/>
      <c r="AG111" s="95"/>
      <c r="AH111" s="95"/>
      <c r="AI111" s="95"/>
      <c r="AJ111" s="95"/>
    </row>
    <row r="112" spans="3:36" s="33" customFormat="1" ht="14.25" customHeight="1">
      <c r="R112" s="95"/>
      <c r="S112" s="95"/>
      <c r="T112" s="95"/>
      <c r="U112" s="95"/>
      <c r="V112" s="95"/>
      <c r="W112" s="95"/>
      <c r="X112" s="95"/>
      <c r="Y112" s="95"/>
      <c r="Z112" s="95"/>
      <c r="AA112" s="95"/>
      <c r="AB112" s="95"/>
      <c r="AC112" s="95"/>
      <c r="AD112" s="95"/>
      <c r="AE112" s="95"/>
      <c r="AF112" s="95"/>
      <c r="AG112" s="95"/>
      <c r="AH112" s="95"/>
      <c r="AI112" s="95"/>
      <c r="AJ112" s="95"/>
    </row>
    <row r="113" spans="3:36" s="33" customFormat="1" ht="14.25" customHeight="1">
      <c r="R113" s="95"/>
      <c r="S113" s="95"/>
      <c r="T113" s="95"/>
      <c r="U113" s="95"/>
      <c r="V113" s="95"/>
      <c r="W113" s="95"/>
      <c r="X113" s="95"/>
      <c r="Y113" s="95"/>
      <c r="Z113" s="95"/>
      <c r="AA113" s="95"/>
      <c r="AB113" s="95"/>
      <c r="AC113" s="95"/>
      <c r="AD113" s="95"/>
      <c r="AE113" s="95"/>
      <c r="AF113" s="95"/>
      <c r="AG113" s="95"/>
      <c r="AH113" s="95"/>
      <c r="AI113" s="95"/>
      <c r="AJ113" s="95"/>
    </row>
    <row r="114" spans="3:36" s="33" customFormat="1" ht="14.25" customHeight="1">
      <c r="R114" s="95"/>
      <c r="S114" s="95"/>
      <c r="T114" s="95"/>
      <c r="U114" s="95"/>
      <c r="V114" s="95"/>
      <c r="W114" s="95"/>
      <c r="X114" s="95"/>
      <c r="Y114" s="95"/>
      <c r="Z114" s="95"/>
      <c r="AA114" s="95"/>
      <c r="AB114" s="95"/>
      <c r="AC114" s="95"/>
      <c r="AD114" s="95"/>
      <c r="AE114" s="95"/>
      <c r="AF114" s="95"/>
      <c r="AG114" s="95"/>
      <c r="AH114" s="95"/>
      <c r="AI114" s="95"/>
      <c r="AJ114" s="95"/>
    </row>
    <row r="115" spans="3:36" s="33" customFormat="1" ht="14.25" customHeight="1">
      <c r="R115" s="95"/>
      <c r="S115" s="95"/>
      <c r="T115" s="95"/>
      <c r="U115" s="95"/>
      <c r="V115" s="95"/>
      <c r="W115" s="95"/>
      <c r="X115" s="95"/>
      <c r="Y115" s="95"/>
      <c r="Z115" s="95"/>
      <c r="AA115" s="95"/>
      <c r="AB115" s="95"/>
      <c r="AC115" s="95"/>
      <c r="AD115" s="95"/>
      <c r="AE115" s="95"/>
      <c r="AF115" s="95"/>
      <c r="AG115" s="95"/>
      <c r="AH115" s="95"/>
      <c r="AI115" s="95"/>
      <c r="AJ115" s="95"/>
    </row>
    <row r="116" spans="3:36" s="33" customFormat="1" ht="14.25" customHeight="1">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row>
    <row r="117" spans="3:36" s="33" customFormat="1" ht="14.25" customHeight="1">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row>
    <row r="118" spans="3:36" s="33" customFormat="1" ht="14.25" customHeight="1">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row>
    <row r="119" spans="3:36" s="33" customFormat="1" ht="14.25" customHeight="1">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row>
    <row r="120" spans="3:36" s="33" customFormat="1" ht="14.25" customHeight="1">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row>
    <row r="121" spans="3:36" s="33" customFormat="1" ht="14.25" customHeight="1">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row>
    <row r="122" spans="3:36" s="33" customFormat="1" ht="17.25">
      <c r="C122" s="36" t="s">
        <v>280</v>
      </c>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row>
    <row r="123" spans="3:36" s="33" customFormat="1" ht="8.65" customHeight="1">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row>
    <row r="124" spans="3:36" s="33" customFormat="1" ht="14.25" customHeight="1">
      <c r="C124" s="30" t="s">
        <v>256</v>
      </c>
      <c r="D124" s="27"/>
      <c r="E124" s="27"/>
      <c r="F124" s="71"/>
      <c r="G124" s="72"/>
      <c r="H124" s="27"/>
      <c r="I124" s="27"/>
      <c r="J124" s="73"/>
      <c r="K124" s="74"/>
      <c r="L124" s="27"/>
      <c r="M124" s="27"/>
      <c r="N124" s="27"/>
      <c r="O124" s="27"/>
      <c r="P124" s="27"/>
      <c r="Q124" s="31" t="s">
        <v>57</v>
      </c>
      <c r="R124" s="95"/>
      <c r="S124" s="95"/>
      <c r="T124" s="95"/>
      <c r="U124" s="95"/>
      <c r="V124" s="95"/>
      <c r="W124" s="95"/>
      <c r="X124" s="95"/>
      <c r="Y124" s="95"/>
      <c r="Z124" s="95"/>
      <c r="AA124" s="95"/>
      <c r="AB124" s="95"/>
      <c r="AC124" s="95"/>
      <c r="AD124" s="95"/>
      <c r="AE124" s="95"/>
      <c r="AF124" s="95"/>
      <c r="AG124" s="95"/>
      <c r="AH124" s="95"/>
      <c r="AI124" s="95"/>
      <c r="AJ124" s="95"/>
    </row>
    <row r="125" spans="3:36" s="33" customFormat="1" ht="14.25" customHeight="1">
      <c r="C125" s="39"/>
      <c r="D125" s="712" t="str">
        <f t="array" ref="D125:P126">+TRANSPOSE('入力 (県内外)'!$B$6:$C$18)</f>
        <v>01</v>
      </c>
      <c r="E125" s="712" t="str">
        <v>02</v>
      </c>
      <c r="F125" s="712" t="str">
        <v>03</v>
      </c>
      <c r="G125" s="712" t="str">
        <v>04</v>
      </c>
      <c r="H125" s="712" t="str">
        <v>05</v>
      </c>
      <c r="I125" s="712" t="str">
        <v>06</v>
      </c>
      <c r="J125" s="712" t="str">
        <v>07</v>
      </c>
      <c r="K125" s="712" t="str">
        <v>08</v>
      </c>
      <c r="L125" s="712" t="str">
        <v>09</v>
      </c>
      <c r="M125" s="712" t="str">
        <v>10</v>
      </c>
      <c r="N125" s="712" t="str">
        <v>11</v>
      </c>
      <c r="O125" s="712" t="str">
        <v>12</v>
      </c>
      <c r="P125" s="712" t="str">
        <v>13</v>
      </c>
      <c r="Q125" s="39"/>
      <c r="R125" s="95"/>
      <c r="S125" s="95"/>
      <c r="T125" s="95"/>
      <c r="U125" s="95"/>
      <c r="V125" s="95"/>
      <c r="W125" s="95"/>
      <c r="X125" s="95"/>
      <c r="Y125" s="95"/>
      <c r="Z125" s="95"/>
      <c r="AA125" s="95"/>
      <c r="AB125" s="95"/>
      <c r="AC125" s="95"/>
      <c r="AD125" s="95"/>
      <c r="AE125" s="95"/>
      <c r="AF125" s="95"/>
      <c r="AG125" s="95"/>
      <c r="AH125" s="95"/>
      <c r="AI125" s="95"/>
      <c r="AJ125" s="95"/>
    </row>
    <row r="126" spans="3:36" s="33" customFormat="1" ht="28.5" customHeight="1">
      <c r="C126" s="75" t="s">
        <v>58</v>
      </c>
      <c r="D126" s="713" t="str">
        <v>農林水産業</v>
      </c>
      <c r="E126" s="713" t="str">
        <v>鉱業</v>
      </c>
      <c r="F126" s="713" t="str">
        <v>製造業</v>
      </c>
      <c r="G126" s="713" t="str">
        <v>建設</v>
      </c>
      <c r="H126" s="713" t="str">
        <v>電力・ガス・水道</v>
      </c>
      <c r="I126" s="713" t="str">
        <v>商業</v>
      </c>
      <c r="J126" s="713" t="str">
        <v>金融・保険</v>
      </c>
      <c r="K126" s="713" t="str">
        <v>不動産</v>
      </c>
      <c r="L126" s="713" t="str">
        <v>運輸・郵便</v>
      </c>
      <c r="M126" s="713" t="str">
        <v>情報通信</v>
      </c>
      <c r="N126" s="713" t="str">
        <v>公務</v>
      </c>
      <c r="O126" s="713" t="str">
        <v>サービス業</v>
      </c>
      <c r="P126" s="713" t="str">
        <v>分類不明</v>
      </c>
      <c r="Q126" s="32" t="s">
        <v>71</v>
      </c>
      <c r="R126" s="95"/>
      <c r="S126" s="95"/>
      <c r="T126" s="95"/>
      <c r="U126" s="95"/>
      <c r="V126" s="95"/>
      <c r="W126" s="95"/>
      <c r="X126" s="95"/>
      <c r="Y126" s="95"/>
      <c r="Z126" s="95"/>
      <c r="AA126" s="95"/>
      <c r="AB126" s="95"/>
      <c r="AC126" s="95"/>
      <c r="AD126" s="95"/>
      <c r="AE126" s="95"/>
      <c r="AF126" s="95"/>
      <c r="AG126" s="95"/>
      <c r="AH126" s="95"/>
      <c r="AI126" s="95"/>
      <c r="AJ126" s="95"/>
    </row>
    <row r="127" spans="3:36" s="33" customFormat="1" ht="14.25" customHeight="1">
      <c r="C127" s="76" t="s">
        <v>101</v>
      </c>
      <c r="D127" s="77">
        <f>詳細1!D56</f>
        <v>0</v>
      </c>
      <c r="E127" s="77">
        <f>詳細1!E56</f>
        <v>0</v>
      </c>
      <c r="F127" s="77">
        <f>詳細1!F56</f>
        <v>0</v>
      </c>
      <c r="G127" s="77">
        <f>詳細1!G56</f>
        <v>0</v>
      </c>
      <c r="H127" s="77">
        <f>詳細1!H56</f>
        <v>0</v>
      </c>
      <c r="I127" s="77">
        <f>詳細1!I56</f>
        <v>0</v>
      </c>
      <c r="J127" s="77">
        <f>詳細1!J56</f>
        <v>0</v>
      </c>
      <c r="K127" s="77">
        <f>詳細1!K56</f>
        <v>0</v>
      </c>
      <c r="L127" s="77">
        <f>詳細1!L56</f>
        <v>0</v>
      </c>
      <c r="M127" s="77">
        <f>詳細1!M56</f>
        <v>0</v>
      </c>
      <c r="N127" s="77">
        <f>詳細1!N56</f>
        <v>0</v>
      </c>
      <c r="O127" s="77">
        <f>詳細1!O56</f>
        <v>0</v>
      </c>
      <c r="P127" s="77">
        <f>詳細1!P56</f>
        <v>0</v>
      </c>
      <c r="Q127" s="77">
        <f>SUM(D127:P127)</f>
        <v>0</v>
      </c>
      <c r="R127" s="95"/>
      <c r="S127" s="95"/>
      <c r="T127" s="95"/>
      <c r="U127" s="95"/>
      <c r="V127" s="95"/>
      <c r="W127" s="95"/>
      <c r="X127" s="95"/>
      <c r="Y127" s="95"/>
      <c r="Z127" s="95"/>
      <c r="AA127" s="95"/>
      <c r="AB127" s="95"/>
      <c r="AC127" s="95"/>
      <c r="AD127" s="95"/>
      <c r="AE127" s="95"/>
      <c r="AF127" s="95"/>
      <c r="AG127" s="95"/>
      <c r="AH127" s="95"/>
      <c r="AI127" s="95"/>
      <c r="AJ127" s="95"/>
    </row>
    <row r="128" spans="3:36" s="33" customFormat="1" ht="14.25" customHeight="1">
      <c r="C128" s="78" t="s">
        <v>102</v>
      </c>
      <c r="D128" s="79">
        <f>詳細1!D57</f>
        <v>0</v>
      </c>
      <c r="E128" s="79">
        <f>詳細1!E57</f>
        <v>0</v>
      </c>
      <c r="F128" s="79">
        <f>詳細1!F57</f>
        <v>0</v>
      </c>
      <c r="G128" s="79">
        <f>詳細1!G57</f>
        <v>0</v>
      </c>
      <c r="H128" s="79">
        <f>詳細1!H57</f>
        <v>0</v>
      </c>
      <c r="I128" s="79">
        <f>詳細1!I57</f>
        <v>0</v>
      </c>
      <c r="J128" s="79">
        <f>詳細1!J57</f>
        <v>0</v>
      </c>
      <c r="K128" s="79">
        <f>詳細1!K57</f>
        <v>0</v>
      </c>
      <c r="L128" s="79">
        <f>詳細1!L57</f>
        <v>0</v>
      </c>
      <c r="M128" s="79">
        <f>詳細1!M57</f>
        <v>0</v>
      </c>
      <c r="N128" s="79">
        <f>詳細1!N57</f>
        <v>0</v>
      </c>
      <c r="O128" s="79">
        <f>詳細1!O57</f>
        <v>0</v>
      </c>
      <c r="P128" s="79">
        <f>詳細1!P57</f>
        <v>0</v>
      </c>
      <c r="Q128" s="79">
        <f>SUM(D128:P128)</f>
        <v>0</v>
      </c>
      <c r="R128" s="95"/>
      <c r="S128" s="95"/>
      <c r="T128" s="95"/>
      <c r="U128" s="95"/>
      <c r="V128" s="95"/>
      <c r="W128" s="95"/>
      <c r="X128" s="95"/>
      <c r="Y128" s="95"/>
      <c r="Z128" s="95"/>
      <c r="AA128" s="95"/>
      <c r="AB128" s="95"/>
      <c r="AC128" s="95"/>
      <c r="AD128" s="95"/>
      <c r="AE128" s="95"/>
      <c r="AF128" s="95"/>
      <c r="AG128" s="95"/>
      <c r="AH128" s="95"/>
      <c r="AI128" s="95"/>
      <c r="AJ128" s="95"/>
    </row>
    <row r="129" spans="3:36" s="33" customFormat="1" ht="14.25" customHeight="1">
      <c r="C129" s="78" t="s">
        <v>103</v>
      </c>
      <c r="D129" s="79">
        <f>詳細1!D58</f>
        <v>0</v>
      </c>
      <c r="E129" s="79">
        <f>詳細1!E58</f>
        <v>0</v>
      </c>
      <c r="F129" s="79">
        <f>詳細1!F58</f>
        <v>0</v>
      </c>
      <c r="G129" s="79">
        <f>詳細1!G58</f>
        <v>0</v>
      </c>
      <c r="H129" s="79">
        <f>詳細1!H58</f>
        <v>0</v>
      </c>
      <c r="I129" s="79">
        <f>詳細1!I58</f>
        <v>0</v>
      </c>
      <c r="J129" s="79">
        <f>詳細1!J58</f>
        <v>0</v>
      </c>
      <c r="K129" s="79">
        <f>詳細1!K58</f>
        <v>0</v>
      </c>
      <c r="L129" s="79">
        <f>詳細1!L58</f>
        <v>0</v>
      </c>
      <c r="M129" s="79">
        <f>詳細1!M58</f>
        <v>0</v>
      </c>
      <c r="N129" s="79">
        <f>詳細1!N58</f>
        <v>0</v>
      </c>
      <c r="O129" s="79">
        <f>詳細1!O58</f>
        <v>0</v>
      </c>
      <c r="P129" s="79">
        <f>詳細1!P58</f>
        <v>0</v>
      </c>
      <c r="Q129" s="79">
        <f>SUM(D129:P129)</f>
        <v>0</v>
      </c>
      <c r="R129" s="95"/>
      <c r="S129" s="95"/>
      <c r="T129" s="95"/>
      <c r="U129" s="95"/>
      <c r="V129" s="95"/>
      <c r="W129" s="95"/>
      <c r="X129" s="95"/>
      <c r="Y129" s="95"/>
      <c r="Z129" s="95"/>
      <c r="AA129" s="95"/>
      <c r="AB129" s="95"/>
      <c r="AC129" s="95"/>
      <c r="AD129" s="95"/>
      <c r="AE129" s="95"/>
      <c r="AF129" s="95"/>
      <c r="AG129" s="95"/>
      <c r="AH129" s="95"/>
      <c r="AI129" s="95"/>
      <c r="AJ129" s="95"/>
    </row>
    <row r="130" spans="3:36" s="33" customFormat="1" ht="14.25" customHeight="1">
      <c r="C130" s="80" t="s">
        <v>92</v>
      </c>
      <c r="D130" s="46">
        <f>詳細1!D59</f>
        <v>0</v>
      </c>
      <c r="E130" s="46">
        <f>詳細1!E59</f>
        <v>0</v>
      </c>
      <c r="F130" s="46">
        <f>詳細1!F59</f>
        <v>0</v>
      </c>
      <c r="G130" s="46">
        <f>詳細1!G59</f>
        <v>0</v>
      </c>
      <c r="H130" s="46">
        <f>詳細1!H59</f>
        <v>0</v>
      </c>
      <c r="I130" s="46">
        <f>詳細1!I59</f>
        <v>0</v>
      </c>
      <c r="J130" s="46">
        <f>詳細1!J59</f>
        <v>0</v>
      </c>
      <c r="K130" s="46">
        <f>詳細1!K59</f>
        <v>0</v>
      </c>
      <c r="L130" s="46">
        <f>詳細1!L59</f>
        <v>0</v>
      </c>
      <c r="M130" s="46">
        <f>詳細1!M59</f>
        <v>0</v>
      </c>
      <c r="N130" s="46">
        <f>詳細1!N59</f>
        <v>0</v>
      </c>
      <c r="O130" s="46">
        <f>詳細1!O59</f>
        <v>0</v>
      </c>
      <c r="P130" s="46">
        <f>詳細1!P59</f>
        <v>0</v>
      </c>
      <c r="Q130" s="46">
        <f>SUM(D130:P130)</f>
        <v>0</v>
      </c>
      <c r="R130" s="95"/>
      <c r="S130" s="95"/>
      <c r="T130" s="95"/>
      <c r="U130" s="95"/>
      <c r="V130" s="95"/>
      <c r="W130" s="95"/>
      <c r="X130" s="95"/>
      <c r="Y130" s="95"/>
      <c r="Z130" s="95"/>
      <c r="AA130" s="95"/>
      <c r="AB130" s="95"/>
      <c r="AC130" s="95"/>
      <c r="AD130" s="95"/>
      <c r="AE130" s="95"/>
      <c r="AF130" s="95"/>
      <c r="AG130" s="95"/>
      <c r="AH130" s="95"/>
      <c r="AI130" s="95"/>
      <c r="AJ130" s="95"/>
    </row>
    <row r="131" spans="3:36" s="33" customFormat="1" ht="14.25" customHeight="1">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row>
    <row r="132" spans="3:36" s="33" customFormat="1" ht="14.25" customHeight="1">
      <c r="C132" s="30" t="s">
        <v>272</v>
      </c>
      <c r="D132" s="27"/>
      <c r="E132" s="27"/>
      <c r="F132" s="71"/>
      <c r="G132" s="72"/>
      <c r="H132" s="27"/>
      <c r="I132" s="27"/>
      <c r="J132" s="73"/>
      <c r="K132" s="74"/>
      <c r="L132" s="27"/>
      <c r="M132" s="27"/>
      <c r="N132" s="27"/>
      <c r="O132" s="27"/>
      <c r="P132" s="27"/>
      <c r="Q132" s="95"/>
      <c r="R132" s="95"/>
      <c r="S132" s="95"/>
      <c r="T132" s="95"/>
      <c r="U132" s="95"/>
      <c r="V132" s="95"/>
      <c r="W132" s="95"/>
      <c r="X132" s="95"/>
      <c r="Y132" s="95"/>
      <c r="Z132" s="95"/>
      <c r="AA132" s="95"/>
      <c r="AB132" s="95"/>
      <c r="AC132" s="95"/>
      <c r="AD132" s="95"/>
      <c r="AE132" s="95"/>
      <c r="AF132" s="95"/>
      <c r="AG132" s="95"/>
      <c r="AH132" s="95"/>
      <c r="AI132" s="95"/>
      <c r="AJ132" s="95"/>
    </row>
    <row r="133" spans="3:36" s="33" customFormat="1" ht="14.25" customHeight="1">
      <c r="C133" s="39"/>
      <c r="D133" s="712" t="str">
        <f t="array" ref="D133:P134">+TRANSPOSE('入力 (県内外)'!$B$6:$C$18)</f>
        <v>01</v>
      </c>
      <c r="E133" s="712" t="str">
        <v>02</v>
      </c>
      <c r="F133" s="712" t="str">
        <v>03</v>
      </c>
      <c r="G133" s="712" t="str">
        <v>04</v>
      </c>
      <c r="H133" s="712" t="str">
        <v>05</v>
      </c>
      <c r="I133" s="712" t="str">
        <v>06</v>
      </c>
      <c r="J133" s="712" t="str">
        <v>07</v>
      </c>
      <c r="K133" s="712" t="str">
        <v>08</v>
      </c>
      <c r="L133" s="712" t="str">
        <v>09</v>
      </c>
      <c r="M133" s="712" t="str">
        <v>10</v>
      </c>
      <c r="N133" s="712" t="str">
        <v>11</v>
      </c>
      <c r="O133" s="712" t="str">
        <v>12</v>
      </c>
      <c r="P133" s="712" t="str">
        <v>13</v>
      </c>
      <c r="Q133" s="95"/>
      <c r="R133" s="95"/>
      <c r="S133" s="95"/>
      <c r="T133" s="95"/>
      <c r="U133" s="95"/>
      <c r="V133" s="95"/>
      <c r="W133" s="95"/>
      <c r="X133" s="95"/>
      <c r="Y133" s="95"/>
      <c r="Z133" s="95"/>
      <c r="AA133" s="95"/>
      <c r="AB133" s="95"/>
      <c r="AC133" s="95"/>
      <c r="AD133" s="95"/>
      <c r="AE133" s="95"/>
      <c r="AF133" s="95"/>
      <c r="AG133" s="95"/>
      <c r="AH133" s="95"/>
      <c r="AI133" s="95"/>
      <c r="AJ133" s="95"/>
    </row>
    <row r="134" spans="3:36" s="33" customFormat="1" ht="28.5" customHeight="1">
      <c r="C134" s="75" t="s">
        <v>58</v>
      </c>
      <c r="D134" s="713" t="str">
        <v>農林水産業</v>
      </c>
      <c r="E134" s="713" t="str">
        <v>鉱業</v>
      </c>
      <c r="F134" s="713" t="str">
        <v>製造業</v>
      </c>
      <c r="G134" s="713" t="str">
        <v>建設</v>
      </c>
      <c r="H134" s="713" t="str">
        <v>電力・ガス・水道</v>
      </c>
      <c r="I134" s="713" t="str">
        <v>商業</v>
      </c>
      <c r="J134" s="713" t="str">
        <v>金融・保険</v>
      </c>
      <c r="K134" s="713" t="str">
        <v>不動産</v>
      </c>
      <c r="L134" s="713" t="str">
        <v>運輸・郵便</v>
      </c>
      <c r="M134" s="713" t="str">
        <v>情報通信</v>
      </c>
      <c r="N134" s="713" t="str">
        <v>公務</v>
      </c>
      <c r="O134" s="713" t="str">
        <v>サービス業</v>
      </c>
      <c r="P134" s="713" t="str">
        <v>分類不明</v>
      </c>
      <c r="Q134" s="95"/>
      <c r="R134" s="95"/>
      <c r="S134" s="95"/>
      <c r="T134" s="95"/>
      <c r="U134" s="95"/>
      <c r="V134" s="95"/>
      <c r="W134" s="95"/>
      <c r="X134" s="95"/>
      <c r="Y134" s="95"/>
      <c r="Z134" s="95"/>
      <c r="AA134" s="95"/>
      <c r="AB134" s="95"/>
      <c r="AC134" s="95"/>
      <c r="AD134" s="95"/>
      <c r="AE134" s="95"/>
      <c r="AF134" s="95"/>
      <c r="AG134" s="95"/>
      <c r="AH134" s="95"/>
      <c r="AI134" s="95"/>
      <c r="AJ134" s="95"/>
    </row>
    <row r="135" spans="3:36" s="33" customFormat="1" ht="14.25" customHeight="1">
      <c r="C135" s="97" t="s">
        <v>268</v>
      </c>
      <c r="D135" s="98">
        <f t="array" ref="D135:P135">+TRANSPOSE(係数!$K$17:$K$29)</f>
        <v>0.48384777244648292</v>
      </c>
      <c r="E135" s="98">
        <v>0.4488544635727581</v>
      </c>
      <c r="F135" s="98">
        <v>0.28570490697717821</v>
      </c>
      <c r="G135" s="98">
        <v>0.45093348694724272</v>
      </c>
      <c r="H135" s="98">
        <v>0.3300824899999445</v>
      </c>
      <c r="I135" s="98">
        <v>0.68397298691473174</v>
      </c>
      <c r="J135" s="98">
        <v>0.65727360909975463</v>
      </c>
      <c r="K135" s="98">
        <v>0.80482208906729924</v>
      </c>
      <c r="L135" s="98">
        <v>0.61555693564385738</v>
      </c>
      <c r="M135" s="98">
        <v>0.52507670835309561</v>
      </c>
      <c r="N135" s="98">
        <v>0.6831162462912227</v>
      </c>
      <c r="O135" s="98">
        <v>0.61401739104328723</v>
      </c>
      <c r="P135" s="98">
        <v>0.39905649246292524</v>
      </c>
      <c r="Q135" s="95"/>
      <c r="R135" s="95"/>
      <c r="S135" s="95"/>
      <c r="T135" s="95"/>
      <c r="U135" s="95"/>
      <c r="V135" s="95"/>
      <c r="W135" s="95"/>
      <c r="X135" s="95"/>
      <c r="Y135" s="95"/>
      <c r="Z135" s="95"/>
      <c r="AA135" s="95"/>
      <c r="AB135" s="95"/>
      <c r="AC135" s="95"/>
      <c r="AD135" s="95"/>
      <c r="AE135" s="95"/>
      <c r="AF135" s="95"/>
      <c r="AG135" s="95"/>
      <c r="AH135" s="95"/>
      <c r="AI135" s="95"/>
      <c r="AJ135" s="95"/>
    </row>
    <row r="136" spans="3:36" s="33" customFormat="1" ht="14.25" customHeight="1">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row>
    <row r="137" spans="3:36" s="33" customFormat="1" ht="14.25" customHeight="1">
      <c r="C137" s="30" t="s">
        <v>281</v>
      </c>
      <c r="D137" s="94"/>
      <c r="E137" s="94"/>
      <c r="F137" s="94"/>
      <c r="G137" s="94"/>
      <c r="H137" s="94"/>
      <c r="I137" s="94"/>
      <c r="J137" s="94"/>
      <c r="K137" s="94"/>
      <c r="L137" s="94"/>
      <c r="M137" s="94"/>
      <c r="N137" s="94"/>
      <c r="O137" s="94"/>
      <c r="P137" s="94"/>
      <c r="Q137" s="31" t="s">
        <v>57</v>
      </c>
      <c r="R137" s="95"/>
      <c r="S137" s="95"/>
      <c r="T137" s="95"/>
      <c r="U137" s="95"/>
      <c r="V137" s="95"/>
      <c r="W137" s="95"/>
      <c r="X137" s="95"/>
      <c r="Y137" s="95"/>
      <c r="Z137" s="95"/>
      <c r="AA137" s="95"/>
      <c r="AB137" s="95"/>
      <c r="AC137" s="95"/>
      <c r="AD137" s="95"/>
      <c r="AE137" s="95"/>
      <c r="AF137" s="95"/>
      <c r="AG137" s="95"/>
      <c r="AH137" s="95"/>
      <c r="AI137" s="95"/>
      <c r="AJ137" s="95"/>
    </row>
    <row r="138" spans="3:36" s="33" customFormat="1" ht="14.25" customHeight="1">
      <c r="C138" s="39"/>
      <c r="D138" s="712" t="str">
        <f t="array" ref="D138:P139">+TRANSPOSE('入力 (県内外)'!$B$6:$C$18)</f>
        <v>01</v>
      </c>
      <c r="E138" s="712" t="str">
        <v>02</v>
      </c>
      <c r="F138" s="712" t="str">
        <v>03</v>
      </c>
      <c r="G138" s="712" t="str">
        <v>04</v>
      </c>
      <c r="H138" s="712" t="str">
        <v>05</v>
      </c>
      <c r="I138" s="712" t="str">
        <v>06</v>
      </c>
      <c r="J138" s="712" t="str">
        <v>07</v>
      </c>
      <c r="K138" s="712" t="str">
        <v>08</v>
      </c>
      <c r="L138" s="712" t="str">
        <v>09</v>
      </c>
      <c r="M138" s="712" t="str">
        <v>10</v>
      </c>
      <c r="N138" s="712" t="str">
        <v>11</v>
      </c>
      <c r="O138" s="712" t="str">
        <v>12</v>
      </c>
      <c r="P138" s="712" t="str">
        <v>13</v>
      </c>
      <c r="Q138" s="39"/>
      <c r="R138" s="95"/>
      <c r="S138" s="95"/>
      <c r="T138" s="95"/>
      <c r="U138" s="95"/>
      <c r="V138" s="95"/>
      <c r="W138" s="95"/>
      <c r="X138" s="95"/>
      <c r="Y138" s="95"/>
      <c r="Z138" s="95"/>
      <c r="AA138" s="95"/>
      <c r="AB138" s="95"/>
      <c r="AC138" s="95"/>
      <c r="AD138" s="95"/>
      <c r="AE138" s="95"/>
      <c r="AF138" s="95"/>
      <c r="AG138" s="95"/>
      <c r="AH138" s="95"/>
      <c r="AI138" s="95"/>
      <c r="AJ138" s="95"/>
    </row>
    <row r="139" spans="3:36" s="33" customFormat="1" ht="28.5" customHeight="1">
      <c r="C139" s="75" t="s">
        <v>58</v>
      </c>
      <c r="D139" s="713" t="str">
        <v>農林水産業</v>
      </c>
      <c r="E139" s="713" t="str">
        <v>鉱業</v>
      </c>
      <c r="F139" s="713" t="str">
        <v>製造業</v>
      </c>
      <c r="G139" s="713" t="str">
        <v>建設</v>
      </c>
      <c r="H139" s="713" t="str">
        <v>電力・ガス・水道</v>
      </c>
      <c r="I139" s="713" t="str">
        <v>商業</v>
      </c>
      <c r="J139" s="713" t="str">
        <v>金融・保険</v>
      </c>
      <c r="K139" s="713" t="str">
        <v>不動産</v>
      </c>
      <c r="L139" s="713" t="str">
        <v>運輸・郵便</v>
      </c>
      <c r="M139" s="713" t="str">
        <v>情報通信</v>
      </c>
      <c r="N139" s="713" t="str">
        <v>公務</v>
      </c>
      <c r="O139" s="713" t="str">
        <v>サービス業</v>
      </c>
      <c r="P139" s="713" t="str">
        <v>分類不明</v>
      </c>
      <c r="Q139" s="99" t="s">
        <v>244</v>
      </c>
      <c r="R139" s="95"/>
      <c r="S139" s="95"/>
      <c r="T139" s="95"/>
      <c r="U139" s="95"/>
      <c r="V139" s="95"/>
      <c r="W139" s="95"/>
      <c r="X139" s="95"/>
      <c r="Y139" s="95"/>
      <c r="Z139" s="95"/>
      <c r="AA139" s="95"/>
      <c r="AB139" s="95"/>
      <c r="AC139" s="95"/>
      <c r="AD139" s="95"/>
      <c r="AE139" s="95"/>
      <c r="AF139" s="95"/>
      <c r="AG139" s="95"/>
      <c r="AH139" s="95"/>
      <c r="AI139" s="95"/>
      <c r="AJ139" s="95"/>
    </row>
    <row r="140" spans="3:36" s="33" customFormat="1" ht="14.25" customHeight="1">
      <c r="C140" s="76" t="s">
        <v>101</v>
      </c>
      <c r="D140" s="77">
        <f>D127*D$135</f>
        <v>0</v>
      </c>
      <c r="E140" s="77">
        <f t="shared" ref="E140:P140" si="7">E127*E$135</f>
        <v>0</v>
      </c>
      <c r="F140" s="77">
        <f t="shared" si="7"/>
        <v>0</v>
      </c>
      <c r="G140" s="77">
        <f t="shared" si="7"/>
        <v>0</v>
      </c>
      <c r="H140" s="77">
        <f t="shared" si="7"/>
        <v>0</v>
      </c>
      <c r="I140" s="77">
        <f t="shared" si="7"/>
        <v>0</v>
      </c>
      <c r="J140" s="77">
        <f t="shared" si="7"/>
        <v>0</v>
      </c>
      <c r="K140" s="77">
        <f t="shared" si="7"/>
        <v>0</v>
      </c>
      <c r="L140" s="77">
        <f t="shared" si="7"/>
        <v>0</v>
      </c>
      <c r="M140" s="77">
        <f t="shared" si="7"/>
        <v>0</v>
      </c>
      <c r="N140" s="77">
        <f t="shared" si="7"/>
        <v>0</v>
      </c>
      <c r="O140" s="77">
        <f t="shared" si="7"/>
        <v>0</v>
      </c>
      <c r="P140" s="77">
        <f t="shared" si="7"/>
        <v>0</v>
      </c>
      <c r="Q140" s="77">
        <f>SUM(D140:P140)</f>
        <v>0</v>
      </c>
      <c r="R140" s="95"/>
      <c r="S140" s="95"/>
      <c r="T140" s="95"/>
      <c r="U140" s="95"/>
      <c r="V140" s="95"/>
      <c r="W140" s="95"/>
      <c r="X140" s="95"/>
      <c r="Y140" s="95"/>
      <c r="Z140" s="95"/>
      <c r="AA140" s="95"/>
      <c r="AB140" s="95"/>
      <c r="AC140" s="95"/>
      <c r="AD140" s="95"/>
      <c r="AE140" s="95"/>
      <c r="AF140" s="95"/>
      <c r="AG140" s="95"/>
      <c r="AH140" s="95"/>
      <c r="AI140" s="95"/>
      <c r="AJ140" s="95"/>
    </row>
    <row r="141" spans="3:36" s="33" customFormat="1" ht="14.25" customHeight="1">
      <c r="C141" s="78" t="s">
        <v>102</v>
      </c>
      <c r="D141" s="79">
        <f t="shared" ref="D141:P143" si="8">D128*D$135</f>
        <v>0</v>
      </c>
      <c r="E141" s="79">
        <f t="shared" si="8"/>
        <v>0</v>
      </c>
      <c r="F141" s="79">
        <f t="shared" si="8"/>
        <v>0</v>
      </c>
      <c r="G141" s="79">
        <f t="shared" si="8"/>
        <v>0</v>
      </c>
      <c r="H141" s="79">
        <f t="shared" si="8"/>
        <v>0</v>
      </c>
      <c r="I141" s="79">
        <f t="shared" si="8"/>
        <v>0</v>
      </c>
      <c r="J141" s="79">
        <f t="shared" si="8"/>
        <v>0</v>
      </c>
      <c r="K141" s="79">
        <f t="shared" si="8"/>
        <v>0</v>
      </c>
      <c r="L141" s="79">
        <f t="shared" si="8"/>
        <v>0</v>
      </c>
      <c r="M141" s="79">
        <f t="shared" si="8"/>
        <v>0</v>
      </c>
      <c r="N141" s="79">
        <f t="shared" si="8"/>
        <v>0</v>
      </c>
      <c r="O141" s="79">
        <f t="shared" si="8"/>
        <v>0</v>
      </c>
      <c r="P141" s="79">
        <f t="shared" si="8"/>
        <v>0</v>
      </c>
      <c r="Q141" s="79">
        <f>SUM(D141:P141)</f>
        <v>0</v>
      </c>
      <c r="R141" s="95"/>
      <c r="S141" s="95"/>
      <c r="T141" s="95"/>
      <c r="U141" s="95"/>
      <c r="V141" s="95"/>
      <c r="W141" s="95"/>
      <c r="X141" s="95"/>
      <c r="Y141" s="95"/>
      <c r="Z141" s="95"/>
      <c r="AA141" s="95"/>
      <c r="AB141" s="95"/>
      <c r="AC141" s="95"/>
      <c r="AD141" s="95"/>
      <c r="AE141" s="95"/>
      <c r="AF141" s="95"/>
      <c r="AG141" s="95"/>
      <c r="AH141" s="95"/>
      <c r="AI141" s="95"/>
      <c r="AJ141" s="95"/>
    </row>
    <row r="142" spans="3:36" s="33" customFormat="1" ht="14.25" customHeight="1">
      <c r="C142" s="78" t="s">
        <v>103</v>
      </c>
      <c r="D142" s="79">
        <f t="shared" si="8"/>
        <v>0</v>
      </c>
      <c r="E142" s="79">
        <f t="shared" si="8"/>
        <v>0</v>
      </c>
      <c r="F142" s="79">
        <f t="shared" si="8"/>
        <v>0</v>
      </c>
      <c r="G142" s="79">
        <f t="shared" si="8"/>
        <v>0</v>
      </c>
      <c r="H142" s="79">
        <f t="shared" si="8"/>
        <v>0</v>
      </c>
      <c r="I142" s="79">
        <f t="shared" si="8"/>
        <v>0</v>
      </c>
      <c r="J142" s="79">
        <f t="shared" si="8"/>
        <v>0</v>
      </c>
      <c r="K142" s="79">
        <f t="shared" si="8"/>
        <v>0</v>
      </c>
      <c r="L142" s="79">
        <f t="shared" si="8"/>
        <v>0</v>
      </c>
      <c r="M142" s="79">
        <f t="shared" si="8"/>
        <v>0</v>
      </c>
      <c r="N142" s="79">
        <f t="shared" si="8"/>
        <v>0</v>
      </c>
      <c r="O142" s="79">
        <f t="shared" si="8"/>
        <v>0</v>
      </c>
      <c r="P142" s="79">
        <f t="shared" si="8"/>
        <v>0</v>
      </c>
      <c r="Q142" s="79">
        <f>SUM(D142:P142)</f>
        <v>0</v>
      </c>
      <c r="R142" s="95"/>
      <c r="S142" s="95"/>
      <c r="T142" s="95"/>
      <c r="U142" s="95"/>
      <c r="V142" s="95"/>
      <c r="W142" s="95"/>
      <c r="X142" s="95"/>
      <c r="Y142" s="95"/>
      <c r="Z142" s="95"/>
      <c r="AA142" s="95"/>
      <c r="AB142" s="95"/>
      <c r="AC142" s="95"/>
      <c r="AD142" s="95"/>
      <c r="AE142" s="95"/>
      <c r="AF142" s="95"/>
      <c r="AG142" s="95"/>
      <c r="AH142" s="95"/>
      <c r="AI142" s="95"/>
      <c r="AJ142" s="95"/>
    </row>
    <row r="143" spans="3:36" s="33" customFormat="1" ht="14.25" customHeight="1">
      <c r="C143" s="80" t="s">
        <v>92</v>
      </c>
      <c r="D143" s="46">
        <f t="shared" si="8"/>
        <v>0</v>
      </c>
      <c r="E143" s="46">
        <f t="shared" si="8"/>
        <v>0</v>
      </c>
      <c r="F143" s="46">
        <f t="shared" si="8"/>
        <v>0</v>
      </c>
      <c r="G143" s="46">
        <f t="shared" si="8"/>
        <v>0</v>
      </c>
      <c r="H143" s="46">
        <f t="shared" si="8"/>
        <v>0</v>
      </c>
      <c r="I143" s="46">
        <f t="shared" si="8"/>
        <v>0</v>
      </c>
      <c r="J143" s="46">
        <f t="shared" si="8"/>
        <v>0</v>
      </c>
      <c r="K143" s="46">
        <f t="shared" si="8"/>
        <v>0</v>
      </c>
      <c r="L143" s="46">
        <f t="shared" si="8"/>
        <v>0</v>
      </c>
      <c r="M143" s="46">
        <f t="shared" si="8"/>
        <v>0</v>
      </c>
      <c r="N143" s="46">
        <f t="shared" si="8"/>
        <v>0</v>
      </c>
      <c r="O143" s="46">
        <f t="shared" si="8"/>
        <v>0</v>
      </c>
      <c r="P143" s="46">
        <f t="shared" si="8"/>
        <v>0</v>
      </c>
      <c r="Q143" s="46">
        <f>SUM(D143:P143)</f>
        <v>0</v>
      </c>
      <c r="R143" s="95"/>
      <c r="S143" s="95"/>
      <c r="T143" s="95"/>
      <c r="U143" s="95"/>
      <c r="V143" s="95"/>
      <c r="W143" s="95"/>
      <c r="X143" s="95"/>
      <c r="Y143" s="95"/>
      <c r="Z143" s="95"/>
      <c r="AA143" s="95"/>
      <c r="AB143" s="95"/>
      <c r="AC143" s="95"/>
      <c r="AD143" s="95"/>
      <c r="AE143" s="95"/>
      <c r="AF143" s="95"/>
      <c r="AG143" s="95"/>
      <c r="AH143" s="95"/>
      <c r="AI143" s="95"/>
      <c r="AJ143" s="95"/>
    </row>
    <row r="144" spans="3:36" s="33" customFormat="1" ht="14.25" customHeight="1">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row>
    <row r="145" spans="2:36" s="33" customFormat="1" ht="14.25" customHeight="1">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row>
    <row r="146" spans="2:36" s="33" customFormat="1" ht="14.25" customHeight="1">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row>
    <row r="147" spans="2:36" s="33" customFormat="1" ht="14.25" customHeight="1">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row>
    <row r="148" spans="2:36" s="33" customFormat="1" ht="14.25" customHeight="1">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row>
    <row r="149" spans="2:36" s="33" customFormat="1" ht="14.25" customHeight="1">
      <c r="B149" s="81"/>
      <c r="C149" s="36" t="s">
        <v>282</v>
      </c>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row>
    <row r="150" spans="2:36" s="33" customFormat="1" ht="14.25" customHeight="1">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row>
    <row r="151" spans="2:36" s="33" customFormat="1" ht="14.25" customHeight="1">
      <c r="C151" s="30" t="s">
        <v>283</v>
      </c>
      <c r="D151" s="94"/>
      <c r="E151" s="94"/>
      <c r="F151" s="94"/>
      <c r="G151" s="94"/>
      <c r="H151" s="94"/>
      <c r="I151" s="94"/>
      <c r="J151" s="94"/>
      <c r="K151" s="94"/>
      <c r="L151" s="94"/>
      <c r="M151" s="94"/>
      <c r="N151" s="94"/>
      <c r="O151" s="94"/>
      <c r="P151" s="94"/>
      <c r="Q151" s="31" t="s">
        <v>57</v>
      </c>
      <c r="R151" s="95"/>
      <c r="S151" s="95"/>
      <c r="T151" s="95"/>
      <c r="U151" s="95"/>
      <c r="V151" s="95"/>
      <c r="W151" s="95"/>
      <c r="X151" s="95"/>
      <c r="Y151" s="95"/>
      <c r="Z151" s="95"/>
      <c r="AA151" s="95"/>
      <c r="AB151" s="95"/>
      <c r="AC151" s="95"/>
      <c r="AD151" s="95"/>
      <c r="AE151" s="95"/>
      <c r="AF151" s="95"/>
      <c r="AG151" s="95"/>
      <c r="AH151" s="95"/>
      <c r="AI151" s="95"/>
      <c r="AJ151" s="95"/>
    </row>
    <row r="152" spans="2:36" s="33" customFormat="1" ht="14.25" customHeight="1">
      <c r="C152" s="39"/>
      <c r="D152" s="712" t="str">
        <f t="array" ref="D152:P153">+TRANSPOSE('入力 (県内外)'!$B$6:$C$18)</f>
        <v>01</v>
      </c>
      <c r="E152" s="712" t="str">
        <v>02</v>
      </c>
      <c r="F152" s="712" t="str">
        <v>03</v>
      </c>
      <c r="G152" s="712" t="str">
        <v>04</v>
      </c>
      <c r="H152" s="712" t="str">
        <v>05</v>
      </c>
      <c r="I152" s="712" t="str">
        <v>06</v>
      </c>
      <c r="J152" s="712" t="str">
        <v>07</v>
      </c>
      <c r="K152" s="712" t="str">
        <v>08</v>
      </c>
      <c r="L152" s="712" t="str">
        <v>09</v>
      </c>
      <c r="M152" s="712" t="str">
        <v>10</v>
      </c>
      <c r="N152" s="712" t="str">
        <v>11</v>
      </c>
      <c r="O152" s="712" t="str">
        <v>12</v>
      </c>
      <c r="P152" s="712" t="str">
        <v>13</v>
      </c>
      <c r="Q152" s="39"/>
      <c r="R152" s="95"/>
      <c r="S152" s="95"/>
      <c r="T152" s="95"/>
      <c r="U152" s="95"/>
      <c r="V152" s="95"/>
      <c r="W152" s="95"/>
      <c r="X152" s="95"/>
      <c r="Y152" s="95"/>
      <c r="Z152" s="95"/>
      <c r="AA152" s="95"/>
      <c r="AB152" s="95"/>
      <c r="AC152" s="95"/>
      <c r="AD152" s="95"/>
      <c r="AE152" s="95"/>
      <c r="AF152" s="95"/>
      <c r="AG152" s="95"/>
      <c r="AH152" s="95"/>
      <c r="AI152" s="95"/>
      <c r="AJ152" s="95"/>
    </row>
    <row r="153" spans="2:36" s="33" customFormat="1" ht="28.5" customHeight="1">
      <c r="C153" s="75" t="s">
        <v>58</v>
      </c>
      <c r="D153" s="713" t="str">
        <v>農林水産業</v>
      </c>
      <c r="E153" s="713" t="str">
        <v>鉱業</v>
      </c>
      <c r="F153" s="713" t="str">
        <v>製造業</v>
      </c>
      <c r="G153" s="713" t="str">
        <v>建設</v>
      </c>
      <c r="H153" s="713" t="str">
        <v>電力・ガス・水道</v>
      </c>
      <c r="I153" s="713" t="str">
        <v>商業</v>
      </c>
      <c r="J153" s="713" t="str">
        <v>金融・保険</v>
      </c>
      <c r="K153" s="713" t="str">
        <v>不動産</v>
      </c>
      <c r="L153" s="713" t="str">
        <v>運輸・郵便</v>
      </c>
      <c r="M153" s="713" t="str">
        <v>情報通信</v>
      </c>
      <c r="N153" s="713" t="str">
        <v>公務</v>
      </c>
      <c r="O153" s="713" t="str">
        <v>サービス業</v>
      </c>
      <c r="P153" s="713" t="str">
        <v>分類不明</v>
      </c>
      <c r="Q153" s="99" t="s">
        <v>244</v>
      </c>
      <c r="R153" s="95"/>
      <c r="S153" s="95"/>
      <c r="T153" s="95"/>
      <c r="U153" s="95"/>
      <c r="V153" s="95"/>
      <c r="W153" s="95"/>
      <c r="X153" s="95"/>
      <c r="Y153" s="95"/>
      <c r="Z153" s="95"/>
      <c r="AA153" s="95"/>
      <c r="AB153" s="95"/>
      <c r="AC153" s="95"/>
      <c r="AD153" s="95"/>
      <c r="AE153" s="95"/>
      <c r="AF153" s="95"/>
      <c r="AG153" s="95"/>
      <c r="AH153" s="95"/>
      <c r="AI153" s="95"/>
      <c r="AJ153" s="95"/>
    </row>
    <row r="154" spans="2:36" s="33" customFormat="1" ht="14.25" customHeight="1">
      <c r="C154" s="76" t="s">
        <v>101</v>
      </c>
      <c r="D154" s="77">
        <f>D102+D140</f>
        <v>0</v>
      </c>
      <c r="E154" s="77">
        <f t="shared" ref="E154:P154" si="9">E102+E140</f>
        <v>0</v>
      </c>
      <c r="F154" s="77">
        <f t="shared" si="9"/>
        <v>0</v>
      </c>
      <c r="G154" s="77">
        <f t="shared" si="9"/>
        <v>0</v>
      </c>
      <c r="H154" s="77">
        <f t="shared" si="9"/>
        <v>0</v>
      </c>
      <c r="I154" s="77">
        <f t="shared" si="9"/>
        <v>0</v>
      </c>
      <c r="J154" s="77">
        <f t="shared" si="9"/>
        <v>0</v>
      </c>
      <c r="K154" s="77">
        <f t="shared" si="9"/>
        <v>0</v>
      </c>
      <c r="L154" s="77">
        <f t="shared" si="9"/>
        <v>0</v>
      </c>
      <c r="M154" s="77">
        <f t="shared" si="9"/>
        <v>0</v>
      </c>
      <c r="N154" s="77">
        <f t="shared" si="9"/>
        <v>0</v>
      </c>
      <c r="O154" s="77">
        <f t="shared" si="9"/>
        <v>0</v>
      </c>
      <c r="P154" s="77">
        <f t="shared" si="9"/>
        <v>0</v>
      </c>
      <c r="Q154" s="77">
        <f>SUM(D154:P154)</f>
        <v>0</v>
      </c>
      <c r="R154" s="95"/>
      <c r="S154" s="95"/>
      <c r="T154" s="95"/>
      <c r="U154" s="95"/>
      <c r="V154" s="95"/>
      <c r="W154" s="95"/>
      <c r="X154" s="95"/>
      <c r="Y154" s="95"/>
      <c r="Z154" s="95"/>
      <c r="AA154" s="95"/>
      <c r="AB154" s="95"/>
      <c r="AC154" s="95"/>
      <c r="AD154" s="95"/>
      <c r="AE154" s="95"/>
      <c r="AF154" s="95"/>
      <c r="AG154" s="95"/>
      <c r="AH154" s="95"/>
      <c r="AI154" s="95"/>
      <c r="AJ154" s="95"/>
    </row>
    <row r="155" spans="2:36" s="33" customFormat="1" ht="14.25" customHeight="1">
      <c r="C155" s="78" t="s">
        <v>102</v>
      </c>
      <c r="D155" s="79">
        <f t="shared" ref="D155:P157" si="10">D103+D141</f>
        <v>0</v>
      </c>
      <c r="E155" s="79">
        <f t="shared" si="10"/>
        <v>0</v>
      </c>
      <c r="F155" s="79">
        <f t="shared" si="10"/>
        <v>0</v>
      </c>
      <c r="G155" s="79">
        <f t="shared" si="10"/>
        <v>0</v>
      </c>
      <c r="H155" s="79">
        <f t="shared" si="10"/>
        <v>0</v>
      </c>
      <c r="I155" s="79">
        <f t="shared" si="10"/>
        <v>0</v>
      </c>
      <c r="J155" s="79">
        <f t="shared" si="10"/>
        <v>0</v>
      </c>
      <c r="K155" s="79">
        <f t="shared" si="10"/>
        <v>0</v>
      </c>
      <c r="L155" s="79">
        <f t="shared" si="10"/>
        <v>0</v>
      </c>
      <c r="M155" s="79">
        <f t="shared" si="10"/>
        <v>0</v>
      </c>
      <c r="N155" s="79">
        <f t="shared" si="10"/>
        <v>0</v>
      </c>
      <c r="O155" s="79">
        <f t="shared" si="10"/>
        <v>0</v>
      </c>
      <c r="P155" s="79">
        <f t="shared" si="10"/>
        <v>0</v>
      </c>
      <c r="Q155" s="79">
        <f>SUM(D155:P155)</f>
        <v>0</v>
      </c>
      <c r="R155" s="95"/>
      <c r="S155" s="95"/>
      <c r="T155" s="95"/>
      <c r="U155" s="95"/>
      <c r="V155" s="95"/>
      <c r="W155" s="95"/>
      <c r="X155" s="95"/>
      <c r="Y155" s="95"/>
      <c r="Z155" s="95"/>
      <c r="AA155" s="95"/>
      <c r="AB155" s="95"/>
      <c r="AC155" s="95"/>
      <c r="AD155" s="95"/>
      <c r="AE155" s="95"/>
      <c r="AF155" s="95"/>
      <c r="AG155" s="95"/>
      <c r="AH155" s="95"/>
      <c r="AI155" s="95"/>
      <c r="AJ155" s="95"/>
    </row>
    <row r="156" spans="2:36" s="33" customFormat="1" ht="14.25" customHeight="1">
      <c r="C156" s="78" t="s">
        <v>103</v>
      </c>
      <c r="D156" s="79">
        <f t="shared" si="10"/>
        <v>0</v>
      </c>
      <c r="E156" s="79">
        <f t="shared" si="10"/>
        <v>0</v>
      </c>
      <c r="F156" s="79">
        <f t="shared" si="10"/>
        <v>0</v>
      </c>
      <c r="G156" s="79">
        <f t="shared" si="10"/>
        <v>0</v>
      </c>
      <c r="H156" s="79">
        <f t="shared" si="10"/>
        <v>0</v>
      </c>
      <c r="I156" s="79">
        <f t="shared" si="10"/>
        <v>0</v>
      </c>
      <c r="J156" s="79">
        <f t="shared" si="10"/>
        <v>0</v>
      </c>
      <c r="K156" s="79">
        <f t="shared" si="10"/>
        <v>0</v>
      </c>
      <c r="L156" s="79">
        <f t="shared" si="10"/>
        <v>0</v>
      </c>
      <c r="M156" s="79">
        <f t="shared" si="10"/>
        <v>0</v>
      </c>
      <c r="N156" s="79">
        <f t="shared" si="10"/>
        <v>0</v>
      </c>
      <c r="O156" s="79">
        <f t="shared" si="10"/>
        <v>0</v>
      </c>
      <c r="P156" s="79">
        <f t="shared" si="10"/>
        <v>0</v>
      </c>
      <c r="Q156" s="79">
        <f>SUM(D156:P156)</f>
        <v>0</v>
      </c>
      <c r="R156" s="95"/>
      <c r="S156" s="95"/>
      <c r="T156" s="95"/>
      <c r="U156" s="95"/>
      <c r="V156" s="95"/>
      <c r="W156" s="95"/>
      <c r="X156" s="95"/>
      <c r="Y156" s="95"/>
      <c r="Z156" s="95"/>
      <c r="AA156" s="95"/>
      <c r="AB156" s="95"/>
      <c r="AC156" s="95"/>
      <c r="AD156" s="95"/>
      <c r="AE156" s="95"/>
      <c r="AF156" s="95"/>
      <c r="AG156" s="95"/>
      <c r="AH156" s="95"/>
      <c r="AI156" s="95"/>
      <c r="AJ156" s="95"/>
    </row>
    <row r="157" spans="2:36" s="33" customFormat="1" ht="14.25" customHeight="1">
      <c r="C157" s="80" t="s">
        <v>92</v>
      </c>
      <c r="D157" s="46">
        <f t="shared" si="10"/>
        <v>0</v>
      </c>
      <c r="E157" s="46">
        <f t="shared" si="10"/>
        <v>0</v>
      </c>
      <c r="F157" s="46">
        <f t="shared" si="10"/>
        <v>0</v>
      </c>
      <c r="G157" s="46">
        <f t="shared" si="10"/>
        <v>0</v>
      </c>
      <c r="H157" s="46">
        <f t="shared" si="10"/>
        <v>0</v>
      </c>
      <c r="I157" s="46">
        <f t="shared" si="10"/>
        <v>0</v>
      </c>
      <c r="J157" s="46">
        <f t="shared" si="10"/>
        <v>0</v>
      </c>
      <c r="K157" s="46">
        <f t="shared" si="10"/>
        <v>0</v>
      </c>
      <c r="L157" s="46">
        <f t="shared" si="10"/>
        <v>0</v>
      </c>
      <c r="M157" s="46">
        <f t="shared" si="10"/>
        <v>0</v>
      </c>
      <c r="N157" s="46">
        <f t="shared" si="10"/>
        <v>0</v>
      </c>
      <c r="O157" s="46">
        <f t="shared" si="10"/>
        <v>0</v>
      </c>
      <c r="P157" s="46">
        <f t="shared" si="10"/>
        <v>0</v>
      </c>
      <c r="Q157" s="46">
        <f>SUM(D157:P157)</f>
        <v>0</v>
      </c>
      <c r="R157" s="95"/>
      <c r="S157" s="95"/>
      <c r="T157" s="95"/>
      <c r="U157" s="95"/>
      <c r="V157" s="95"/>
      <c r="W157" s="95"/>
      <c r="X157" s="95"/>
      <c r="Y157" s="95"/>
      <c r="Z157" s="95"/>
      <c r="AA157" s="95"/>
      <c r="AB157" s="95"/>
      <c r="AC157" s="95"/>
      <c r="AD157" s="95"/>
      <c r="AE157" s="95"/>
      <c r="AF157" s="95"/>
      <c r="AG157" s="95"/>
      <c r="AH157" s="95"/>
      <c r="AI157" s="95"/>
      <c r="AJ157" s="95"/>
    </row>
    <row r="158" spans="2:36" s="33" customFormat="1" ht="10.7" customHeight="1">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row>
    <row r="159" spans="2:36" s="33" customFormat="1" ht="13.5" customHeight="1">
      <c r="C159" s="33" t="s">
        <v>106</v>
      </c>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row>
    <row r="162" spans="3:37" s="33" customFormat="1" ht="17.25">
      <c r="C162" s="36" t="s">
        <v>284</v>
      </c>
      <c r="D162" s="94"/>
      <c r="E162" s="94"/>
      <c r="F162" s="94"/>
      <c r="G162" s="94"/>
      <c r="H162" s="94"/>
      <c r="I162" s="94"/>
      <c r="J162" s="94"/>
      <c r="K162" s="94"/>
      <c r="L162" s="94"/>
      <c r="M162" s="94"/>
      <c r="N162" s="94"/>
      <c r="O162" s="94"/>
      <c r="P162" s="94"/>
      <c r="Q162" s="94"/>
      <c r="R162" s="94"/>
    </row>
    <row r="163" spans="3:37" s="33" customFormat="1" ht="14.25" customHeight="1">
      <c r="D163" s="94"/>
      <c r="E163" s="94"/>
      <c r="F163" s="94"/>
      <c r="G163" s="94"/>
      <c r="H163" s="94"/>
      <c r="I163" s="94"/>
      <c r="J163" s="94"/>
      <c r="K163" s="94"/>
      <c r="L163" s="94"/>
      <c r="M163" s="94"/>
      <c r="N163" s="94"/>
      <c r="O163" s="94"/>
      <c r="P163" s="94"/>
      <c r="Q163" s="94"/>
      <c r="R163" s="94"/>
    </row>
    <row r="164" spans="3:37" s="33" customFormat="1" ht="14.25" customHeight="1">
      <c r="C164" s="30" t="s">
        <v>285</v>
      </c>
      <c r="D164" s="94"/>
      <c r="E164" s="94"/>
      <c r="F164" s="94"/>
      <c r="G164" s="94"/>
      <c r="H164" s="94"/>
      <c r="I164" s="94"/>
      <c r="J164" s="94"/>
      <c r="K164" s="94"/>
      <c r="L164" s="94"/>
      <c r="M164" s="94"/>
      <c r="N164" s="94"/>
      <c r="O164" s="94"/>
      <c r="P164" s="94"/>
      <c r="Q164" s="31" t="s">
        <v>57</v>
      </c>
      <c r="R164" s="94"/>
      <c r="S164" s="95"/>
      <c r="T164" s="95"/>
      <c r="U164" s="95"/>
      <c r="V164" s="95"/>
      <c r="W164" s="95"/>
      <c r="X164" s="95"/>
      <c r="Y164" s="95"/>
      <c r="Z164" s="95"/>
      <c r="AA164" s="95"/>
      <c r="AB164" s="95"/>
      <c r="AC164" s="95"/>
      <c r="AD164" s="95"/>
      <c r="AE164" s="95"/>
      <c r="AF164" s="95"/>
      <c r="AG164" s="95"/>
      <c r="AH164" s="95"/>
      <c r="AI164" s="95"/>
      <c r="AJ164" s="95"/>
      <c r="AK164" s="95"/>
    </row>
    <row r="165" spans="3:37" s="33" customFormat="1" ht="13.5">
      <c r="C165" s="39"/>
      <c r="D165" s="712" t="str">
        <f t="array" ref="D165:P166">+TRANSPOSE('入力 (県内外)'!$B$6:$C$18)</f>
        <v>01</v>
      </c>
      <c r="E165" s="712" t="str">
        <v>02</v>
      </c>
      <c r="F165" s="712" t="str">
        <v>03</v>
      </c>
      <c r="G165" s="712" t="str">
        <v>04</v>
      </c>
      <c r="H165" s="712" t="str">
        <v>05</v>
      </c>
      <c r="I165" s="712" t="str">
        <v>06</v>
      </c>
      <c r="J165" s="712" t="str">
        <v>07</v>
      </c>
      <c r="K165" s="712" t="str">
        <v>08</v>
      </c>
      <c r="L165" s="712" t="str">
        <v>09</v>
      </c>
      <c r="M165" s="712" t="str">
        <v>10</v>
      </c>
      <c r="N165" s="712" t="str">
        <v>11</v>
      </c>
      <c r="O165" s="712" t="str">
        <v>12</v>
      </c>
      <c r="P165" s="712" t="str">
        <v>13</v>
      </c>
      <c r="Q165" s="39"/>
      <c r="R165" s="94"/>
      <c r="S165" s="95"/>
      <c r="T165" s="95"/>
      <c r="U165" s="95"/>
      <c r="V165" s="95"/>
      <c r="W165" s="95"/>
      <c r="X165" s="95"/>
      <c r="Y165" s="95"/>
      <c r="Z165" s="95"/>
      <c r="AA165" s="95"/>
      <c r="AB165" s="95"/>
      <c r="AC165" s="95"/>
      <c r="AD165" s="95"/>
      <c r="AE165" s="95"/>
      <c r="AF165" s="95"/>
      <c r="AG165" s="95"/>
      <c r="AH165" s="95"/>
      <c r="AI165" s="95"/>
      <c r="AJ165" s="95"/>
      <c r="AK165" s="95"/>
    </row>
    <row r="166" spans="3:37" s="33" customFormat="1" ht="28.5" customHeight="1">
      <c r="C166" s="75" t="s">
        <v>58</v>
      </c>
      <c r="D166" s="713" t="str">
        <v>農林水産業</v>
      </c>
      <c r="E166" s="713" t="str">
        <v>鉱業</v>
      </c>
      <c r="F166" s="713" t="str">
        <v>製造業</v>
      </c>
      <c r="G166" s="713" t="str">
        <v>建設</v>
      </c>
      <c r="H166" s="713" t="str">
        <v>電力・ガス・水道</v>
      </c>
      <c r="I166" s="713" t="str">
        <v>商業</v>
      </c>
      <c r="J166" s="713" t="str">
        <v>金融・保険</v>
      </c>
      <c r="K166" s="713" t="str">
        <v>不動産</v>
      </c>
      <c r="L166" s="713" t="str">
        <v>運輸・郵便</v>
      </c>
      <c r="M166" s="713" t="str">
        <v>情報通信</v>
      </c>
      <c r="N166" s="713" t="str">
        <v>公務</v>
      </c>
      <c r="O166" s="713" t="str">
        <v>サービス業</v>
      </c>
      <c r="P166" s="713" t="str">
        <v>分類不明</v>
      </c>
      <c r="Q166" s="99" t="s">
        <v>244</v>
      </c>
    </row>
    <row r="167" spans="3:37" s="33" customFormat="1" ht="14.25" customHeight="1">
      <c r="C167" s="76" t="s">
        <v>101</v>
      </c>
      <c r="D167" s="77">
        <f>D24+D102</f>
        <v>0</v>
      </c>
      <c r="E167" s="77">
        <f t="shared" ref="E167:P167" si="11">E24+E102</f>
        <v>0</v>
      </c>
      <c r="F167" s="77">
        <f t="shared" si="11"/>
        <v>0</v>
      </c>
      <c r="G167" s="77">
        <f t="shared" si="11"/>
        <v>0</v>
      </c>
      <c r="H167" s="77">
        <f t="shared" si="11"/>
        <v>0</v>
      </c>
      <c r="I167" s="77">
        <f t="shared" si="11"/>
        <v>0</v>
      </c>
      <c r="J167" s="77">
        <f t="shared" si="11"/>
        <v>0</v>
      </c>
      <c r="K167" s="77">
        <f t="shared" si="11"/>
        <v>0</v>
      </c>
      <c r="L167" s="77">
        <f t="shared" si="11"/>
        <v>0</v>
      </c>
      <c r="M167" s="77">
        <f t="shared" si="11"/>
        <v>0</v>
      </c>
      <c r="N167" s="77">
        <f t="shared" si="11"/>
        <v>0</v>
      </c>
      <c r="O167" s="77">
        <f t="shared" si="11"/>
        <v>0</v>
      </c>
      <c r="P167" s="77">
        <f t="shared" si="11"/>
        <v>0</v>
      </c>
      <c r="Q167" s="77">
        <f>SUM(D167:P167)</f>
        <v>0</v>
      </c>
    </row>
    <row r="168" spans="3:37" s="33" customFormat="1" ht="14.25" customHeight="1">
      <c r="C168" s="78" t="s">
        <v>102</v>
      </c>
      <c r="D168" s="79">
        <f t="shared" ref="D168:P170" si="12">D25+D103</f>
        <v>0</v>
      </c>
      <c r="E168" s="79">
        <f t="shared" si="12"/>
        <v>0</v>
      </c>
      <c r="F168" s="79">
        <f t="shared" si="12"/>
        <v>0</v>
      </c>
      <c r="G168" s="79">
        <f t="shared" si="12"/>
        <v>0</v>
      </c>
      <c r="H168" s="79">
        <f t="shared" si="12"/>
        <v>0</v>
      </c>
      <c r="I168" s="79">
        <f t="shared" si="12"/>
        <v>0</v>
      </c>
      <c r="J168" s="79">
        <f t="shared" si="12"/>
        <v>0</v>
      </c>
      <c r="K168" s="79">
        <f t="shared" si="12"/>
        <v>0</v>
      </c>
      <c r="L168" s="79">
        <f t="shared" si="12"/>
        <v>0</v>
      </c>
      <c r="M168" s="79">
        <f t="shared" si="12"/>
        <v>0</v>
      </c>
      <c r="N168" s="79">
        <f t="shared" si="12"/>
        <v>0</v>
      </c>
      <c r="O168" s="79">
        <f t="shared" si="12"/>
        <v>0</v>
      </c>
      <c r="P168" s="79">
        <f t="shared" si="12"/>
        <v>0</v>
      </c>
      <c r="Q168" s="79">
        <f>SUM(D168:P168)</f>
        <v>0</v>
      </c>
    </row>
    <row r="169" spans="3:37" s="33" customFormat="1" ht="14.25" customHeight="1">
      <c r="C169" s="78" t="s">
        <v>103</v>
      </c>
      <c r="D169" s="79">
        <f t="shared" si="12"/>
        <v>0</v>
      </c>
      <c r="E169" s="79">
        <f t="shared" si="12"/>
        <v>0</v>
      </c>
      <c r="F169" s="79">
        <f t="shared" si="12"/>
        <v>0</v>
      </c>
      <c r="G169" s="79">
        <f t="shared" si="12"/>
        <v>0</v>
      </c>
      <c r="H169" s="79">
        <f t="shared" si="12"/>
        <v>0</v>
      </c>
      <c r="I169" s="79">
        <f t="shared" si="12"/>
        <v>0</v>
      </c>
      <c r="J169" s="79">
        <f t="shared" si="12"/>
        <v>0</v>
      </c>
      <c r="K169" s="79">
        <f t="shared" si="12"/>
        <v>0</v>
      </c>
      <c r="L169" s="79">
        <f t="shared" si="12"/>
        <v>0</v>
      </c>
      <c r="M169" s="79">
        <f t="shared" si="12"/>
        <v>0</v>
      </c>
      <c r="N169" s="79">
        <f t="shared" si="12"/>
        <v>0</v>
      </c>
      <c r="O169" s="79">
        <f t="shared" si="12"/>
        <v>0</v>
      </c>
      <c r="P169" s="79">
        <f t="shared" si="12"/>
        <v>0</v>
      </c>
      <c r="Q169" s="79">
        <f>SUM(D169:P169)</f>
        <v>0</v>
      </c>
    </row>
    <row r="170" spans="3:37" s="33" customFormat="1" ht="14.25" customHeight="1">
      <c r="C170" s="80" t="s">
        <v>92</v>
      </c>
      <c r="D170" s="46">
        <f t="shared" si="12"/>
        <v>0</v>
      </c>
      <c r="E170" s="46">
        <f t="shared" si="12"/>
        <v>0</v>
      </c>
      <c r="F170" s="46">
        <f t="shared" si="12"/>
        <v>0</v>
      </c>
      <c r="G170" s="46">
        <f t="shared" si="12"/>
        <v>0</v>
      </c>
      <c r="H170" s="46">
        <f t="shared" si="12"/>
        <v>0</v>
      </c>
      <c r="I170" s="46">
        <f t="shared" si="12"/>
        <v>0</v>
      </c>
      <c r="J170" s="46">
        <f t="shared" si="12"/>
        <v>0</v>
      </c>
      <c r="K170" s="46">
        <f t="shared" si="12"/>
        <v>0</v>
      </c>
      <c r="L170" s="46">
        <f t="shared" si="12"/>
        <v>0</v>
      </c>
      <c r="M170" s="46">
        <f t="shared" si="12"/>
        <v>0</v>
      </c>
      <c r="N170" s="46">
        <f t="shared" si="12"/>
        <v>0</v>
      </c>
      <c r="O170" s="46">
        <f t="shared" si="12"/>
        <v>0</v>
      </c>
      <c r="P170" s="46">
        <f t="shared" si="12"/>
        <v>0</v>
      </c>
      <c r="Q170" s="46">
        <f>SUM(D170:P170)</f>
        <v>0</v>
      </c>
    </row>
    <row r="171" spans="3:37" s="33" customFormat="1" ht="15" customHeight="1">
      <c r="D171" s="94"/>
      <c r="E171" s="94"/>
      <c r="F171" s="94"/>
      <c r="G171" s="94"/>
      <c r="H171" s="94"/>
      <c r="I171" s="94"/>
      <c r="J171" s="94"/>
      <c r="K171" s="94"/>
      <c r="L171" s="94"/>
      <c r="M171" s="94"/>
      <c r="N171" s="94"/>
      <c r="O171" s="94"/>
      <c r="P171" s="94"/>
      <c r="Q171" s="94"/>
      <c r="R171" s="94"/>
    </row>
    <row r="172" spans="3:37" s="33" customFormat="1" ht="14.25" customHeight="1">
      <c r="C172" s="30" t="s">
        <v>286</v>
      </c>
      <c r="D172" s="94"/>
      <c r="E172" s="94"/>
      <c r="F172" s="94"/>
      <c r="G172" s="94"/>
      <c r="H172" s="94"/>
      <c r="I172" s="94"/>
      <c r="J172" s="94"/>
      <c r="K172" s="94"/>
      <c r="L172" s="94"/>
      <c r="M172" s="94"/>
      <c r="N172" s="94"/>
      <c r="O172" s="94"/>
      <c r="P172" s="94"/>
      <c r="Q172" s="31" t="s">
        <v>57</v>
      </c>
      <c r="R172" s="94"/>
    </row>
    <row r="173" spans="3:37" s="33" customFormat="1" ht="12.95" customHeight="1">
      <c r="C173" s="39"/>
      <c r="D173" s="712" t="str">
        <f t="array" ref="D173:P174">+TRANSPOSE('入力 (県内外)'!$B$6:$C$18)</f>
        <v>01</v>
      </c>
      <c r="E173" s="712" t="str">
        <v>02</v>
      </c>
      <c r="F173" s="712" t="str">
        <v>03</v>
      </c>
      <c r="G173" s="712" t="str">
        <v>04</v>
      </c>
      <c r="H173" s="712" t="str">
        <v>05</v>
      </c>
      <c r="I173" s="712" t="str">
        <v>06</v>
      </c>
      <c r="J173" s="712" t="str">
        <v>07</v>
      </c>
      <c r="K173" s="712" t="str">
        <v>08</v>
      </c>
      <c r="L173" s="712" t="str">
        <v>09</v>
      </c>
      <c r="M173" s="712" t="str">
        <v>10</v>
      </c>
      <c r="N173" s="712" t="str">
        <v>11</v>
      </c>
      <c r="O173" s="712" t="str">
        <v>12</v>
      </c>
      <c r="P173" s="712" t="str">
        <v>13</v>
      </c>
      <c r="Q173" s="39"/>
      <c r="R173" s="94"/>
    </row>
    <row r="174" spans="3:37" s="33" customFormat="1" ht="28.5" customHeight="1">
      <c r="C174" s="75" t="s">
        <v>58</v>
      </c>
      <c r="D174" s="713" t="str">
        <v>農林水産業</v>
      </c>
      <c r="E174" s="713" t="str">
        <v>鉱業</v>
      </c>
      <c r="F174" s="713" t="str">
        <v>製造業</v>
      </c>
      <c r="G174" s="713" t="str">
        <v>建設</v>
      </c>
      <c r="H174" s="713" t="str">
        <v>電力・ガス・水道</v>
      </c>
      <c r="I174" s="713" t="str">
        <v>商業</v>
      </c>
      <c r="J174" s="713" t="str">
        <v>金融・保険</v>
      </c>
      <c r="K174" s="713" t="str">
        <v>不動産</v>
      </c>
      <c r="L174" s="713" t="str">
        <v>運輸・郵便</v>
      </c>
      <c r="M174" s="713" t="str">
        <v>情報通信</v>
      </c>
      <c r="N174" s="713" t="str">
        <v>公務</v>
      </c>
      <c r="O174" s="713" t="str">
        <v>サービス業</v>
      </c>
      <c r="P174" s="713" t="str">
        <v>分類不明</v>
      </c>
      <c r="Q174" s="99" t="s">
        <v>244</v>
      </c>
      <c r="R174" s="94"/>
    </row>
    <row r="175" spans="3:37" s="33" customFormat="1" ht="14.25" customHeight="1">
      <c r="C175" s="76" t="s">
        <v>101</v>
      </c>
      <c r="D175" s="77">
        <f>D61+D140</f>
        <v>0</v>
      </c>
      <c r="E175" s="77">
        <f t="shared" ref="E175:P175" si="13">E61+E140</f>
        <v>0</v>
      </c>
      <c r="F175" s="77">
        <f t="shared" si="13"/>
        <v>0</v>
      </c>
      <c r="G175" s="77">
        <f t="shared" si="13"/>
        <v>0</v>
      </c>
      <c r="H175" s="77">
        <f t="shared" si="13"/>
        <v>0</v>
      </c>
      <c r="I175" s="77">
        <f t="shared" si="13"/>
        <v>0</v>
      </c>
      <c r="J175" s="77">
        <f t="shared" si="13"/>
        <v>0</v>
      </c>
      <c r="K175" s="77">
        <f t="shared" si="13"/>
        <v>0</v>
      </c>
      <c r="L175" s="77">
        <f t="shared" si="13"/>
        <v>0</v>
      </c>
      <c r="M175" s="77">
        <f t="shared" si="13"/>
        <v>0</v>
      </c>
      <c r="N175" s="77">
        <f t="shared" si="13"/>
        <v>0</v>
      </c>
      <c r="O175" s="77">
        <f t="shared" si="13"/>
        <v>0</v>
      </c>
      <c r="P175" s="77">
        <f t="shared" si="13"/>
        <v>0</v>
      </c>
      <c r="Q175" s="77">
        <f>SUM(D175:P175)</f>
        <v>0</v>
      </c>
      <c r="R175" s="94"/>
    </row>
    <row r="176" spans="3:37" s="33" customFormat="1" ht="14.25" customHeight="1">
      <c r="C176" s="78" t="s">
        <v>102</v>
      </c>
      <c r="D176" s="79">
        <f t="shared" ref="D176:P178" si="14">D62+D141</f>
        <v>0</v>
      </c>
      <c r="E176" s="79">
        <f t="shared" si="14"/>
        <v>0</v>
      </c>
      <c r="F176" s="79">
        <f t="shared" si="14"/>
        <v>0</v>
      </c>
      <c r="G176" s="79">
        <f t="shared" si="14"/>
        <v>0</v>
      </c>
      <c r="H176" s="79">
        <f t="shared" si="14"/>
        <v>0</v>
      </c>
      <c r="I176" s="79">
        <f t="shared" si="14"/>
        <v>0</v>
      </c>
      <c r="J176" s="79">
        <f t="shared" si="14"/>
        <v>0</v>
      </c>
      <c r="K176" s="79">
        <f t="shared" si="14"/>
        <v>0</v>
      </c>
      <c r="L176" s="79">
        <f t="shared" si="14"/>
        <v>0</v>
      </c>
      <c r="M176" s="79">
        <f t="shared" si="14"/>
        <v>0</v>
      </c>
      <c r="N176" s="79">
        <f t="shared" si="14"/>
        <v>0</v>
      </c>
      <c r="O176" s="79">
        <f t="shared" si="14"/>
        <v>0</v>
      </c>
      <c r="P176" s="79">
        <f t="shared" si="14"/>
        <v>0</v>
      </c>
      <c r="Q176" s="79">
        <f>SUM(D176:P176)</f>
        <v>0</v>
      </c>
      <c r="R176" s="94"/>
    </row>
    <row r="177" spans="3:18" s="33" customFormat="1" ht="14.25" customHeight="1">
      <c r="C177" s="78" t="s">
        <v>103</v>
      </c>
      <c r="D177" s="79">
        <f t="shared" si="14"/>
        <v>0</v>
      </c>
      <c r="E177" s="79">
        <f t="shared" si="14"/>
        <v>0</v>
      </c>
      <c r="F177" s="79">
        <f t="shared" si="14"/>
        <v>0</v>
      </c>
      <c r="G177" s="79">
        <f t="shared" si="14"/>
        <v>0</v>
      </c>
      <c r="H177" s="79">
        <f t="shared" si="14"/>
        <v>0</v>
      </c>
      <c r="I177" s="79">
        <f t="shared" si="14"/>
        <v>0</v>
      </c>
      <c r="J177" s="79">
        <f t="shared" si="14"/>
        <v>0</v>
      </c>
      <c r="K177" s="79">
        <f t="shared" si="14"/>
        <v>0</v>
      </c>
      <c r="L177" s="79">
        <f t="shared" si="14"/>
        <v>0</v>
      </c>
      <c r="M177" s="79">
        <f t="shared" si="14"/>
        <v>0</v>
      </c>
      <c r="N177" s="79">
        <f t="shared" si="14"/>
        <v>0</v>
      </c>
      <c r="O177" s="79">
        <f t="shared" si="14"/>
        <v>0</v>
      </c>
      <c r="P177" s="79">
        <f t="shared" si="14"/>
        <v>0</v>
      </c>
      <c r="Q177" s="79">
        <f>SUM(D177:P177)</f>
        <v>0</v>
      </c>
      <c r="R177" s="94"/>
    </row>
    <row r="178" spans="3:18" s="33" customFormat="1" ht="14.25" customHeight="1">
      <c r="C178" s="80" t="s">
        <v>92</v>
      </c>
      <c r="D178" s="46">
        <f t="shared" si="14"/>
        <v>0</v>
      </c>
      <c r="E178" s="46">
        <f t="shared" si="14"/>
        <v>0</v>
      </c>
      <c r="F178" s="46">
        <f t="shared" si="14"/>
        <v>0</v>
      </c>
      <c r="G178" s="46">
        <f t="shared" si="14"/>
        <v>0</v>
      </c>
      <c r="H178" s="46">
        <f t="shared" si="14"/>
        <v>0</v>
      </c>
      <c r="I178" s="46">
        <f t="shared" si="14"/>
        <v>0</v>
      </c>
      <c r="J178" s="46">
        <f t="shared" si="14"/>
        <v>0</v>
      </c>
      <c r="K178" s="46">
        <f t="shared" si="14"/>
        <v>0</v>
      </c>
      <c r="L178" s="46">
        <f t="shared" si="14"/>
        <v>0</v>
      </c>
      <c r="M178" s="46">
        <f t="shared" si="14"/>
        <v>0</v>
      </c>
      <c r="N178" s="46">
        <f t="shared" si="14"/>
        <v>0</v>
      </c>
      <c r="O178" s="46">
        <f t="shared" si="14"/>
        <v>0</v>
      </c>
      <c r="P178" s="46">
        <f t="shared" si="14"/>
        <v>0</v>
      </c>
      <c r="Q178" s="46">
        <f>SUM(D178:P178)</f>
        <v>0</v>
      </c>
      <c r="R178" s="94"/>
    </row>
    <row r="179" spans="3:18" s="33" customFormat="1" ht="15" customHeight="1">
      <c r="D179" s="94"/>
      <c r="E179" s="94"/>
      <c r="F179" s="94"/>
      <c r="G179" s="94"/>
      <c r="H179" s="94"/>
      <c r="I179" s="94"/>
      <c r="J179" s="94"/>
      <c r="K179" s="94"/>
      <c r="L179" s="94"/>
      <c r="M179" s="94"/>
      <c r="N179" s="94"/>
      <c r="O179" s="94"/>
      <c r="P179" s="94"/>
      <c r="Q179" s="94"/>
      <c r="R179" s="94"/>
    </row>
    <row r="180" spans="3:18" s="33" customFormat="1" ht="14.25" customHeight="1">
      <c r="C180" s="30" t="s">
        <v>203</v>
      </c>
      <c r="D180" s="94"/>
      <c r="E180" s="94"/>
      <c r="F180" s="94"/>
      <c r="G180" s="94"/>
      <c r="H180" s="94"/>
      <c r="I180" s="94"/>
      <c r="J180" s="94"/>
      <c r="K180" s="94"/>
      <c r="L180" s="94"/>
      <c r="M180" s="94"/>
      <c r="N180" s="94"/>
      <c r="O180" s="94"/>
      <c r="P180" s="94"/>
      <c r="Q180" s="31" t="s">
        <v>57</v>
      </c>
      <c r="R180" s="94"/>
    </row>
    <row r="181" spans="3:18" s="33" customFormat="1" ht="12.95" customHeight="1">
      <c r="C181" s="39"/>
      <c r="D181" s="712" t="str">
        <f t="array" ref="D181:P182">+TRANSPOSE('入力 (県内外)'!$B$6:$C$18)</f>
        <v>01</v>
      </c>
      <c r="E181" s="712" t="str">
        <v>02</v>
      </c>
      <c r="F181" s="712" t="str">
        <v>03</v>
      </c>
      <c r="G181" s="712" t="str">
        <v>04</v>
      </c>
      <c r="H181" s="712" t="str">
        <v>05</v>
      </c>
      <c r="I181" s="712" t="str">
        <v>06</v>
      </c>
      <c r="J181" s="712" t="str">
        <v>07</v>
      </c>
      <c r="K181" s="712" t="str">
        <v>08</v>
      </c>
      <c r="L181" s="712" t="str">
        <v>09</v>
      </c>
      <c r="M181" s="712" t="str">
        <v>10</v>
      </c>
      <c r="N181" s="712" t="str">
        <v>11</v>
      </c>
      <c r="O181" s="712" t="str">
        <v>12</v>
      </c>
      <c r="P181" s="712" t="str">
        <v>13</v>
      </c>
      <c r="Q181" s="39"/>
      <c r="R181" s="94"/>
    </row>
    <row r="182" spans="3:18" s="33" customFormat="1" ht="28.5" customHeight="1">
      <c r="C182" s="75" t="s">
        <v>58</v>
      </c>
      <c r="D182" s="713" t="str">
        <v>農林水産業</v>
      </c>
      <c r="E182" s="713" t="str">
        <v>鉱業</v>
      </c>
      <c r="F182" s="713" t="str">
        <v>製造業</v>
      </c>
      <c r="G182" s="713" t="str">
        <v>建設</v>
      </c>
      <c r="H182" s="713" t="str">
        <v>電力・ガス・水道</v>
      </c>
      <c r="I182" s="713" t="str">
        <v>商業</v>
      </c>
      <c r="J182" s="713" t="str">
        <v>金融・保険</v>
      </c>
      <c r="K182" s="713" t="str">
        <v>不動産</v>
      </c>
      <c r="L182" s="713" t="str">
        <v>運輸・郵便</v>
      </c>
      <c r="M182" s="713" t="str">
        <v>情報通信</v>
      </c>
      <c r="N182" s="713" t="str">
        <v>公務</v>
      </c>
      <c r="O182" s="713" t="str">
        <v>サービス業</v>
      </c>
      <c r="P182" s="713" t="str">
        <v>分類不明</v>
      </c>
      <c r="Q182" s="99" t="s">
        <v>244</v>
      </c>
      <c r="R182" s="94"/>
    </row>
    <row r="183" spans="3:18" s="33" customFormat="1" ht="14.25" customHeight="1">
      <c r="C183" s="76" t="s">
        <v>101</v>
      </c>
      <c r="D183" s="77">
        <f>D167+D175</f>
        <v>0</v>
      </c>
      <c r="E183" s="77">
        <f t="shared" ref="E183:P183" si="15">E167+E175</f>
        <v>0</v>
      </c>
      <c r="F183" s="77">
        <f t="shared" si="15"/>
        <v>0</v>
      </c>
      <c r="G183" s="77">
        <f t="shared" si="15"/>
        <v>0</v>
      </c>
      <c r="H183" s="77">
        <f t="shared" si="15"/>
        <v>0</v>
      </c>
      <c r="I183" s="77">
        <f t="shared" si="15"/>
        <v>0</v>
      </c>
      <c r="J183" s="77">
        <f t="shared" si="15"/>
        <v>0</v>
      </c>
      <c r="K183" s="77">
        <f t="shared" si="15"/>
        <v>0</v>
      </c>
      <c r="L183" s="77">
        <f t="shared" si="15"/>
        <v>0</v>
      </c>
      <c r="M183" s="77">
        <f t="shared" si="15"/>
        <v>0</v>
      </c>
      <c r="N183" s="77">
        <f t="shared" si="15"/>
        <v>0</v>
      </c>
      <c r="O183" s="77">
        <f t="shared" si="15"/>
        <v>0</v>
      </c>
      <c r="P183" s="77">
        <f t="shared" si="15"/>
        <v>0</v>
      </c>
      <c r="Q183" s="77">
        <f>SUM(D183:P183)</f>
        <v>0</v>
      </c>
      <c r="R183" s="94"/>
    </row>
    <row r="184" spans="3:18" s="33" customFormat="1" ht="14.25" customHeight="1">
      <c r="C184" s="78" t="s">
        <v>102</v>
      </c>
      <c r="D184" s="79">
        <f t="shared" ref="D184:P186" si="16">D168+D176</f>
        <v>0</v>
      </c>
      <c r="E184" s="79">
        <f t="shared" si="16"/>
        <v>0</v>
      </c>
      <c r="F184" s="79">
        <f t="shared" si="16"/>
        <v>0</v>
      </c>
      <c r="G184" s="79">
        <f t="shared" si="16"/>
        <v>0</v>
      </c>
      <c r="H184" s="79">
        <f t="shared" si="16"/>
        <v>0</v>
      </c>
      <c r="I184" s="79">
        <f t="shared" si="16"/>
        <v>0</v>
      </c>
      <c r="J184" s="79">
        <f t="shared" si="16"/>
        <v>0</v>
      </c>
      <c r="K184" s="79">
        <f t="shared" si="16"/>
        <v>0</v>
      </c>
      <c r="L184" s="79">
        <f t="shared" si="16"/>
        <v>0</v>
      </c>
      <c r="M184" s="79">
        <f t="shared" si="16"/>
        <v>0</v>
      </c>
      <c r="N184" s="79">
        <f t="shared" si="16"/>
        <v>0</v>
      </c>
      <c r="O184" s="79">
        <f t="shared" si="16"/>
        <v>0</v>
      </c>
      <c r="P184" s="79">
        <f t="shared" si="16"/>
        <v>0</v>
      </c>
      <c r="Q184" s="79">
        <f>SUM(D184:P184)</f>
        <v>0</v>
      </c>
      <c r="R184" s="94"/>
    </row>
    <row r="185" spans="3:18" s="33" customFormat="1" ht="14.25" customHeight="1">
      <c r="C185" s="78" t="s">
        <v>103</v>
      </c>
      <c r="D185" s="79">
        <f t="shared" si="16"/>
        <v>0</v>
      </c>
      <c r="E185" s="79">
        <f t="shared" si="16"/>
        <v>0</v>
      </c>
      <c r="F185" s="79">
        <f t="shared" si="16"/>
        <v>0</v>
      </c>
      <c r="G185" s="79">
        <f t="shared" si="16"/>
        <v>0</v>
      </c>
      <c r="H185" s="79">
        <f t="shared" si="16"/>
        <v>0</v>
      </c>
      <c r="I185" s="79">
        <f t="shared" si="16"/>
        <v>0</v>
      </c>
      <c r="J185" s="79">
        <f t="shared" si="16"/>
        <v>0</v>
      </c>
      <c r="K185" s="79">
        <f t="shared" si="16"/>
        <v>0</v>
      </c>
      <c r="L185" s="79">
        <f t="shared" si="16"/>
        <v>0</v>
      </c>
      <c r="M185" s="79">
        <f t="shared" si="16"/>
        <v>0</v>
      </c>
      <c r="N185" s="79">
        <f t="shared" si="16"/>
        <v>0</v>
      </c>
      <c r="O185" s="79">
        <f t="shared" si="16"/>
        <v>0</v>
      </c>
      <c r="P185" s="79">
        <f t="shared" si="16"/>
        <v>0</v>
      </c>
      <c r="Q185" s="79">
        <f>SUM(D185:P185)</f>
        <v>0</v>
      </c>
      <c r="R185" s="94"/>
    </row>
    <row r="186" spans="3:18" s="33" customFormat="1" ht="14.25" customHeight="1">
      <c r="C186" s="80" t="s">
        <v>92</v>
      </c>
      <c r="D186" s="46">
        <f t="shared" si="16"/>
        <v>0</v>
      </c>
      <c r="E186" s="46">
        <f t="shared" si="16"/>
        <v>0</v>
      </c>
      <c r="F186" s="46">
        <f t="shared" si="16"/>
        <v>0</v>
      </c>
      <c r="G186" s="46">
        <f t="shared" si="16"/>
        <v>0</v>
      </c>
      <c r="H186" s="46">
        <f t="shared" si="16"/>
        <v>0</v>
      </c>
      <c r="I186" s="46">
        <f t="shared" si="16"/>
        <v>0</v>
      </c>
      <c r="J186" s="46">
        <f t="shared" si="16"/>
        <v>0</v>
      </c>
      <c r="K186" s="46">
        <f t="shared" si="16"/>
        <v>0</v>
      </c>
      <c r="L186" s="46">
        <f t="shared" si="16"/>
        <v>0</v>
      </c>
      <c r="M186" s="46">
        <f t="shared" si="16"/>
        <v>0</v>
      </c>
      <c r="N186" s="46">
        <f t="shared" si="16"/>
        <v>0</v>
      </c>
      <c r="O186" s="46">
        <f t="shared" si="16"/>
        <v>0</v>
      </c>
      <c r="P186" s="46">
        <f t="shared" si="16"/>
        <v>0</v>
      </c>
      <c r="Q186" s="46">
        <f>SUM(D186:P186)</f>
        <v>0</v>
      </c>
      <c r="R186" s="94"/>
    </row>
    <row r="187" spans="3:18" s="33" customFormat="1" ht="10.7" customHeight="1">
      <c r="D187" s="94"/>
      <c r="E187" s="94"/>
      <c r="F187" s="94"/>
      <c r="G187" s="94"/>
      <c r="H187" s="94"/>
      <c r="I187" s="94"/>
      <c r="J187" s="94"/>
      <c r="K187" s="94"/>
      <c r="L187" s="94"/>
      <c r="M187" s="94"/>
      <c r="N187" s="94"/>
      <c r="O187" s="94"/>
      <c r="P187" s="94"/>
      <c r="Q187" s="94"/>
      <c r="R187" s="94"/>
    </row>
    <row r="188" spans="3:18" s="33" customFormat="1" ht="13.5" customHeight="1">
      <c r="C188" s="33" t="s">
        <v>106</v>
      </c>
      <c r="D188" s="94"/>
      <c r="E188" s="94"/>
      <c r="F188" s="94"/>
      <c r="G188" s="94"/>
      <c r="H188" s="94"/>
      <c r="I188" s="94"/>
      <c r="J188" s="94"/>
      <c r="K188" s="94"/>
      <c r="L188" s="94"/>
      <c r="M188" s="94"/>
      <c r="N188" s="94"/>
      <c r="O188" s="94"/>
      <c r="P188" s="94"/>
      <c r="Q188" s="94"/>
      <c r="R188" s="94"/>
    </row>
    <row r="189" spans="3:18" s="33" customFormat="1" ht="14.25" customHeight="1">
      <c r="D189" s="94"/>
      <c r="E189" s="94"/>
      <c r="F189" s="94"/>
      <c r="G189" s="94"/>
      <c r="H189" s="94"/>
      <c r="I189" s="94"/>
      <c r="J189" s="94"/>
      <c r="K189" s="94"/>
      <c r="L189" s="94"/>
      <c r="M189" s="94"/>
      <c r="N189" s="94"/>
      <c r="O189" s="94"/>
      <c r="P189" s="94"/>
      <c r="Q189" s="94"/>
      <c r="R189" s="94"/>
    </row>
  </sheetData>
  <phoneticPr fontId="3"/>
  <pageMargins left="0.78740157480314965" right="0.78740157480314965" top="0.98425196850393704" bottom="0.98425196850393704" header="0.51181102362204722" footer="0.51181102362204722"/>
  <pageSetup paperSize="9" scale="75" orientation="landscape" r:id="rId1"/>
  <headerFooter alignWithMargins="0"/>
  <rowBreaks count="4" manualBreakCount="4">
    <brk id="41" min="1" max="17" man="1"/>
    <brk id="80" min="1" max="17" man="1"/>
    <brk id="120" min="1" max="17" man="1"/>
    <brk id="160" min="1"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96"/>
  <sheetViews>
    <sheetView showGridLines="0" view="pageBreakPreview" topLeftCell="A22" zoomScale="75" zoomScaleNormal="75" workbookViewId="0">
      <selection activeCell="H37" sqref="H37"/>
    </sheetView>
  </sheetViews>
  <sheetFormatPr defaultRowHeight="14.25"/>
  <cols>
    <col min="1" max="2" width="2.375" style="30" customWidth="1"/>
    <col min="3" max="3" width="18.75" style="30" customWidth="1"/>
    <col min="4" max="16" width="12.125" style="30" bestFit="1" customWidth="1"/>
    <col min="17" max="17" width="11.375" style="30" bestFit="1" customWidth="1"/>
    <col min="18" max="18" width="2.375" style="30" customWidth="1"/>
    <col min="19" max="19" width="10.25" style="30" bestFit="1" customWidth="1"/>
    <col min="20" max="21" width="9" style="30"/>
    <col min="22" max="22" width="9.75" style="30" bestFit="1" customWidth="1"/>
    <col min="23" max="256" width="9" style="30"/>
    <col min="257" max="258" width="2.375" style="30" customWidth="1"/>
    <col min="259" max="259" width="18.75" style="30" customWidth="1"/>
    <col min="260" max="272" width="12.125" style="30" bestFit="1" customWidth="1"/>
    <col min="273" max="273" width="11.375" style="30" bestFit="1" customWidth="1"/>
    <col min="274" max="274" width="2.375" style="30" customWidth="1"/>
    <col min="275" max="275" width="10.25" style="30" bestFit="1" customWidth="1"/>
    <col min="276" max="277" width="9" style="30"/>
    <col min="278" max="278" width="9.75" style="30" bestFit="1" customWidth="1"/>
    <col min="279" max="512" width="9" style="30"/>
    <col min="513" max="514" width="2.375" style="30" customWidth="1"/>
    <col min="515" max="515" width="18.75" style="30" customWidth="1"/>
    <col min="516" max="528" width="12.125" style="30" bestFit="1" customWidth="1"/>
    <col min="529" max="529" width="11.375" style="30" bestFit="1" customWidth="1"/>
    <col min="530" max="530" width="2.375" style="30" customWidth="1"/>
    <col min="531" max="531" width="10.25" style="30" bestFit="1" customWidth="1"/>
    <col min="532" max="533" width="9" style="30"/>
    <col min="534" max="534" width="9.75" style="30" bestFit="1" customWidth="1"/>
    <col min="535" max="768" width="9" style="30"/>
    <col min="769" max="770" width="2.375" style="30" customWidth="1"/>
    <col min="771" max="771" width="18.75" style="30" customWidth="1"/>
    <col min="772" max="784" width="12.125" style="30" bestFit="1" customWidth="1"/>
    <col min="785" max="785" width="11.375" style="30" bestFit="1" customWidth="1"/>
    <col min="786" max="786" width="2.375" style="30" customWidth="1"/>
    <col min="787" max="787" width="10.25" style="30" bestFit="1" customWidth="1"/>
    <col min="788" max="789" width="9" style="30"/>
    <col min="790" max="790" width="9.75" style="30" bestFit="1" customWidth="1"/>
    <col min="791" max="1024" width="9" style="30"/>
    <col min="1025" max="1026" width="2.375" style="30" customWidth="1"/>
    <col min="1027" max="1027" width="18.75" style="30" customWidth="1"/>
    <col min="1028" max="1040" width="12.125" style="30" bestFit="1" customWidth="1"/>
    <col min="1041" max="1041" width="11.375" style="30" bestFit="1" customWidth="1"/>
    <col min="1042" max="1042" width="2.375" style="30" customWidth="1"/>
    <col min="1043" max="1043" width="10.25" style="30" bestFit="1" customWidth="1"/>
    <col min="1044" max="1045" width="9" style="30"/>
    <col min="1046" max="1046" width="9.75" style="30" bestFit="1" customWidth="1"/>
    <col min="1047" max="1280" width="9" style="30"/>
    <col min="1281" max="1282" width="2.375" style="30" customWidth="1"/>
    <col min="1283" max="1283" width="18.75" style="30" customWidth="1"/>
    <col min="1284" max="1296" width="12.125" style="30" bestFit="1" customWidth="1"/>
    <col min="1297" max="1297" width="11.375" style="30" bestFit="1" customWidth="1"/>
    <col min="1298" max="1298" width="2.375" style="30" customWidth="1"/>
    <col min="1299" max="1299" width="10.25" style="30" bestFit="1" customWidth="1"/>
    <col min="1300" max="1301" width="9" style="30"/>
    <col min="1302" max="1302" width="9.75" style="30" bestFit="1" customWidth="1"/>
    <col min="1303" max="1536" width="9" style="30"/>
    <col min="1537" max="1538" width="2.375" style="30" customWidth="1"/>
    <col min="1539" max="1539" width="18.75" style="30" customWidth="1"/>
    <col min="1540" max="1552" width="12.125" style="30" bestFit="1" customWidth="1"/>
    <col min="1553" max="1553" width="11.375" style="30" bestFit="1" customWidth="1"/>
    <col min="1554" max="1554" width="2.375" style="30" customWidth="1"/>
    <col min="1555" max="1555" width="10.25" style="30" bestFit="1" customWidth="1"/>
    <col min="1556" max="1557" width="9" style="30"/>
    <col min="1558" max="1558" width="9.75" style="30" bestFit="1" customWidth="1"/>
    <col min="1559" max="1792" width="9" style="30"/>
    <col min="1793" max="1794" width="2.375" style="30" customWidth="1"/>
    <col min="1795" max="1795" width="18.75" style="30" customWidth="1"/>
    <col min="1796" max="1808" width="12.125" style="30" bestFit="1" customWidth="1"/>
    <col min="1809" max="1809" width="11.375" style="30" bestFit="1" customWidth="1"/>
    <col min="1810" max="1810" width="2.375" style="30" customWidth="1"/>
    <col min="1811" max="1811" width="10.25" style="30" bestFit="1" customWidth="1"/>
    <col min="1812" max="1813" width="9" style="30"/>
    <col min="1814" max="1814" width="9.75" style="30" bestFit="1" customWidth="1"/>
    <col min="1815" max="2048" width="9" style="30"/>
    <col min="2049" max="2050" width="2.375" style="30" customWidth="1"/>
    <col min="2051" max="2051" width="18.75" style="30" customWidth="1"/>
    <col min="2052" max="2064" width="12.125" style="30" bestFit="1" customWidth="1"/>
    <col min="2065" max="2065" width="11.375" style="30" bestFit="1" customWidth="1"/>
    <col min="2066" max="2066" width="2.375" style="30" customWidth="1"/>
    <col min="2067" max="2067" width="10.25" style="30" bestFit="1" customWidth="1"/>
    <col min="2068" max="2069" width="9" style="30"/>
    <col min="2070" max="2070" width="9.75" style="30" bestFit="1" customWidth="1"/>
    <col min="2071" max="2304" width="9" style="30"/>
    <col min="2305" max="2306" width="2.375" style="30" customWidth="1"/>
    <col min="2307" max="2307" width="18.75" style="30" customWidth="1"/>
    <col min="2308" max="2320" width="12.125" style="30" bestFit="1" customWidth="1"/>
    <col min="2321" max="2321" width="11.375" style="30" bestFit="1" customWidth="1"/>
    <col min="2322" max="2322" width="2.375" style="30" customWidth="1"/>
    <col min="2323" max="2323" width="10.25" style="30" bestFit="1" customWidth="1"/>
    <col min="2324" max="2325" width="9" style="30"/>
    <col min="2326" max="2326" width="9.75" style="30" bestFit="1" customWidth="1"/>
    <col min="2327" max="2560" width="9" style="30"/>
    <col min="2561" max="2562" width="2.375" style="30" customWidth="1"/>
    <col min="2563" max="2563" width="18.75" style="30" customWidth="1"/>
    <col min="2564" max="2576" width="12.125" style="30" bestFit="1" customWidth="1"/>
    <col min="2577" max="2577" width="11.375" style="30" bestFit="1" customWidth="1"/>
    <col min="2578" max="2578" width="2.375" style="30" customWidth="1"/>
    <col min="2579" max="2579" width="10.25" style="30" bestFit="1" customWidth="1"/>
    <col min="2580" max="2581" width="9" style="30"/>
    <col min="2582" max="2582" width="9.75" style="30" bestFit="1" customWidth="1"/>
    <col min="2583" max="2816" width="9" style="30"/>
    <col min="2817" max="2818" width="2.375" style="30" customWidth="1"/>
    <col min="2819" max="2819" width="18.75" style="30" customWidth="1"/>
    <col min="2820" max="2832" width="12.125" style="30" bestFit="1" customWidth="1"/>
    <col min="2833" max="2833" width="11.375" style="30" bestFit="1" customWidth="1"/>
    <col min="2834" max="2834" width="2.375" style="30" customWidth="1"/>
    <col min="2835" max="2835" width="10.25" style="30" bestFit="1" customWidth="1"/>
    <col min="2836" max="2837" width="9" style="30"/>
    <col min="2838" max="2838" width="9.75" style="30" bestFit="1" customWidth="1"/>
    <col min="2839" max="3072" width="9" style="30"/>
    <col min="3073" max="3074" width="2.375" style="30" customWidth="1"/>
    <col min="3075" max="3075" width="18.75" style="30" customWidth="1"/>
    <col min="3076" max="3088" width="12.125" style="30" bestFit="1" customWidth="1"/>
    <col min="3089" max="3089" width="11.375" style="30" bestFit="1" customWidth="1"/>
    <col min="3090" max="3090" width="2.375" style="30" customWidth="1"/>
    <col min="3091" max="3091" width="10.25" style="30" bestFit="1" customWidth="1"/>
    <col min="3092" max="3093" width="9" style="30"/>
    <col min="3094" max="3094" width="9.75" style="30" bestFit="1" customWidth="1"/>
    <col min="3095" max="3328" width="9" style="30"/>
    <col min="3329" max="3330" width="2.375" style="30" customWidth="1"/>
    <col min="3331" max="3331" width="18.75" style="30" customWidth="1"/>
    <col min="3332" max="3344" width="12.125" style="30" bestFit="1" customWidth="1"/>
    <col min="3345" max="3345" width="11.375" style="30" bestFit="1" customWidth="1"/>
    <col min="3346" max="3346" width="2.375" style="30" customWidth="1"/>
    <col min="3347" max="3347" width="10.25" style="30" bestFit="1" customWidth="1"/>
    <col min="3348" max="3349" width="9" style="30"/>
    <col min="3350" max="3350" width="9.75" style="30" bestFit="1" customWidth="1"/>
    <col min="3351" max="3584" width="9" style="30"/>
    <col min="3585" max="3586" width="2.375" style="30" customWidth="1"/>
    <col min="3587" max="3587" width="18.75" style="30" customWidth="1"/>
    <col min="3588" max="3600" width="12.125" style="30" bestFit="1" customWidth="1"/>
    <col min="3601" max="3601" width="11.375" style="30" bestFit="1" customWidth="1"/>
    <col min="3602" max="3602" width="2.375" style="30" customWidth="1"/>
    <col min="3603" max="3603" width="10.25" style="30" bestFit="1" customWidth="1"/>
    <col min="3604" max="3605" width="9" style="30"/>
    <col min="3606" max="3606" width="9.75" style="30" bestFit="1" customWidth="1"/>
    <col min="3607" max="3840" width="9" style="30"/>
    <col min="3841" max="3842" width="2.375" style="30" customWidth="1"/>
    <col min="3843" max="3843" width="18.75" style="30" customWidth="1"/>
    <col min="3844" max="3856" width="12.125" style="30" bestFit="1" customWidth="1"/>
    <col min="3857" max="3857" width="11.375" style="30" bestFit="1" customWidth="1"/>
    <col min="3858" max="3858" width="2.375" style="30" customWidth="1"/>
    <col min="3859" max="3859" width="10.25" style="30" bestFit="1" customWidth="1"/>
    <col min="3860" max="3861" width="9" style="30"/>
    <col min="3862" max="3862" width="9.75" style="30" bestFit="1" customWidth="1"/>
    <col min="3863" max="4096" width="9" style="30"/>
    <col min="4097" max="4098" width="2.375" style="30" customWidth="1"/>
    <col min="4099" max="4099" width="18.75" style="30" customWidth="1"/>
    <col min="4100" max="4112" width="12.125" style="30" bestFit="1" customWidth="1"/>
    <col min="4113" max="4113" width="11.375" style="30" bestFit="1" customWidth="1"/>
    <col min="4114" max="4114" width="2.375" style="30" customWidth="1"/>
    <col min="4115" max="4115" width="10.25" style="30" bestFit="1" customWidth="1"/>
    <col min="4116" max="4117" width="9" style="30"/>
    <col min="4118" max="4118" width="9.75" style="30" bestFit="1" customWidth="1"/>
    <col min="4119" max="4352" width="9" style="30"/>
    <col min="4353" max="4354" width="2.375" style="30" customWidth="1"/>
    <col min="4355" max="4355" width="18.75" style="30" customWidth="1"/>
    <col min="4356" max="4368" width="12.125" style="30" bestFit="1" customWidth="1"/>
    <col min="4369" max="4369" width="11.375" style="30" bestFit="1" customWidth="1"/>
    <col min="4370" max="4370" width="2.375" style="30" customWidth="1"/>
    <col min="4371" max="4371" width="10.25" style="30" bestFit="1" customWidth="1"/>
    <col min="4372" max="4373" width="9" style="30"/>
    <col min="4374" max="4374" width="9.75" style="30" bestFit="1" customWidth="1"/>
    <col min="4375" max="4608" width="9" style="30"/>
    <col min="4609" max="4610" width="2.375" style="30" customWidth="1"/>
    <col min="4611" max="4611" width="18.75" style="30" customWidth="1"/>
    <col min="4612" max="4624" width="12.125" style="30" bestFit="1" customWidth="1"/>
    <col min="4625" max="4625" width="11.375" style="30" bestFit="1" customWidth="1"/>
    <col min="4626" max="4626" width="2.375" style="30" customWidth="1"/>
    <col min="4627" max="4627" width="10.25" style="30" bestFit="1" customWidth="1"/>
    <col min="4628" max="4629" width="9" style="30"/>
    <col min="4630" max="4630" width="9.75" style="30" bestFit="1" customWidth="1"/>
    <col min="4631" max="4864" width="9" style="30"/>
    <col min="4865" max="4866" width="2.375" style="30" customWidth="1"/>
    <col min="4867" max="4867" width="18.75" style="30" customWidth="1"/>
    <col min="4868" max="4880" width="12.125" style="30" bestFit="1" customWidth="1"/>
    <col min="4881" max="4881" width="11.375" style="30" bestFit="1" customWidth="1"/>
    <col min="4882" max="4882" width="2.375" style="30" customWidth="1"/>
    <col min="4883" max="4883" width="10.25" style="30" bestFit="1" customWidth="1"/>
    <col min="4884" max="4885" width="9" style="30"/>
    <col min="4886" max="4886" width="9.75" style="30" bestFit="1" customWidth="1"/>
    <col min="4887" max="5120" width="9" style="30"/>
    <col min="5121" max="5122" width="2.375" style="30" customWidth="1"/>
    <col min="5123" max="5123" width="18.75" style="30" customWidth="1"/>
    <col min="5124" max="5136" width="12.125" style="30" bestFit="1" customWidth="1"/>
    <col min="5137" max="5137" width="11.375" style="30" bestFit="1" customWidth="1"/>
    <col min="5138" max="5138" width="2.375" style="30" customWidth="1"/>
    <col min="5139" max="5139" width="10.25" style="30" bestFit="1" customWidth="1"/>
    <col min="5140" max="5141" width="9" style="30"/>
    <col min="5142" max="5142" width="9.75" style="30" bestFit="1" customWidth="1"/>
    <col min="5143" max="5376" width="9" style="30"/>
    <col min="5377" max="5378" width="2.375" style="30" customWidth="1"/>
    <col min="5379" max="5379" width="18.75" style="30" customWidth="1"/>
    <col min="5380" max="5392" width="12.125" style="30" bestFit="1" customWidth="1"/>
    <col min="5393" max="5393" width="11.375" style="30" bestFit="1" customWidth="1"/>
    <col min="5394" max="5394" width="2.375" style="30" customWidth="1"/>
    <col min="5395" max="5395" width="10.25" style="30" bestFit="1" customWidth="1"/>
    <col min="5396" max="5397" width="9" style="30"/>
    <col min="5398" max="5398" width="9.75" style="30" bestFit="1" customWidth="1"/>
    <col min="5399" max="5632" width="9" style="30"/>
    <col min="5633" max="5634" width="2.375" style="30" customWidth="1"/>
    <col min="5635" max="5635" width="18.75" style="30" customWidth="1"/>
    <col min="5636" max="5648" width="12.125" style="30" bestFit="1" customWidth="1"/>
    <col min="5649" max="5649" width="11.375" style="30" bestFit="1" customWidth="1"/>
    <col min="5650" max="5650" width="2.375" style="30" customWidth="1"/>
    <col min="5651" max="5651" width="10.25" style="30" bestFit="1" customWidth="1"/>
    <col min="5652" max="5653" width="9" style="30"/>
    <col min="5654" max="5654" width="9.75" style="30" bestFit="1" customWidth="1"/>
    <col min="5655" max="5888" width="9" style="30"/>
    <col min="5889" max="5890" width="2.375" style="30" customWidth="1"/>
    <col min="5891" max="5891" width="18.75" style="30" customWidth="1"/>
    <col min="5892" max="5904" width="12.125" style="30" bestFit="1" customWidth="1"/>
    <col min="5905" max="5905" width="11.375" style="30" bestFit="1" customWidth="1"/>
    <col min="5906" max="5906" width="2.375" style="30" customWidth="1"/>
    <col min="5907" max="5907" width="10.25" style="30" bestFit="1" customWidth="1"/>
    <col min="5908" max="5909" width="9" style="30"/>
    <col min="5910" max="5910" width="9.75" style="30" bestFit="1" customWidth="1"/>
    <col min="5911" max="6144" width="9" style="30"/>
    <col min="6145" max="6146" width="2.375" style="30" customWidth="1"/>
    <col min="6147" max="6147" width="18.75" style="30" customWidth="1"/>
    <col min="6148" max="6160" width="12.125" style="30" bestFit="1" customWidth="1"/>
    <col min="6161" max="6161" width="11.375" style="30" bestFit="1" customWidth="1"/>
    <col min="6162" max="6162" width="2.375" style="30" customWidth="1"/>
    <col min="6163" max="6163" width="10.25" style="30" bestFit="1" customWidth="1"/>
    <col min="6164" max="6165" width="9" style="30"/>
    <col min="6166" max="6166" width="9.75" style="30" bestFit="1" customWidth="1"/>
    <col min="6167" max="6400" width="9" style="30"/>
    <col min="6401" max="6402" width="2.375" style="30" customWidth="1"/>
    <col min="6403" max="6403" width="18.75" style="30" customWidth="1"/>
    <col min="6404" max="6416" width="12.125" style="30" bestFit="1" customWidth="1"/>
    <col min="6417" max="6417" width="11.375" style="30" bestFit="1" customWidth="1"/>
    <col min="6418" max="6418" width="2.375" style="30" customWidth="1"/>
    <col min="6419" max="6419" width="10.25" style="30" bestFit="1" customWidth="1"/>
    <col min="6420" max="6421" width="9" style="30"/>
    <col min="6422" max="6422" width="9.75" style="30" bestFit="1" customWidth="1"/>
    <col min="6423" max="6656" width="9" style="30"/>
    <col min="6657" max="6658" width="2.375" style="30" customWidth="1"/>
    <col min="6659" max="6659" width="18.75" style="30" customWidth="1"/>
    <col min="6660" max="6672" width="12.125" style="30" bestFit="1" customWidth="1"/>
    <col min="6673" max="6673" width="11.375" style="30" bestFit="1" customWidth="1"/>
    <col min="6674" max="6674" width="2.375" style="30" customWidth="1"/>
    <col min="6675" max="6675" width="10.25" style="30" bestFit="1" customWidth="1"/>
    <col min="6676" max="6677" width="9" style="30"/>
    <col min="6678" max="6678" width="9.75" style="30" bestFit="1" customWidth="1"/>
    <col min="6679" max="6912" width="9" style="30"/>
    <col min="6913" max="6914" width="2.375" style="30" customWidth="1"/>
    <col min="6915" max="6915" width="18.75" style="30" customWidth="1"/>
    <col min="6916" max="6928" width="12.125" style="30" bestFit="1" customWidth="1"/>
    <col min="6929" max="6929" width="11.375" style="30" bestFit="1" customWidth="1"/>
    <col min="6930" max="6930" width="2.375" style="30" customWidth="1"/>
    <col min="6931" max="6931" width="10.25" style="30" bestFit="1" customWidth="1"/>
    <col min="6932" max="6933" width="9" style="30"/>
    <col min="6934" max="6934" width="9.75" style="30" bestFit="1" customWidth="1"/>
    <col min="6935" max="7168" width="9" style="30"/>
    <col min="7169" max="7170" width="2.375" style="30" customWidth="1"/>
    <col min="7171" max="7171" width="18.75" style="30" customWidth="1"/>
    <col min="7172" max="7184" width="12.125" style="30" bestFit="1" customWidth="1"/>
    <col min="7185" max="7185" width="11.375" style="30" bestFit="1" customWidth="1"/>
    <col min="7186" max="7186" width="2.375" style="30" customWidth="1"/>
    <col min="7187" max="7187" width="10.25" style="30" bestFit="1" customWidth="1"/>
    <col min="7188" max="7189" width="9" style="30"/>
    <col min="7190" max="7190" width="9.75" style="30" bestFit="1" customWidth="1"/>
    <col min="7191" max="7424" width="9" style="30"/>
    <col min="7425" max="7426" width="2.375" style="30" customWidth="1"/>
    <col min="7427" max="7427" width="18.75" style="30" customWidth="1"/>
    <col min="7428" max="7440" width="12.125" style="30" bestFit="1" customWidth="1"/>
    <col min="7441" max="7441" width="11.375" style="30" bestFit="1" customWidth="1"/>
    <col min="7442" max="7442" width="2.375" style="30" customWidth="1"/>
    <col min="7443" max="7443" width="10.25" style="30" bestFit="1" customWidth="1"/>
    <col min="7444" max="7445" width="9" style="30"/>
    <col min="7446" max="7446" width="9.75" style="30" bestFit="1" customWidth="1"/>
    <col min="7447" max="7680" width="9" style="30"/>
    <col min="7681" max="7682" width="2.375" style="30" customWidth="1"/>
    <col min="7683" max="7683" width="18.75" style="30" customWidth="1"/>
    <col min="7684" max="7696" width="12.125" style="30" bestFit="1" customWidth="1"/>
    <col min="7697" max="7697" width="11.375" style="30" bestFit="1" customWidth="1"/>
    <col min="7698" max="7698" width="2.375" style="30" customWidth="1"/>
    <col min="7699" max="7699" width="10.25" style="30" bestFit="1" customWidth="1"/>
    <col min="7700" max="7701" width="9" style="30"/>
    <col min="7702" max="7702" width="9.75" style="30" bestFit="1" customWidth="1"/>
    <col min="7703" max="7936" width="9" style="30"/>
    <col min="7937" max="7938" width="2.375" style="30" customWidth="1"/>
    <col min="7939" max="7939" width="18.75" style="30" customWidth="1"/>
    <col min="7940" max="7952" width="12.125" style="30" bestFit="1" customWidth="1"/>
    <col min="7953" max="7953" width="11.375" style="30" bestFit="1" customWidth="1"/>
    <col min="7954" max="7954" width="2.375" style="30" customWidth="1"/>
    <col min="7955" max="7955" width="10.25" style="30" bestFit="1" customWidth="1"/>
    <col min="7956" max="7957" width="9" style="30"/>
    <col min="7958" max="7958" width="9.75" style="30" bestFit="1" customWidth="1"/>
    <col min="7959" max="8192" width="9" style="30"/>
    <col min="8193" max="8194" width="2.375" style="30" customWidth="1"/>
    <col min="8195" max="8195" width="18.75" style="30" customWidth="1"/>
    <col min="8196" max="8208" width="12.125" style="30" bestFit="1" customWidth="1"/>
    <col min="8209" max="8209" width="11.375" style="30" bestFit="1" customWidth="1"/>
    <col min="8210" max="8210" width="2.375" style="30" customWidth="1"/>
    <col min="8211" max="8211" width="10.25" style="30" bestFit="1" customWidth="1"/>
    <col min="8212" max="8213" width="9" style="30"/>
    <col min="8214" max="8214" width="9.75" style="30" bestFit="1" customWidth="1"/>
    <col min="8215" max="8448" width="9" style="30"/>
    <col min="8449" max="8450" width="2.375" style="30" customWidth="1"/>
    <col min="8451" max="8451" width="18.75" style="30" customWidth="1"/>
    <col min="8452" max="8464" width="12.125" style="30" bestFit="1" customWidth="1"/>
    <col min="8465" max="8465" width="11.375" style="30" bestFit="1" customWidth="1"/>
    <col min="8466" max="8466" width="2.375" style="30" customWidth="1"/>
    <col min="8467" max="8467" width="10.25" style="30" bestFit="1" customWidth="1"/>
    <col min="8468" max="8469" width="9" style="30"/>
    <col min="8470" max="8470" width="9.75" style="30" bestFit="1" customWidth="1"/>
    <col min="8471" max="8704" width="9" style="30"/>
    <col min="8705" max="8706" width="2.375" style="30" customWidth="1"/>
    <col min="8707" max="8707" width="18.75" style="30" customWidth="1"/>
    <col min="8708" max="8720" width="12.125" style="30" bestFit="1" customWidth="1"/>
    <col min="8721" max="8721" width="11.375" style="30" bestFit="1" customWidth="1"/>
    <col min="8722" max="8722" width="2.375" style="30" customWidth="1"/>
    <col min="8723" max="8723" width="10.25" style="30" bestFit="1" customWidth="1"/>
    <col min="8724" max="8725" width="9" style="30"/>
    <col min="8726" max="8726" width="9.75" style="30" bestFit="1" customWidth="1"/>
    <col min="8727" max="8960" width="9" style="30"/>
    <col min="8961" max="8962" width="2.375" style="30" customWidth="1"/>
    <col min="8963" max="8963" width="18.75" style="30" customWidth="1"/>
    <col min="8964" max="8976" width="12.125" style="30" bestFit="1" customWidth="1"/>
    <col min="8977" max="8977" width="11.375" style="30" bestFit="1" customWidth="1"/>
    <col min="8978" max="8978" width="2.375" style="30" customWidth="1"/>
    <col min="8979" max="8979" width="10.25" style="30" bestFit="1" customWidth="1"/>
    <col min="8980" max="8981" width="9" style="30"/>
    <col min="8982" max="8982" width="9.75" style="30" bestFit="1" customWidth="1"/>
    <col min="8983" max="9216" width="9" style="30"/>
    <col min="9217" max="9218" width="2.375" style="30" customWidth="1"/>
    <col min="9219" max="9219" width="18.75" style="30" customWidth="1"/>
    <col min="9220" max="9232" width="12.125" style="30" bestFit="1" customWidth="1"/>
    <col min="9233" max="9233" width="11.375" style="30" bestFit="1" customWidth="1"/>
    <col min="9234" max="9234" width="2.375" style="30" customWidth="1"/>
    <col min="9235" max="9235" width="10.25" style="30" bestFit="1" customWidth="1"/>
    <col min="9236" max="9237" width="9" style="30"/>
    <col min="9238" max="9238" width="9.75" style="30" bestFit="1" customWidth="1"/>
    <col min="9239" max="9472" width="9" style="30"/>
    <col min="9473" max="9474" width="2.375" style="30" customWidth="1"/>
    <col min="9475" max="9475" width="18.75" style="30" customWidth="1"/>
    <col min="9476" max="9488" width="12.125" style="30" bestFit="1" customWidth="1"/>
    <col min="9489" max="9489" width="11.375" style="30" bestFit="1" customWidth="1"/>
    <col min="9490" max="9490" width="2.375" style="30" customWidth="1"/>
    <col min="9491" max="9491" width="10.25" style="30" bestFit="1" customWidth="1"/>
    <col min="9492" max="9493" width="9" style="30"/>
    <col min="9494" max="9494" width="9.75" style="30" bestFit="1" customWidth="1"/>
    <col min="9495" max="9728" width="9" style="30"/>
    <col min="9729" max="9730" width="2.375" style="30" customWidth="1"/>
    <col min="9731" max="9731" width="18.75" style="30" customWidth="1"/>
    <col min="9732" max="9744" width="12.125" style="30" bestFit="1" customWidth="1"/>
    <col min="9745" max="9745" width="11.375" style="30" bestFit="1" customWidth="1"/>
    <col min="9746" max="9746" width="2.375" style="30" customWidth="1"/>
    <col min="9747" max="9747" width="10.25" style="30" bestFit="1" customWidth="1"/>
    <col min="9748" max="9749" width="9" style="30"/>
    <col min="9750" max="9750" width="9.75" style="30" bestFit="1" customWidth="1"/>
    <col min="9751" max="9984" width="9" style="30"/>
    <col min="9985" max="9986" width="2.375" style="30" customWidth="1"/>
    <col min="9987" max="9987" width="18.75" style="30" customWidth="1"/>
    <col min="9988" max="10000" width="12.125" style="30" bestFit="1" customWidth="1"/>
    <col min="10001" max="10001" width="11.375" style="30" bestFit="1" customWidth="1"/>
    <col min="10002" max="10002" width="2.375" style="30" customWidth="1"/>
    <col min="10003" max="10003" width="10.25" style="30" bestFit="1" customWidth="1"/>
    <col min="10004" max="10005" width="9" style="30"/>
    <col min="10006" max="10006" width="9.75" style="30" bestFit="1" customWidth="1"/>
    <col min="10007" max="10240" width="9" style="30"/>
    <col min="10241" max="10242" width="2.375" style="30" customWidth="1"/>
    <col min="10243" max="10243" width="18.75" style="30" customWidth="1"/>
    <col min="10244" max="10256" width="12.125" style="30" bestFit="1" customWidth="1"/>
    <col min="10257" max="10257" width="11.375" style="30" bestFit="1" customWidth="1"/>
    <col min="10258" max="10258" width="2.375" style="30" customWidth="1"/>
    <col min="10259" max="10259" width="10.25" style="30" bestFit="1" customWidth="1"/>
    <col min="10260" max="10261" width="9" style="30"/>
    <col min="10262" max="10262" width="9.75" style="30" bestFit="1" customWidth="1"/>
    <col min="10263" max="10496" width="9" style="30"/>
    <col min="10497" max="10498" width="2.375" style="30" customWidth="1"/>
    <col min="10499" max="10499" width="18.75" style="30" customWidth="1"/>
    <col min="10500" max="10512" width="12.125" style="30" bestFit="1" customWidth="1"/>
    <col min="10513" max="10513" width="11.375" style="30" bestFit="1" customWidth="1"/>
    <col min="10514" max="10514" width="2.375" style="30" customWidth="1"/>
    <col min="10515" max="10515" width="10.25" style="30" bestFit="1" customWidth="1"/>
    <col min="10516" max="10517" width="9" style="30"/>
    <col min="10518" max="10518" width="9.75" style="30" bestFit="1" customWidth="1"/>
    <col min="10519" max="10752" width="9" style="30"/>
    <col min="10753" max="10754" width="2.375" style="30" customWidth="1"/>
    <col min="10755" max="10755" width="18.75" style="30" customWidth="1"/>
    <col min="10756" max="10768" width="12.125" style="30" bestFit="1" customWidth="1"/>
    <col min="10769" max="10769" width="11.375" style="30" bestFit="1" customWidth="1"/>
    <col min="10770" max="10770" width="2.375" style="30" customWidth="1"/>
    <col min="10771" max="10771" width="10.25" style="30" bestFit="1" customWidth="1"/>
    <col min="10772" max="10773" width="9" style="30"/>
    <col min="10774" max="10774" width="9.75" style="30" bestFit="1" customWidth="1"/>
    <col min="10775" max="11008" width="9" style="30"/>
    <col min="11009" max="11010" width="2.375" style="30" customWidth="1"/>
    <col min="11011" max="11011" width="18.75" style="30" customWidth="1"/>
    <col min="11012" max="11024" width="12.125" style="30" bestFit="1" customWidth="1"/>
    <col min="11025" max="11025" width="11.375" style="30" bestFit="1" customWidth="1"/>
    <col min="11026" max="11026" width="2.375" style="30" customWidth="1"/>
    <col min="11027" max="11027" width="10.25" style="30" bestFit="1" customWidth="1"/>
    <col min="11028" max="11029" width="9" style="30"/>
    <col min="11030" max="11030" width="9.75" style="30" bestFit="1" customWidth="1"/>
    <col min="11031" max="11264" width="9" style="30"/>
    <col min="11265" max="11266" width="2.375" style="30" customWidth="1"/>
    <col min="11267" max="11267" width="18.75" style="30" customWidth="1"/>
    <col min="11268" max="11280" width="12.125" style="30" bestFit="1" customWidth="1"/>
    <col min="11281" max="11281" width="11.375" style="30" bestFit="1" customWidth="1"/>
    <col min="11282" max="11282" width="2.375" style="30" customWidth="1"/>
    <col min="11283" max="11283" width="10.25" style="30" bestFit="1" customWidth="1"/>
    <col min="11284" max="11285" width="9" style="30"/>
    <col min="11286" max="11286" width="9.75" style="30" bestFit="1" customWidth="1"/>
    <col min="11287" max="11520" width="9" style="30"/>
    <col min="11521" max="11522" width="2.375" style="30" customWidth="1"/>
    <col min="11523" max="11523" width="18.75" style="30" customWidth="1"/>
    <col min="11524" max="11536" width="12.125" style="30" bestFit="1" customWidth="1"/>
    <col min="11537" max="11537" width="11.375" style="30" bestFit="1" customWidth="1"/>
    <col min="11538" max="11538" width="2.375" style="30" customWidth="1"/>
    <col min="11539" max="11539" width="10.25" style="30" bestFit="1" customWidth="1"/>
    <col min="11540" max="11541" width="9" style="30"/>
    <col min="11542" max="11542" width="9.75" style="30" bestFit="1" customWidth="1"/>
    <col min="11543" max="11776" width="9" style="30"/>
    <col min="11777" max="11778" width="2.375" style="30" customWidth="1"/>
    <col min="11779" max="11779" width="18.75" style="30" customWidth="1"/>
    <col min="11780" max="11792" width="12.125" style="30" bestFit="1" customWidth="1"/>
    <col min="11793" max="11793" width="11.375" style="30" bestFit="1" customWidth="1"/>
    <col min="11794" max="11794" width="2.375" style="30" customWidth="1"/>
    <col min="11795" max="11795" width="10.25" style="30" bestFit="1" customWidth="1"/>
    <col min="11796" max="11797" width="9" style="30"/>
    <col min="11798" max="11798" width="9.75" style="30" bestFit="1" customWidth="1"/>
    <col min="11799" max="12032" width="9" style="30"/>
    <col min="12033" max="12034" width="2.375" style="30" customWidth="1"/>
    <col min="12035" max="12035" width="18.75" style="30" customWidth="1"/>
    <col min="12036" max="12048" width="12.125" style="30" bestFit="1" customWidth="1"/>
    <col min="12049" max="12049" width="11.375" style="30" bestFit="1" customWidth="1"/>
    <col min="12050" max="12050" width="2.375" style="30" customWidth="1"/>
    <col min="12051" max="12051" width="10.25" style="30" bestFit="1" customWidth="1"/>
    <col min="12052" max="12053" width="9" style="30"/>
    <col min="12054" max="12054" width="9.75" style="30" bestFit="1" customWidth="1"/>
    <col min="12055" max="12288" width="9" style="30"/>
    <col min="12289" max="12290" width="2.375" style="30" customWidth="1"/>
    <col min="12291" max="12291" width="18.75" style="30" customWidth="1"/>
    <col min="12292" max="12304" width="12.125" style="30" bestFit="1" customWidth="1"/>
    <col min="12305" max="12305" width="11.375" style="30" bestFit="1" customWidth="1"/>
    <col min="12306" max="12306" width="2.375" style="30" customWidth="1"/>
    <col min="12307" max="12307" width="10.25" style="30" bestFit="1" customWidth="1"/>
    <col min="12308" max="12309" width="9" style="30"/>
    <col min="12310" max="12310" width="9.75" style="30" bestFit="1" customWidth="1"/>
    <col min="12311" max="12544" width="9" style="30"/>
    <col min="12545" max="12546" width="2.375" style="30" customWidth="1"/>
    <col min="12547" max="12547" width="18.75" style="30" customWidth="1"/>
    <col min="12548" max="12560" width="12.125" style="30" bestFit="1" customWidth="1"/>
    <col min="12561" max="12561" width="11.375" style="30" bestFit="1" customWidth="1"/>
    <col min="12562" max="12562" width="2.375" style="30" customWidth="1"/>
    <col min="12563" max="12563" width="10.25" style="30" bestFit="1" customWidth="1"/>
    <col min="12564" max="12565" width="9" style="30"/>
    <col min="12566" max="12566" width="9.75" style="30" bestFit="1" customWidth="1"/>
    <col min="12567" max="12800" width="9" style="30"/>
    <col min="12801" max="12802" width="2.375" style="30" customWidth="1"/>
    <col min="12803" max="12803" width="18.75" style="30" customWidth="1"/>
    <col min="12804" max="12816" width="12.125" style="30" bestFit="1" customWidth="1"/>
    <col min="12817" max="12817" width="11.375" style="30" bestFit="1" customWidth="1"/>
    <col min="12818" max="12818" width="2.375" style="30" customWidth="1"/>
    <col min="12819" max="12819" width="10.25" style="30" bestFit="1" customWidth="1"/>
    <col min="12820" max="12821" width="9" style="30"/>
    <col min="12822" max="12822" width="9.75" style="30" bestFit="1" customWidth="1"/>
    <col min="12823" max="13056" width="9" style="30"/>
    <col min="13057" max="13058" width="2.375" style="30" customWidth="1"/>
    <col min="13059" max="13059" width="18.75" style="30" customWidth="1"/>
    <col min="13060" max="13072" width="12.125" style="30" bestFit="1" customWidth="1"/>
    <col min="13073" max="13073" width="11.375" style="30" bestFit="1" customWidth="1"/>
    <col min="13074" max="13074" width="2.375" style="30" customWidth="1"/>
    <col min="13075" max="13075" width="10.25" style="30" bestFit="1" customWidth="1"/>
    <col min="13076" max="13077" width="9" style="30"/>
    <col min="13078" max="13078" width="9.75" style="30" bestFit="1" customWidth="1"/>
    <col min="13079" max="13312" width="9" style="30"/>
    <col min="13313" max="13314" width="2.375" style="30" customWidth="1"/>
    <col min="13315" max="13315" width="18.75" style="30" customWidth="1"/>
    <col min="13316" max="13328" width="12.125" style="30" bestFit="1" customWidth="1"/>
    <col min="13329" max="13329" width="11.375" style="30" bestFit="1" customWidth="1"/>
    <col min="13330" max="13330" width="2.375" style="30" customWidth="1"/>
    <col min="13331" max="13331" width="10.25" style="30" bestFit="1" customWidth="1"/>
    <col min="13332" max="13333" width="9" style="30"/>
    <col min="13334" max="13334" width="9.75" style="30" bestFit="1" customWidth="1"/>
    <col min="13335" max="13568" width="9" style="30"/>
    <col min="13569" max="13570" width="2.375" style="30" customWidth="1"/>
    <col min="13571" max="13571" width="18.75" style="30" customWidth="1"/>
    <col min="13572" max="13584" width="12.125" style="30" bestFit="1" customWidth="1"/>
    <col min="13585" max="13585" width="11.375" style="30" bestFit="1" customWidth="1"/>
    <col min="13586" max="13586" width="2.375" style="30" customWidth="1"/>
    <col min="13587" max="13587" width="10.25" style="30" bestFit="1" customWidth="1"/>
    <col min="13588" max="13589" width="9" style="30"/>
    <col min="13590" max="13590" width="9.75" style="30" bestFit="1" customWidth="1"/>
    <col min="13591" max="13824" width="9" style="30"/>
    <col min="13825" max="13826" width="2.375" style="30" customWidth="1"/>
    <col min="13827" max="13827" width="18.75" style="30" customWidth="1"/>
    <col min="13828" max="13840" width="12.125" style="30" bestFit="1" customWidth="1"/>
    <col min="13841" max="13841" width="11.375" style="30" bestFit="1" customWidth="1"/>
    <col min="13842" max="13842" width="2.375" style="30" customWidth="1"/>
    <col min="13843" max="13843" width="10.25" style="30" bestFit="1" customWidth="1"/>
    <col min="13844" max="13845" width="9" style="30"/>
    <col min="13846" max="13846" width="9.75" style="30" bestFit="1" customWidth="1"/>
    <col min="13847" max="14080" width="9" style="30"/>
    <col min="14081" max="14082" width="2.375" style="30" customWidth="1"/>
    <col min="14083" max="14083" width="18.75" style="30" customWidth="1"/>
    <col min="14084" max="14096" width="12.125" style="30" bestFit="1" customWidth="1"/>
    <col min="14097" max="14097" width="11.375" style="30" bestFit="1" customWidth="1"/>
    <col min="14098" max="14098" width="2.375" style="30" customWidth="1"/>
    <col min="14099" max="14099" width="10.25" style="30" bestFit="1" customWidth="1"/>
    <col min="14100" max="14101" width="9" style="30"/>
    <col min="14102" max="14102" width="9.75" style="30" bestFit="1" customWidth="1"/>
    <col min="14103" max="14336" width="9" style="30"/>
    <col min="14337" max="14338" width="2.375" style="30" customWidth="1"/>
    <col min="14339" max="14339" width="18.75" style="30" customWidth="1"/>
    <col min="14340" max="14352" width="12.125" style="30" bestFit="1" customWidth="1"/>
    <col min="14353" max="14353" width="11.375" style="30" bestFit="1" customWidth="1"/>
    <col min="14354" max="14354" width="2.375" style="30" customWidth="1"/>
    <col min="14355" max="14355" width="10.25" style="30" bestFit="1" customWidth="1"/>
    <col min="14356" max="14357" width="9" style="30"/>
    <col min="14358" max="14358" width="9.75" style="30" bestFit="1" customWidth="1"/>
    <col min="14359" max="14592" width="9" style="30"/>
    <col min="14593" max="14594" width="2.375" style="30" customWidth="1"/>
    <col min="14595" max="14595" width="18.75" style="30" customWidth="1"/>
    <col min="14596" max="14608" width="12.125" style="30" bestFit="1" customWidth="1"/>
    <col min="14609" max="14609" width="11.375" style="30" bestFit="1" customWidth="1"/>
    <col min="14610" max="14610" width="2.375" style="30" customWidth="1"/>
    <col min="14611" max="14611" width="10.25" style="30" bestFit="1" customWidth="1"/>
    <col min="14612" max="14613" width="9" style="30"/>
    <col min="14614" max="14614" width="9.75" style="30" bestFit="1" customWidth="1"/>
    <col min="14615" max="14848" width="9" style="30"/>
    <col min="14849" max="14850" width="2.375" style="30" customWidth="1"/>
    <col min="14851" max="14851" width="18.75" style="30" customWidth="1"/>
    <col min="14852" max="14864" width="12.125" style="30" bestFit="1" customWidth="1"/>
    <col min="14865" max="14865" width="11.375" style="30" bestFit="1" customWidth="1"/>
    <col min="14866" max="14866" width="2.375" style="30" customWidth="1"/>
    <col min="14867" max="14867" width="10.25" style="30" bestFit="1" customWidth="1"/>
    <col min="14868" max="14869" width="9" style="30"/>
    <col min="14870" max="14870" width="9.75" style="30" bestFit="1" customWidth="1"/>
    <col min="14871" max="15104" width="9" style="30"/>
    <col min="15105" max="15106" width="2.375" style="30" customWidth="1"/>
    <col min="15107" max="15107" width="18.75" style="30" customWidth="1"/>
    <col min="15108" max="15120" width="12.125" style="30" bestFit="1" customWidth="1"/>
    <col min="15121" max="15121" width="11.375" style="30" bestFit="1" customWidth="1"/>
    <col min="15122" max="15122" width="2.375" style="30" customWidth="1"/>
    <col min="15123" max="15123" width="10.25" style="30" bestFit="1" customWidth="1"/>
    <col min="15124" max="15125" width="9" style="30"/>
    <col min="15126" max="15126" width="9.75" style="30" bestFit="1" customWidth="1"/>
    <col min="15127" max="15360" width="9" style="30"/>
    <col min="15361" max="15362" width="2.375" style="30" customWidth="1"/>
    <col min="15363" max="15363" width="18.75" style="30" customWidth="1"/>
    <col min="15364" max="15376" width="12.125" style="30" bestFit="1" customWidth="1"/>
    <col min="15377" max="15377" width="11.375" style="30" bestFit="1" customWidth="1"/>
    <col min="15378" max="15378" width="2.375" style="30" customWidth="1"/>
    <col min="15379" max="15379" width="10.25" style="30" bestFit="1" customWidth="1"/>
    <col min="15380" max="15381" width="9" style="30"/>
    <col min="15382" max="15382" width="9.75" style="30" bestFit="1" customWidth="1"/>
    <col min="15383" max="15616" width="9" style="30"/>
    <col min="15617" max="15618" width="2.375" style="30" customWidth="1"/>
    <col min="15619" max="15619" width="18.75" style="30" customWidth="1"/>
    <col min="15620" max="15632" width="12.125" style="30" bestFit="1" customWidth="1"/>
    <col min="15633" max="15633" width="11.375" style="30" bestFit="1" customWidth="1"/>
    <col min="15634" max="15634" width="2.375" style="30" customWidth="1"/>
    <col min="15635" max="15635" width="10.25" style="30" bestFit="1" customWidth="1"/>
    <col min="15636" max="15637" width="9" style="30"/>
    <col min="15638" max="15638" width="9.75" style="30" bestFit="1" customWidth="1"/>
    <col min="15639" max="15872" width="9" style="30"/>
    <col min="15873" max="15874" width="2.375" style="30" customWidth="1"/>
    <col min="15875" max="15875" width="18.75" style="30" customWidth="1"/>
    <col min="15876" max="15888" width="12.125" style="30" bestFit="1" customWidth="1"/>
    <col min="15889" max="15889" width="11.375" style="30" bestFit="1" customWidth="1"/>
    <col min="15890" max="15890" width="2.375" style="30" customWidth="1"/>
    <col min="15891" max="15891" width="10.25" style="30" bestFit="1" customWidth="1"/>
    <col min="15892" max="15893" width="9" style="30"/>
    <col min="15894" max="15894" width="9.75" style="30" bestFit="1" customWidth="1"/>
    <col min="15895" max="16128" width="9" style="30"/>
    <col min="16129" max="16130" width="2.375" style="30" customWidth="1"/>
    <col min="16131" max="16131" width="18.75" style="30" customWidth="1"/>
    <col min="16132" max="16144" width="12.125" style="30" bestFit="1" customWidth="1"/>
    <col min="16145" max="16145" width="11.375" style="30" bestFit="1" customWidth="1"/>
    <col min="16146" max="16146" width="2.375" style="30" customWidth="1"/>
    <col min="16147" max="16147" width="10.25" style="30" bestFit="1" customWidth="1"/>
    <col min="16148" max="16149" width="9" style="30"/>
    <col min="16150" max="16150" width="9.75" style="30" bestFit="1" customWidth="1"/>
    <col min="16151" max="16384" width="9" style="30"/>
  </cols>
  <sheetData>
    <row r="1" spans="3:38" ht="9.9499999999999993" customHeight="1"/>
    <row r="2" spans="3:38" ht="17.25">
      <c r="C2" s="36" t="s">
        <v>287</v>
      </c>
      <c r="F2" s="101"/>
      <c r="N2" s="762"/>
      <c r="O2" s="762"/>
      <c r="P2" s="762"/>
      <c r="Q2" s="762"/>
    </row>
    <row r="3" spans="3:38" ht="15" customHeight="1"/>
    <row r="4" spans="3:38" ht="15" customHeight="1">
      <c r="C4" s="36" t="s">
        <v>288</v>
      </c>
    </row>
    <row r="5" spans="3:38" ht="15" customHeight="1"/>
    <row r="6" spans="3:38" ht="17.25">
      <c r="C6" s="36" t="s">
        <v>228</v>
      </c>
      <c r="J6" s="102"/>
      <c r="K6" s="103"/>
      <c r="Q6" s="102"/>
    </row>
    <row r="7" spans="3:38">
      <c r="J7" s="102"/>
      <c r="K7" s="103"/>
      <c r="Q7" s="102"/>
    </row>
    <row r="8" spans="3:38">
      <c r="C8" s="30" t="s">
        <v>289</v>
      </c>
      <c r="J8" s="102"/>
      <c r="K8" s="103"/>
      <c r="Q8" s="102" t="s">
        <v>290</v>
      </c>
    </row>
    <row r="9" spans="3:38">
      <c r="C9" s="39"/>
      <c r="D9" s="712" t="str">
        <f t="array" ref="D9:P10">+TRANSPOSE('入力 (県内外)'!$B$6:$C$18)</f>
        <v>01</v>
      </c>
      <c r="E9" s="712" t="str">
        <v>02</v>
      </c>
      <c r="F9" s="712" t="str">
        <v>03</v>
      </c>
      <c r="G9" s="712" t="str">
        <v>04</v>
      </c>
      <c r="H9" s="712" t="str">
        <v>05</v>
      </c>
      <c r="I9" s="712" t="str">
        <v>06</v>
      </c>
      <c r="J9" s="712" t="str">
        <v>07</v>
      </c>
      <c r="K9" s="712" t="str">
        <v>08</v>
      </c>
      <c r="L9" s="712" t="str">
        <v>09</v>
      </c>
      <c r="M9" s="712" t="str">
        <v>10</v>
      </c>
      <c r="N9" s="712" t="str">
        <v>11</v>
      </c>
      <c r="O9" s="712" t="str">
        <v>12</v>
      </c>
      <c r="P9" s="712" t="str">
        <v>13</v>
      </c>
      <c r="Q9" s="39"/>
      <c r="R9" s="69"/>
      <c r="S9" s="69"/>
    </row>
    <row r="10" spans="3:38" ht="28.5" customHeight="1">
      <c r="C10" s="104" t="s">
        <v>58</v>
      </c>
      <c r="D10" s="713" t="str">
        <v>農林水産業</v>
      </c>
      <c r="E10" s="713" t="str">
        <v>鉱業</v>
      </c>
      <c r="F10" s="713" t="str">
        <v>製造業</v>
      </c>
      <c r="G10" s="713" t="str">
        <v>建設</v>
      </c>
      <c r="H10" s="713" t="str">
        <v>電力・ガス・水道</v>
      </c>
      <c r="I10" s="713" t="str">
        <v>商業</v>
      </c>
      <c r="J10" s="713" t="str">
        <v>金融・保険</v>
      </c>
      <c r="K10" s="713" t="str">
        <v>不動産</v>
      </c>
      <c r="L10" s="713" t="str">
        <v>運輸・郵便</v>
      </c>
      <c r="M10" s="713" t="str">
        <v>情報通信</v>
      </c>
      <c r="N10" s="713" t="str">
        <v>公務</v>
      </c>
      <c r="O10" s="713" t="str">
        <v>サービス業</v>
      </c>
      <c r="P10" s="713" t="str">
        <v>分類不明</v>
      </c>
      <c r="Q10" s="32" t="s">
        <v>71</v>
      </c>
      <c r="R10" s="105"/>
      <c r="S10" s="105"/>
    </row>
    <row r="11" spans="3:38" ht="15" customHeight="1">
      <c r="C11" s="106" t="s">
        <v>101</v>
      </c>
      <c r="D11" s="77">
        <f>詳細1!D11</f>
        <v>0</v>
      </c>
      <c r="E11" s="77">
        <f>詳細1!E11</f>
        <v>0</v>
      </c>
      <c r="F11" s="77">
        <f>詳細1!F11</f>
        <v>0</v>
      </c>
      <c r="G11" s="77">
        <f>詳細1!G11</f>
        <v>0</v>
      </c>
      <c r="H11" s="77">
        <f>詳細1!H11</f>
        <v>0</v>
      </c>
      <c r="I11" s="77">
        <f>詳細1!I11</f>
        <v>0</v>
      </c>
      <c r="J11" s="77">
        <f>詳細1!J11</f>
        <v>0</v>
      </c>
      <c r="K11" s="77">
        <f>詳細1!K11</f>
        <v>0</v>
      </c>
      <c r="L11" s="77">
        <f>詳細1!L11</f>
        <v>0</v>
      </c>
      <c r="M11" s="77">
        <f>詳細1!M11</f>
        <v>0</v>
      </c>
      <c r="N11" s="77">
        <f>詳細1!N11</f>
        <v>0</v>
      </c>
      <c r="O11" s="77">
        <f>詳細1!O11</f>
        <v>0</v>
      </c>
      <c r="P11" s="77">
        <f>詳細1!P11</f>
        <v>0</v>
      </c>
      <c r="Q11" s="77">
        <f>SUM(D11:P11)</f>
        <v>0</v>
      </c>
      <c r="R11" s="35"/>
      <c r="S11" s="107"/>
    </row>
    <row r="12" spans="3:38" ht="15" customHeight="1">
      <c r="C12" s="108" t="s">
        <v>102</v>
      </c>
      <c r="D12" s="79">
        <f>詳細1!D12</f>
        <v>0</v>
      </c>
      <c r="E12" s="79">
        <f>詳細1!E12</f>
        <v>0</v>
      </c>
      <c r="F12" s="79">
        <f>詳細1!F12</f>
        <v>0</v>
      </c>
      <c r="G12" s="79">
        <f>詳細1!G12</f>
        <v>0</v>
      </c>
      <c r="H12" s="79">
        <f>詳細1!H12</f>
        <v>0</v>
      </c>
      <c r="I12" s="79">
        <f>詳細1!I12</f>
        <v>0</v>
      </c>
      <c r="J12" s="79">
        <f>詳細1!J12</f>
        <v>0</v>
      </c>
      <c r="K12" s="79">
        <f>詳細1!K12</f>
        <v>0</v>
      </c>
      <c r="L12" s="79">
        <f>詳細1!L12</f>
        <v>0</v>
      </c>
      <c r="M12" s="79">
        <f>詳細1!M12</f>
        <v>0</v>
      </c>
      <c r="N12" s="79">
        <f>詳細1!N12</f>
        <v>0</v>
      </c>
      <c r="O12" s="79">
        <f>詳細1!O12</f>
        <v>0</v>
      </c>
      <c r="P12" s="79">
        <f>詳細1!P12</f>
        <v>0</v>
      </c>
      <c r="Q12" s="79">
        <f>SUM(D12:P12)</f>
        <v>0</v>
      </c>
      <c r="R12" s="35"/>
      <c r="S12" s="107"/>
    </row>
    <row r="13" spans="3:38" ht="15" customHeight="1">
      <c r="C13" s="108" t="s">
        <v>103</v>
      </c>
      <c r="D13" s="79">
        <f>詳細1!D13</f>
        <v>0</v>
      </c>
      <c r="E13" s="79">
        <f>詳細1!E13</f>
        <v>0</v>
      </c>
      <c r="F13" s="79">
        <f>詳細1!F13</f>
        <v>0</v>
      </c>
      <c r="G13" s="79">
        <f>詳細1!G13</f>
        <v>0</v>
      </c>
      <c r="H13" s="79">
        <f>詳細1!H13</f>
        <v>0</v>
      </c>
      <c r="I13" s="79">
        <f>詳細1!I13</f>
        <v>0</v>
      </c>
      <c r="J13" s="79">
        <f>詳細1!J13</f>
        <v>0</v>
      </c>
      <c r="K13" s="79">
        <f>詳細1!K13</f>
        <v>0</v>
      </c>
      <c r="L13" s="79">
        <f>詳細1!L13</f>
        <v>0</v>
      </c>
      <c r="M13" s="79">
        <f>詳細1!M13</f>
        <v>0</v>
      </c>
      <c r="N13" s="79">
        <f>詳細1!N13</f>
        <v>0</v>
      </c>
      <c r="O13" s="79">
        <f>詳細1!O13</f>
        <v>0</v>
      </c>
      <c r="P13" s="79">
        <f>詳細1!P13</f>
        <v>0</v>
      </c>
      <c r="Q13" s="79">
        <f>SUM(D13:P13)</f>
        <v>0</v>
      </c>
      <c r="R13" s="35"/>
      <c r="S13" s="107"/>
    </row>
    <row r="14" spans="3:38" ht="15" customHeight="1">
      <c r="C14" s="109" t="s">
        <v>92</v>
      </c>
      <c r="D14" s="46">
        <f>詳細1!D14</f>
        <v>0</v>
      </c>
      <c r="E14" s="46">
        <f>詳細1!E14</f>
        <v>0</v>
      </c>
      <c r="F14" s="46">
        <f>詳細1!F14</f>
        <v>0</v>
      </c>
      <c r="G14" s="46">
        <f>詳細1!G14</f>
        <v>0</v>
      </c>
      <c r="H14" s="46">
        <f>詳細1!H14</f>
        <v>0</v>
      </c>
      <c r="I14" s="46">
        <f>詳細1!I14</f>
        <v>0</v>
      </c>
      <c r="J14" s="46">
        <f>詳細1!J14</f>
        <v>0</v>
      </c>
      <c r="K14" s="46">
        <f>詳細1!K14</f>
        <v>0</v>
      </c>
      <c r="L14" s="46">
        <f>詳細1!L14</f>
        <v>0</v>
      </c>
      <c r="M14" s="46">
        <f>詳細1!M14</f>
        <v>0</v>
      </c>
      <c r="N14" s="46">
        <f>詳細1!N14</f>
        <v>0</v>
      </c>
      <c r="O14" s="46">
        <f>詳細1!O14</f>
        <v>0</v>
      </c>
      <c r="P14" s="46">
        <f>詳細1!P14</f>
        <v>0</v>
      </c>
      <c r="Q14" s="46">
        <f>SUM(D14:P14)</f>
        <v>0</v>
      </c>
      <c r="R14" s="35"/>
      <c r="S14" s="107"/>
    </row>
    <row r="15" spans="3:38" ht="8.65" customHeight="1">
      <c r="D15" s="110"/>
      <c r="E15" s="110"/>
      <c r="F15" s="110"/>
      <c r="G15" s="110"/>
      <c r="H15" s="110"/>
      <c r="I15" s="110"/>
      <c r="J15" s="110"/>
      <c r="K15" s="110"/>
      <c r="L15" s="110"/>
      <c r="M15" s="110"/>
      <c r="N15" s="110"/>
      <c r="O15" s="110"/>
      <c r="P15" s="110"/>
      <c r="Q15" s="110"/>
      <c r="R15" s="35"/>
      <c r="S15" s="35"/>
      <c r="T15" s="111"/>
      <c r="U15" s="111"/>
      <c r="V15" s="111"/>
      <c r="W15" s="111"/>
      <c r="X15" s="111"/>
      <c r="Y15" s="111"/>
      <c r="Z15" s="111"/>
      <c r="AA15" s="111"/>
      <c r="AB15" s="111"/>
      <c r="AC15" s="111"/>
      <c r="AD15" s="111"/>
      <c r="AE15" s="111"/>
      <c r="AF15" s="111"/>
      <c r="AG15" s="111"/>
      <c r="AH15" s="111"/>
      <c r="AI15" s="111"/>
      <c r="AJ15" s="111"/>
      <c r="AK15" s="111"/>
      <c r="AL15" s="111"/>
    </row>
    <row r="16" spans="3:38">
      <c r="C16" s="112" t="s">
        <v>291</v>
      </c>
      <c r="D16" s="110"/>
      <c r="E16" s="110"/>
      <c r="F16" s="110"/>
      <c r="G16" s="110"/>
      <c r="H16" s="110"/>
      <c r="I16" s="110"/>
      <c r="J16" s="110"/>
      <c r="K16" s="110"/>
      <c r="L16" s="110"/>
      <c r="M16" s="110"/>
      <c r="N16" s="110"/>
      <c r="O16" s="110"/>
      <c r="P16" s="113" t="s">
        <v>292</v>
      </c>
      <c r="Q16" s="110"/>
      <c r="R16" s="35"/>
      <c r="S16" s="35"/>
      <c r="T16" s="111"/>
      <c r="U16" s="111"/>
      <c r="V16" s="111"/>
      <c r="W16" s="111"/>
      <c r="X16" s="111"/>
      <c r="Y16" s="111"/>
      <c r="Z16" s="111"/>
      <c r="AA16" s="111"/>
      <c r="AB16" s="111"/>
      <c r="AC16" s="111"/>
      <c r="AD16" s="111"/>
      <c r="AE16" s="111"/>
      <c r="AF16" s="111"/>
      <c r="AG16" s="111"/>
      <c r="AH16" s="111"/>
      <c r="AI16" s="111"/>
      <c r="AJ16" s="111"/>
      <c r="AK16" s="111"/>
      <c r="AL16" s="111"/>
    </row>
    <row r="17" spans="3:38">
      <c r="C17" s="39"/>
      <c r="D17" s="712" t="str">
        <f t="array" ref="D17:P18">+TRANSPOSE('入力 (県内外)'!$B$6:$C$18)</f>
        <v>01</v>
      </c>
      <c r="E17" s="712" t="str">
        <v>02</v>
      </c>
      <c r="F17" s="712" t="str">
        <v>03</v>
      </c>
      <c r="G17" s="712" t="str">
        <v>04</v>
      </c>
      <c r="H17" s="712" t="str">
        <v>05</v>
      </c>
      <c r="I17" s="712" t="str">
        <v>06</v>
      </c>
      <c r="J17" s="712" t="str">
        <v>07</v>
      </c>
      <c r="K17" s="712" t="str">
        <v>08</v>
      </c>
      <c r="L17" s="712" t="str">
        <v>09</v>
      </c>
      <c r="M17" s="712" t="str">
        <v>10</v>
      </c>
      <c r="N17" s="712" t="str">
        <v>11</v>
      </c>
      <c r="O17" s="712" t="str">
        <v>12</v>
      </c>
      <c r="P17" s="712" t="str">
        <v>13</v>
      </c>
      <c r="Q17" s="110"/>
      <c r="R17" s="35"/>
      <c r="S17" s="35"/>
      <c r="T17" s="111"/>
      <c r="U17" s="111"/>
      <c r="V17" s="111"/>
      <c r="W17" s="111"/>
      <c r="X17" s="111"/>
      <c r="Y17" s="111"/>
      <c r="Z17" s="111"/>
      <c r="AA17" s="111"/>
      <c r="AB17" s="111"/>
      <c r="AC17" s="111"/>
      <c r="AD17" s="111"/>
      <c r="AE17" s="111"/>
      <c r="AF17" s="111"/>
      <c r="AG17" s="111"/>
      <c r="AH17" s="111"/>
      <c r="AI17" s="111"/>
      <c r="AJ17" s="111"/>
      <c r="AK17" s="111"/>
      <c r="AL17" s="111"/>
    </row>
    <row r="18" spans="3:38" ht="24">
      <c r="C18" s="104" t="s">
        <v>58</v>
      </c>
      <c r="D18" s="713" t="str">
        <v>農林水産業</v>
      </c>
      <c r="E18" s="713" t="str">
        <v>鉱業</v>
      </c>
      <c r="F18" s="713" t="str">
        <v>製造業</v>
      </c>
      <c r="G18" s="713" t="str">
        <v>建設</v>
      </c>
      <c r="H18" s="713" t="str">
        <v>電力・ガス・水道</v>
      </c>
      <c r="I18" s="713" t="str">
        <v>商業</v>
      </c>
      <c r="J18" s="713" t="str">
        <v>金融・保険</v>
      </c>
      <c r="K18" s="713" t="str">
        <v>不動産</v>
      </c>
      <c r="L18" s="713" t="str">
        <v>運輸・郵便</v>
      </c>
      <c r="M18" s="713" t="str">
        <v>情報通信</v>
      </c>
      <c r="N18" s="713" t="str">
        <v>公務</v>
      </c>
      <c r="O18" s="713" t="str">
        <v>サービス業</v>
      </c>
      <c r="P18" s="713" t="str">
        <v>分類不明</v>
      </c>
      <c r="Q18" s="114"/>
      <c r="R18" s="114"/>
      <c r="S18" s="114"/>
    </row>
    <row r="19" spans="3:38" ht="15" customHeight="1">
      <c r="C19" s="109" t="s">
        <v>293</v>
      </c>
      <c r="D19" s="98">
        <f t="array" ref="D19:P19">+TRANSPOSE(係数!$M$3:$M$15)</f>
        <v>4.3201000000000003E-2</v>
      </c>
      <c r="E19" s="98">
        <v>7.3668999999999998E-2</v>
      </c>
      <c r="F19" s="98">
        <v>2.0478E-2</v>
      </c>
      <c r="G19" s="98">
        <v>0.10488</v>
      </c>
      <c r="H19" s="98">
        <v>1.3809999999999999E-2</v>
      </c>
      <c r="I19" s="98">
        <v>0.16450600000000001</v>
      </c>
      <c r="J19" s="98">
        <v>4.0304E-2</v>
      </c>
      <c r="K19" s="98">
        <v>4.6090000000000002E-3</v>
      </c>
      <c r="L19" s="98">
        <v>8.7373999999999993E-2</v>
      </c>
      <c r="M19" s="98">
        <v>4.7018999999999998E-2</v>
      </c>
      <c r="N19" s="98">
        <v>5.3838999999999998E-2</v>
      </c>
      <c r="O19" s="98">
        <v>0.113376</v>
      </c>
      <c r="P19" s="98">
        <v>5.3080000000000002E-3</v>
      </c>
      <c r="Q19" s="115"/>
      <c r="R19" s="115"/>
      <c r="S19" s="35"/>
    </row>
    <row r="20" spans="3:38" ht="8.65" customHeight="1">
      <c r="D20" s="110"/>
      <c r="E20" s="110"/>
      <c r="F20" s="110"/>
      <c r="G20" s="110"/>
      <c r="H20" s="110"/>
      <c r="I20" s="110"/>
      <c r="J20" s="110"/>
      <c r="K20" s="110"/>
      <c r="L20" s="110"/>
      <c r="M20" s="110"/>
      <c r="N20" s="110"/>
      <c r="O20" s="110"/>
      <c r="P20" s="110"/>
      <c r="Q20" s="110"/>
      <c r="R20" s="69"/>
      <c r="S20" s="35"/>
    </row>
    <row r="21" spans="3:38">
      <c r="C21" s="112" t="s">
        <v>294</v>
      </c>
      <c r="D21" s="110"/>
      <c r="E21" s="110"/>
      <c r="F21" s="110"/>
      <c r="G21" s="110"/>
      <c r="H21" s="110"/>
      <c r="I21" s="110"/>
      <c r="J21" s="110"/>
      <c r="K21" s="110"/>
      <c r="L21" s="110"/>
      <c r="M21" s="110"/>
      <c r="N21" s="110"/>
      <c r="O21" s="110"/>
      <c r="P21" s="110"/>
      <c r="Q21" s="116" t="s">
        <v>292</v>
      </c>
      <c r="R21" s="69"/>
      <c r="S21" s="35"/>
    </row>
    <row r="22" spans="3:38">
      <c r="C22" s="39"/>
      <c r="D22" s="712" t="str">
        <f t="array" ref="D22:P23">+TRANSPOSE('入力 (県内外)'!$B$6:$C$18)</f>
        <v>01</v>
      </c>
      <c r="E22" s="712" t="str">
        <v>02</v>
      </c>
      <c r="F22" s="712" t="str">
        <v>03</v>
      </c>
      <c r="G22" s="712" t="str">
        <v>04</v>
      </c>
      <c r="H22" s="712" t="str">
        <v>05</v>
      </c>
      <c r="I22" s="712" t="str">
        <v>06</v>
      </c>
      <c r="J22" s="712" t="str">
        <v>07</v>
      </c>
      <c r="K22" s="712" t="str">
        <v>08</v>
      </c>
      <c r="L22" s="712" t="str">
        <v>09</v>
      </c>
      <c r="M22" s="712" t="str">
        <v>10</v>
      </c>
      <c r="N22" s="712" t="str">
        <v>11</v>
      </c>
      <c r="O22" s="712" t="str">
        <v>12</v>
      </c>
      <c r="P22" s="712" t="str">
        <v>13</v>
      </c>
      <c r="Q22" s="39"/>
      <c r="R22" s="69"/>
      <c r="S22" s="35"/>
    </row>
    <row r="23" spans="3:38" ht="28.5" customHeight="1">
      <c r="C23" s="104" t="s">
        <v>58</v>
      </c>
      <c r="D23" s="713" t="str">
        <v>農林水産業</v>
      </c>
      <c r="E23" s="713" t="str">
        <v>鉱業</v>
      </c>
      <c r="F23" s="713" t="str">
        <v>製造業</v>
      </c>
      <c r="G23" s="713" t="str">
        <v>建設</v>
      </c>
      <c r="H23" s="713" t="str">
        <v>電力・ガス・水道</v>
      </c>
      <c r="I23" s="713" t="str">
        <v>商業</v>
      </c>
      <c r="J23" s="713" t="str">
        <v>金融・保険</v>
      </c>
      <c r="K23" s="713" t="str">
        <v>不動産</v>
      </c>
      <c r="L23" s="713" t="str">
        <v>運輸・郵便</v>
      </c>
      <c r="M23" s="713" t="str">
        <v>情報通信</v>
      </c>
      <c r="N23" s="713" t="str">
        <v>公務</v>
      </c>
      <c r="O23" s="713" t="str">
        <v>サービス業</v>
      </c>
      <c r="P23" s="713" t="str">
        <v>分類不明</v>
      </c>
      <c r="Q23" s="32" t="s">
        <v>71</v>
      </c>
      <c r="R23" s="114"/>
      <c r="S23" s="114"/>
    </row>
    <row r="24" spans="3:38" ht="15" customHeight="1">
      <c r="C24" s="106" t="s">
        <v>101</v>
      </c>
      <c r="D24" s="82">
        <f>(D11*D$19)*100</f>
        <v>0</v>
      </c>
      <c r="E24" s="82">
        <f t="shared" ref="E24:P24" si="0">(E11*E$19)*100</f>
        <v>0</v>
      </c>
      <c r="F24" s="82">
        <f t="shared" si="0"/>
        <v>0</v>
      </c>
      <c r="G24" s="82">
        <f t="shared" si="0"/>
        <v>0</v>
      </c>
      <c r="H24" s="82">
        <f t="shared" si="0"/>
        <v>0</v>
      </c>
      <c r="I24" s="82">
        <f t="shared" si="0"/>
        <v>0</v>
      </c>
      <c r="J24" s="82">
        <f t="shared" si="0"/>
        <v>0</v>
      </c>
      <c r="K24" s="82">
        <f t="shared" si="0"/>
        <v>0</v>
      </c>
      <c r="L24" s="82">
        <f t="shared" si="0"/>
        <v>0</v>
      </c>
      <c r="M24" s="82">
        <f t="shared" si="0"/>
        <v>0</v>
      </c>
      <c r="N24" s="82">
        <f t="shared" si="0"/>
        <v>0</v>
      </c>
      <c r="O24" s="82">
        <f t="shared" si="0"/>
        <v>0</v>
      </c>
      <c r="P24" s="82">
        <f t="shared" si="0"/>
        <v>0</v>
      </c>
      <c r="Q24" s="82">
        <f>SUM(D24:P24)</f>
        <v>0</v>
      </c>
      <c r="R24" s="117"/>
      <c r="S24" s="117"/>
    </row>
    <row r="25" spans="3:38" ht="15" customHeight="1">
      <c r="C25" s="108" t="s">
        <v>102</v>
      </c>
      <c r="D25" s="83">
        <f t="shared" ref="D25:P27" si="1">(D12*D$19)*100</f>
        <v>0</v>
      </c>
      <c r="E25" s="83">
        <f t="shared" si="1"/>
        <v>0</v>
      </c>
      <c r="F25" s="83">
        <f t="shared" si="1"/>
        <v>0</v>
      </c>
      <c r="G25" s="83">
        <f t="shared" si="1"/>
        <v>0</v>
      </c>
      <c r="H25" s="83">
        <f t="shared" si="1"/>
        <v>0</v>
      </c>
      <c r="I25" s="83">
        <f t="shared" si="1"/>
        <v>0</v>
      </c>
      <c r="J25" s="83">
        <f t="shared" si="1"/>
        <v>0</v>
      </c>
      <c r="K25" s="83">
        <f t="shared" si="1"/>
        <v>0</v>
      </c>
      <c r="L25" s="83">
        <f t="shared" si="1"/>
        <v>0</v>
      </c>
      <c r="M25" s="83">
        <f t="shared" si="1"/>
        <v>0</v>
      </c>
      <c r="N25" s="83">
        <f t="shared" si="1"/>
        <v>0</v>
      </c>
      <c r="O25" s="83">
        <f t="shared" si="1"/>
        <v>0</v>
      </c>
      <c r="P25" s="83">
        <f t="shared" si="1"/>
        <v>0</v>
      </c>
      <c r="Q25" s="83">
        <f>SUM(D25:P25)</f>
        <v>0</v>
      </c>
      <c r="R25" s="117"/>
      <c r="S25" s="117"/>
    </row>
    <row r="26" spans="3:38" ht="15" customHeight="1">
      <c r="C26" s="108" t="s">
        <v>103</v>
      </c>
      <c r="D26" s="83">
        <f t="shared" si="1"/>
        <v>0</v>
      </c>
      <c r="E26" s="83">
        <f t="shared" si="1"/>
        <v>0</v>
      </c>
      <c r="F26" s="83">
        <f t="shared" si="1"/>
        <v>0</v>
      </c>
      <c r="G26" s="83">
        <f t="shared" si="1"/>
        <v>0</v>
      </c>
      <c r="H26" s="83">
        <f t="shared" si="1"/>
        <v>0</v>
      </c>
      <c r="I26" s="83">
        <f t="shared" si="1"/>
        <v>0</v>
      </c>
      <c r="J26" s="83">
        <f t="shared" si="1"/>
        <v>0</v>
      </c>
      <c r="K26" s="83">
        <f t="shared" si="1"/>
        <v>0</v>
      </c>
      <c r="L26" s="83">
        <f t="shared" si="1"/>
        <v>0</v>
      </c>
      <c r="M26" s="83">
        <f t="shared" si="1"/>
        <v>0</v>
      </c>
      <c r="N26" s="83">
        <f t="shared" si="1"/>
        <v>0</v>
      </c>
      <c r="O26" s="83">
        <f t="shared" si="1"/>
        <v>0</v>
      </c>
      <c r="P26" s="83">
        <f t="shared" si="1"/>
        <v>0</v>
      </c>
      <c r="Q26" s="83">
        <f>SUM(D26:P26)</f>
        <v>0</v>
      </c>
      <c r="R26" s="117"/>
      <c r="S26" s="117"/>
    </row>
    <row r="27" spans="3:38" ht="15" customHeight="1">
      <c r="C27" s="109" t="s">
        <v>92</v>
      </c>
      <c r="D27" s="84">
        <f t="shared" si="1"/>
        <v>0</v>
      </c>
      <c r="E27" s="84">
        <f t="shared" si="1"/>
        <v>0</v>
      </c>
      <c r="F27" s="84">
        <f t="shared" si="1"/>
        <v>0</v>
      </c>
      <c r="G27" s="84">
        <f t="shared" si="1"/>
        <v>0</v>
      </c>
      <c r="H27" s="84">
        <f t="shared" si="1"/>
        <v>0</v>
      </c>
      <c r="I27" s="84">
        <f t="shared" si="1"/>
        <v>0</v>
      </c>
      <c r="J27" s="84">
        <f t="shared" si="1"/>
        <v>0</v>
      </c>
      <c r="K27" s="84">
        <f t="shared" si="1"/>
        <v>0</v>
      </c>
      <c r="L27" s="84">
        <f t="shared" si="1"/>
        <v>0</v>
      </c>
      <c r="M27" s="84">
        <f t="shared" si="1"/>
        <v>0</v>
      </c>
      <c r="N27" s="84">
        <f t="shared" si="1"/>
        <v>0</v>
      </c>
      <c r="O27" s="84">
        <f t="shared" si="1"/>
        <v>0</v>
      </c>
      <c r="P27" s="84">
        <f t="shared" si="1"/>
        <v>0</v>
      </c>
      <c r="Q27" s="84">
        <f>SUM(D27:P27)</f>
        <v>0</v>
      </c>
      <c r="R27" s="117"/>
      <c r="S27" s="117"/>
    </row>
    <row r="28" spans="3:38" ht="10.7" customHeight="1">
      <c r="D28" s="111"/>
      <c r="E28" s="111"/>
      <c r="F28" s="111"/>
      <c r="G28" s="111"/>
      <c r="H28" s="111"/>
      <c r="I28" s="111"/>
      <c r="J28" s="111"/>
      <c r="K28" s="111"/>
      <c r="L28" s="111"/>
      <c r="M28" s="111"/>
      <c r="N28" s="111"/>
      <c r="O28" s="111"/>
      <c r="P28" s="111"/>
      <c r="Q28" s="111"/>
      <c r="R28" s="118"/>
      <c r="S28" s="118"/>
      <c r="T28" s="111"/>
      <c r="U28" s="111"/>
      <c r="V28" s="111"/>
      <c r="W28" s="111"/>
      <c r="X28" s="111"/>
      <c r="Y28" s="111"/>
      <c r="Z28" s="111"/>
      <c r="AA28" s="111"/>
      <c r="AB28" s="111"/>
      <c r="AC28" s="111"/>
      <c r="AD28" s="111"/>
      <c r="AE28" s="111"/>
      <c r="AF28" s="111"/>
      <c r="AG28" s="111"/>
      <c r="AH28" s="111"/>
      <c r="AI28" s="111"/>
      <c r="AJ28" s="111"/>
      <c r="AK28" s="111"/>
    </row>
    <row r="29" spans="3:38" ht="13.5" customHeight="1">
      <c r="C29" s="33" t="s">
        <v>106</v>
      </c>
      <c r="D29" s="111"/>
      <c r="E29" s="111"/>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3:38">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row>
    <row r="31" spans="3:38">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row>
    <row r="32" spans="3:38">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row>
    <row r="33" spans="3:37">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row>
    <row r="34" spans="3:37">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row>
    <row r="35" spans="3:37">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3:37">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row>
    <row r="37" spans="3:37">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row>
    <row r="38" spans="3:37">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row>
    <row r="39" spans="3:37">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row>
    <row r="40" spans="3:37">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row>
    <row r="41" spans="3:37">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3:37">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row>
    <row r="43" spans="3:37">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row>
    <row r="44" spans="3:37">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row>
    <row r="45" spans="3:37" ht="17.25">
      <c r="C45" s="36" t="s">
        <v>295</v>
      </c>
      <c r="J45" s="102"/>
      <c r="K45" s="103"/>
      <c r="Q45" s="102"/>
      <c r="R45" s="111"/>
      <c r="S45" s="111"/>
      <c r="T45" s="111"/>
      <c r="U45" s="111"/>
      <c r="V45" s="111"/>
      <c r="W45" s="111"/>
      <c r="X45" s="111"/>
      <c r="Y45" s="111"/>
      <c r="Z45" s="111"/>
      <c r="AA45" s="111"/>
      <c r="AB45" s="111"/>
      <c r="AC45" s="111"/>
      <c r="AD45" s="111"/>
      <c r="AE45" s="111"/>
      <c r="AF45" s="111"/>
      <c r="AG45" s="111"/>
      <c r="AH45" s="111"/>
      <c r="AI45" s="111"/>
      <c r="AJ45" s="111"/>
      <c r="AK45" s="111"/>
    </row>
    <row r="46" spans="3:37">
      <c r="J46" s="102"/>
      <c r="K46" s="103"/>
      <c r="Q46" s="102"/>
      <c r="R46" s="111"/>
      <c r="S46" s="111"/>
      <c r="T46" s="111"/>
      <c r="U46" s="111"/>
      <c r="V46" s="111"/>
      <c r="W46" s="111"/>
      <c r="X46" s="111"/>
      <c r="Y46" s="111"/>
      <c r="Z46" s="111"/>
      <c r="AA46" s="111"/>
      <c r="AB46" s="111"/>
      <c r="AC46" s="111"/>
      <c r="AD46" s="111"/>
      <c r="AE46" s="111"/>
      <c r="AF46" s="111"/>
      <c r="AG46" s="111"/>
      <c r="AH46" s="111"/>
      <c r="AI46" s="111"/>
      <c r="AJ46" s="111"/>
      <c r="AK46" s="111"/>
    </row>
    <row r="47" spans="3:37">
      <c r="C47" s="30" t="s">
        <v>296</v>
      </c>
      <c r="J47" s="102"/>
      <c r="K47" s="103"/>
      <c r="Q47" s="102" t="s">
        <v>297</v>
      </c>
      <c r="R47" s="111"/>
      <c r="S47" s="111"/>
      <c r="T47" s="111"/>
      <c r="U47" s="111"/>
      <c r="V47" s="111"/>
      <c r="W47" s="111"/>
      <c r="X47" s="111"/>
      <c r="Y47" s="111"/>
      <c r="Z47" s="111"/>
      <c r="AA47" s="111"/>
      <c r="AB47" s="111"/>
      <c r="AC47" s="111"/>
      <c r="AD47" s="111"/>
      <c r="AE47" s="111"/>
      <c r="AF47" s="111"/>
      <c r="AG47" s="111"/>
      <c r="AH47" s="111"/>
      <c r="AI47" s="111"/>
      <c r="AJ47" s="111"/>
      <c r="AK47" s="111"/>
    </row>
    <row r="48" spans="3:37">
      <c r="C48" s="39"/>
      <c r="D48" s="712" t="str">
        <f t="array" ref="D48:P49">+TRANSPOSE('入力 (県内外)'!$B$6:$C$18)</f>
        <v>01</v>
      </c>
      <c r="E48" s="712" t="str">
        <v>02</v>
      </c>
      <c r="F48" s="712" t="str">
        <v>03</v>
      </c>
      <c r="G48" s="712" t="str">
        <v>04</v>
      </c>
      <c r="H48" s="712" t="str">
        <v>05</v>
      </c>
      <c r="I48" s="712" t="str">
        <v>06</v>
      </c>
      <c r="J48" s="712" t="str">
        <v>07</v>
      </c>
      <c r="K48" s="712" t="str">
        <v>08</v>
      </c>
      <c r="L48" s="712" t="str">
        <v>09</v>
      </c>
      <c r="M48" s="712" t="str">
        <v>10</v>
      </c>
      <c r="N48" s="712" t="str">
        <v>11</v>
      </c>
      <c r="O48" s="712" t="str">
        <v>12</v>
      </c>
      <c r="P48" s="712" t="str">
        <v>13</v>
      </c>
      <c r="Q48" s="39"/>
      <c r="R48" s="111"/>
      <c r="S48" s="111"/>
      <c r="T48" s="111"/>
      <c r="U48" s="111"/>
      <c r="V48" s="111"/>
      <c r="W48" s="111"/>
      <c r="X48" s="111"/>
      <c r="Y48" s="111"/>
      <c r="Z48" s="111"/>
      <c r="AA48" s="111"/>
      <c r="AB48" s="111"/>
      <c r="AC48" s="111"/>
      <c r="AD48" s="111"/>
      <c r="AE48" s="111"/>
      <c r="AF48" s="111"/>
      <c r="AG48" s="111"/>
      <c r="AH48" s="111"/>
      <c r="AI48" s="111"/>
      <c r="AJ48" s="111"/>
      <c r="AK48" s="111"/>
    </row>
    <row r="49" spans="3:38" ht="24">
      <c r="C49" s="104" t="s">
        <v>58</v>
      </c>
      <c r="D49" s="713" t="str">
        <v>農林水産業</v>
      </c>
      <c r="E49" s="713" t="str">
        <v>鉱業</v>
      </c>
      <c r="F49" s="713" t="str">
        <v>製造業</v>
      </c>
      <c r="G49" s="713" t="str">
        <v>建設</v>
      </c>
      <c r="H49" s="713" t="str">
        <v>電力・ガス・水道</v>
      </c>
      <c r="I49" s="713" t="str">
        <v>商業</v>
      </c>
      <c r="J49" s="713" t="str">
        <v>金融・保険</v>
      </c>
      <c r="K49" s="713" t="str">
        <v>不動産</v>
      </c>
      <c r="L49" s="713" t="str">
        <v>運輸・郵便</v>
      </c>
      <c r="M49" s="713" t="str">
        <v>情報通信</v>
      </c>
      <c r="N49" s="713" t="str">
        <v>公務</v>
      </c>
      <c r="O49" s="713" t="str">
        <v>サービス業</v>
      </c>
      <c r="P49" s="713" t="str">
        <v>分類不明</v>
      </c>
      <c r="Q49" s="32" t="s">
        <v>71</v>
      </c>
      <c r="R49" s="111"/>
      <c r="S49" s="111"/>
      <c r="T49" s="111"/>
      <c r="U49" s="111"/>
      <c r="V49" s="111"/>
      <c r="W49" s="111"/>
      <c r="X49" s="111"/>
      <c r="Y49" s="111"/>
      <c r="Z49" s="111"/>
      <c r="AA49" s="111"/>
      <c r="AB49" s="111"/>
      <c r="AC49" s="111"/>
      <c r="AD49" s="111"/>
      <c r="AE49" s="111"/>
      <c r="AF49" s="111"/>
      <c r="AG49" s="111"/>
      <c r="AH49" s="111"/>
      <c r="AI49" s="111"/>
      <c r="AJ49" s="111"/>
      <c r="AK49" s="111"/>
    </row>
    <row r="50" spans="3:38">
      <c r="C50" s="106" t="s">
        <v>101</v>
      </c>
      <c r="D50" s="77">
        <f>詳細1!D19</f>
        <v>0</v>
      </c>
      <c r="E50" s="77">
        <f>詳細1!E19</f>
        <v>0</v>
      </c>
      <c r="F50" s="77">
        <f>詳細1!F19</f>
        <v>0</v>
      </c>
      <c r="G50" s="77">
        <f>詳細1!G19</f>
        <v>0</v>
      </c>
      <c r="H50" s="77">
        <f>詳細1!H19</f>
        <v>0</v>
      </c>
      <c r="I50" s="77">
        <f>詳細1!I19</f>
        <v>0</v>
      </c>
      <c r="J50" s="77">
        <f>詳細1!J19</f>
        <v>0</v>
      </c>
      <c r="K50" s="77">
        <f>詳細1!K19</f>
        <v>0</v>
      </c>
      <c r="L50" s="77">
        <f>詳細1!L19</f>
        <v>0</v>
      </c>
      <c r="M50" s="77">
        <f>詳細1!M19</f>
        <v>0</v>
      </c>
      <c r="N50" s="77">
        <f>詳細1!N19</f>
        <v>0</v>
      </c>
      <c r="O50" s="77">
        <f>詳細1!O19</f>
        <v>0</v>
      </c>
      <c r="P50" s="77">
        <f>詳細1!P19</f>
        <v>0</v>
      </c>
      <c r="Q50" s="77">
        <f>SUM(D50:P50)</f>
        <v>0</v>
      </c>
      <c r="R50" s="111"/>
      <c r="S50" s="111"/>
      <c r="T50" s="111"/>
      <c r="U50" s="111"/>
      <c r="V50" s="111"/>
      <c r="W50" s="111"/>
      <c r="X50" s="111"/>
      <c r="Y50" s="111"/>
      <c r="Z50" s="111"/>
      <c r="AA50" s="111"/>
      <c r="AB50" s="111"/>
      <c r="AC50" s="111"/>
      <c r="AD50" s="111"/>
      <c r="AE50" s="111"/>
      <c r="AF50" s="111"/>
      <c r="AG50" s="111"/>
      <c r="AH50" s="111"/>
      <c r="AI50" s="111"/>
      <c r="AJ50" s="111"/>
      <c r="AK50" s="111"/>
    </row>
    <row r="51" spans="3:38">
      <c r="C51" s="108" t="s">
        <v>102</v>
      </c>
      <c r="D51" s="79">
        <f>詳細1!D20</f>
        <v>0</v>
      </c>
      <c r="E51" s="79">
        <f>詳細1!E20</f>
        <v>0</v>
      </c>
      <c r="F51" s="79">
        <f>詳細1!F20</f>
        <v>0</v>
      </c>
      <c r="G51" s="79">
        <f>詳細1!G20</f>
        <v>0</v>
      </c>
      <c r="H51" s="79">
        <f>詳細1!H20</f>
        <v>0</v>
      </c>
      <c r="I51" s="79">
        <f>詳細1!I20</f>
        <v>0</v>
      </c>
      <c r="J51" s="79">
        <f>詳細1!J20</f>
        <v>0</v>
      </c>
      <c r="K51" s="79">
        <f>詳細1!K20</f>
        <v>0</v>
      </c>
      <c r="L51" s="79">
        <f>詳細1!L20</f>
        <v>0</v>
      </c>
      <c r="M51" s="79">
        <f>詳細1!M20</f>
        <v>0</v>
      </c>
      <c r="N51" s="79">
        <f>詳細1!N20</f>
        <v>0</v>
      </c>
      <c r="O51" s="79">
        <f>詳細1!O20</f>
        <v>0</v>
      </c>
      <c r="P51" s="79">
        <f>詳細1!P20</f>
        <v>0</v>
      </c>
      <c r="Q51" s="79">
        <f>SUM(D51:P51)</f>
        <v>0</v>
      </c>
    </row>
    <row r="52" spans="3:38">
      <c r="C52" s="108" t="s">
        <v>103</v>
      </c>
      <c r="D52" s="79">
        <f>詳細1!D21</f>
        <v>0</v>
      </c>
      <c r="E52" s="79">
        <f>詳細1!E21</f>
        <v>0</v>
      </c>
      <c r="F52" s="79">
        <f>詳細1!F21</f>
        <v>0</v>
      </c>
      <c r="G52" s="79">
        <f>詳細1!G21</f>
        <v>0</v>
      </c>
      <c r="H52" s="79">
        <f>詳細1!H21</f>
        <v>0</v>
      </c>
      <c r="I52" s="79">
        <f>詳細1!I21</f>
        <v>0</v>
      </c>
      <c r="J52" s="79">
        <f>詳細1!J21</f>
        <v>0</v>
      </c>
      <c r="K52" s="79">
        <f>詳細1!K21</f>
        <v>0</v>
      </c>
      <c r="L52" s="79">
        <f>詳細1!L21</f>
        <v>0</v>
      </c>
      <c r="M52" s="79">
        <f>詳細1!M21</f>
        <v>0</v>
      </c>
      <c r="N52" s="79">
        <f>詳細1!N21</f>
        <v>0</v>
      </c>
      <c r="O52" s="79">
        <f>詳細1!O21</f>
        <v>0</v>
      </c>
      <c r="P52" s="79">
        <f>詳細1!P21</f>
        <v>0</v>
      </c>
      <c r="Q52" s="79">
        <f>SUM(D52:P52)</f>
        <v>0</v>
      </c>
    </row>
    <row r="53" spans="3:38">
      <c r="C53" s="109" t="s">
        <v>92</v>
      </c>
      <c r="D53" s="46">
        <f>詳細1!D22</f>
        <v>0</v>
      </c>
      <c r="E53" s="46">
        <f>詳細1!E22</f>
        <v>0</v>
      </c>
      <c r="F53" s="46">
        <f>詳細1!F22</f>
        <v>0</v>
      </c>
      <c r="G53" s="46">
        <f>詳細1!G22</f>
        <v>0</v>
      </c>
      <c r="H53" s="46">
        <f>詳細1!H22</f>
        <v>0</v>
      </c>
      <c r="I53" s="46">
        <f>詳細1!I22</f>
        <v>0</v>
      </c>
      <c r="J53" s="46">
        <f>詳細1!J22</f>
        <v>0</v>
      </c>
      <c r="K53" s="46">
        <f>詳細1!K22</f>
        <v>0</v>
      </c>
      <c r="L53" s="46">
        <f>詳細1!L22</f>
        <v>0</v>
      </c>
      <c r="M53" s="46">
        <f>詳細1!M22</f>
        <v>0</v>
      </c>
      <c r="N53" s="46">
        <f>詳細1!N22</f>
        <v>0</v>
      </c>
      <c r="O53" s="46">
        <f>詳細1!O22</f>
        <v>0</v>
      </c>
      <c r="P53" s="46">
        <f>詳細1!P22</f>
        <v>0</v>
      </c>
      <c r="Q53" s="46">
        <f>SUM(D53:P53)</f>
        <v>0</v>
      </c>
      <c r="R53" s="69"/>
      <c r="S53" s="69"/>
    </row>
    <row r="54" spans="3:38" ht="28.5" customHeight="1">
      <c r="D54" s="110"/>
      <c r="E54" s="110"/>
      <c r="F54" s="110"/>
      <c r="G54" s="110"/>
      <c r="H54" s="110"/>
      <c r="I54" s="110"/>
      <c r="J54" s="110"/>
      <c r="K54" s="110"/>
      <c r="L54" s="110"/>
      <c r="M54" s="110"/>
      <c r="N54" s="110"/>
      <c r="O54" s="110"/>
      <c r="P54" s="110"/>
      <c r="Q54" s="110"/>
      <c r="R54" s="105"/>
      <c r="S54" s="105"/>
    </row>
    <row r="55" spans="3:38" ht="17.25" customHeight="1">
      <c r="C55" s="112" t="s">
        <v>298</v>
      </c>
      <c r="D55" s="110"/>
      <c r="E55" s="110"/>
      <c r="F55" s="110"/>
      <c r="G55" s="110"/>
      <c r="H55" s="110"/>
      <c r="I55" s="110"/>
      <c r="J55" s="110"/>
      <c r="K55" s="110"/>
      <c r="L55" s="110"/>
      <c r="M55" s="110"/>
      <c r="N55" s="110"/>
      <c r="O55" s="110"/>
      <c r="P55" s="113" t="s">
        <v>292</v>
      </c>
      <c r="Q55" s="110"/>
      <c r="R55" s="35"/>
      <c r="S55" s="107"/>
    </row>
    <row r="56" spans="3:38" ht="17.25" customHeight="1">
      <c r="C56" s="39"/>
      <c r="D56" s="712" t="str">
        <f t="array" ref="D56:P57">+TRANSPOSE('入力 (県内外)'!$B$6:$C$18)</f>
        <v>01</v>
      </c>
      <c r="E56" s="712" t="str">
        <v>02</v>
      </c>
      <c r="F56" s="712" t="str">
        <v>03</v>
      </c>
      <c r="G56" s="712" t="str">
        <v>04</v>
      </c>
      <c r="H56" s="712" t="str">
        <v>05</v>
      </c>
      <c r="I56" s="712" t="str">
        <v>06</v>
      </c>
      <c r="J56" s="712" t="str">
        <v>07</v>
      </c>
      <c r="K56" s="712" t="str">
        <v>08</v>
      </c>
      <c r="L56" s="712" t="str">
        <v>09</v>
      </c>
      <c r="M56" s="712" t="str">
        <v>10</v>
      </c>
      <c r="N56" s="712" t="str">
        <v>11</v>
      </c>
      <c r="O56" s="712" t="str">
        <v>12</v>
      </c>
      <c r="P56" s="712" t="str">
        <v>13</v>
      </c>
      <c r="Q56" s="110"/>
      <c r="R56" s="35"/>
      <c r="S56" s="107"/>
    </row>
    <row r="57" spans="3:38" ht="24">
      <c r="C57" s="104" t="s">
        <v>58</v>
      </c>
      <c r="D57" s="713" t="str">
        <v>農林水産業</v>
      </c>
      <c r="E57" s="713" t="str">
        <v>鉱業</v>
      </c>
      <c r="F57" s="713" t="str">
        <v>製造業</v>
      </c>
      <c r="G57" s="713" t="str">
        <v>建設</v>
      </c>
      <c r="H57" s="713" t="str">
        <v>電力・ガス・水道</v>
      </c>
      <c r="I57" s="713" t="str">
        <v>商業</v>
      </c>
      <c r="J57" s="713" t="str">
        <v>金融・保険</v>
      </c>
      <c r="K57" s="713" t="str">
        <v>不動産</v>
      </c>
      <c r="L57" s="713" t="str">
        <v>運輸・郵便</v>
      </c>
      <c r="M57" s="713" t="str">
        <v>情報通信</v>
      </c>
      <c r="N57" s="713" t="str">
        <v>公務</v>
      </c>
      <c r="O57" s="713" t="str">
        <v>サービス業</v>
      </c>
      <c r="P57" s="713" t="str">
        <v>分類不明</v>
      </c>
      <c r="Q57" s="114"/>
      <c r="R57" s="35"/>
      <c r="S57" s="107"/>
    </row>
    <row r="58" spans="3:38" ht="17.25" customHeight="1">
      <c r="C58" s="109" t="s">
        <v>293</v>
      </c>
      <c r="D58" s="98">
        <f t="array" ref="D58:P58">+TRANSPOSE(係数!$M$17:$M$29)</f>
        <v>4.9415000000000001E-2</v>
      </c>
      <c r="E58" s="98">
        <v>6.9598999999999994E-2</v>
      </c>
      <c r="F58" s="98">
        <v>5.1965999999999998E-2</v>
      </c>
      <c r="G58" s="98">
        <v>0.16181999999999999</v>
      </c>
      <c r="H58" s="98">
        <v>3.875E-2</v>
      </c>
      <c r="I58" s="98">
        <v>0.154308</v>
      </c>
      <c r="J58" s="98">
        <v>9.0554999999999997E-2</v>
      </c>
      <c r="K58" s="98">
        <v>1.2448000000000001E-2</v>
      </c>
      <c r="L58" s="98">
        <v>0.137713</v>
      </c>
      <c r="M58" s="98">
        <v>6.2087000000000003E-2</v>
      </c>
      <c r="N58" s="98">
        <v>8.1502000000000005E-2</v>
      </c>
      <c r="O58" s="98">
        <v>0.140239</v>
      </c>
      <c r="P58" s="98">
        <v>1.2728E-2</v>
      </c>
      <c r="Q58" s="115"/>
      <c r="R58" s="35"/>
      <c r="S58" s="107"/>
    </row>
    <row r="59" spans="3:38" ht="8.65" customHeight="1">
      <c r="D59" s="110"/>
      <c r="E59" s="110"/>
      <c r="F59" s="110"/>
      <c r="G59" s="110"/>
      <c r="H59" s="110"/>
      <c r="I59" s="110"/>
      <c r="J59" s="110"/>
      <c r="K59" s="110"/>
      <c r="L59" s="110"/>
      <c r="M59" s="110"/>
      <c r="N59" s="110"/>
      <c r="O59" s="110"/>
      <c r="P59" s="110"/>
      <c r="Q59" s="110"/>
      <c r="R59" s="35"/>
      <c r="S59" s="35"/>
      <c r="T59" s="111"/>
      <c r="U59" s="111"/>
      <c r="V59" s="111"/>
      <c r="W59" s="111"/>
      <c r="X59" s="111"/>
      <c r="Y59" s="111"/>
      <c r="Z59" s="111"/>
      <c r="AA59" s="111"/>
      <c r="AB59" s="111"/>
      <c r="AC59" s="111"/>
      <c r="AD59" s="111"/>
      <c r="AE59" s="111"/>
      <c r="AF59" s="111"/>
      <c r="AG59" s="111"/>
      <c r="AH59" s="111"/>
      <c r="AI59" s="111"/>
      <c r="AJ59" s="111"/>
      <c r="AK59" s="111"/>
      <c r="AL59" s="111"/>
    </row>
    <row r="60" spans="3:38">
      <c r="C60" s="112" t="s">
        <v>299</v>
      </c>
      <c r="D60" s="110"/>
      <c r="E60" s="110"/>
      <c r="F60" s="110"/>
      <c r="G60" s="110"/>
      <c r="H60" s="110"/>
      <c r="I60" s="110"/>
      <c r="J60" s="110"/>
      <c r="K60" s="110"/>
      <c r="L60" s="110"/>
      <c r="M60" s="110"/>
      <c r="N60" s="110"/>
      <c r="O60" s="110"/>
      <c r="P60" s="110"/>
      <c r="Q60" s="116" t="s">
        <v>292</v>
      </c>
      <c r="R60" s="35"/>
      <c r="S60" s="35"/>
      <c r="T60" s="111"/>
      <c r="U60" s="111"/>
      <c r="V60" s="111"/>
      <c r="W60" s="111"/>
      <c r="X60" s="111"/>
      <c r="Y60" s="111"/>
      <c r="Z60" s="111"/>
      <c r="AA60" s="111"/>
      <c r="AB60" s="111"/>
      <c r="AC60" s="111"/>
      <c r="AD60" s="111"/>
      <c r="AE60" s="111"/>
      <c r="AF60" s="111"/>
      <c r="AG60" s="111"/>
      <c r="AH60" s="111"/>
      <c r="AI60" s="111"/>
      <c r="AJ60" s="111"/>
      <c r="AK60" s="111"/>
      <c r="AL60" s="111"/>
    </row>
    <row r="61" spans="3:38">
      <c r="C61" s="39"/>
      <c r="D61" s="712" t="str">
        <f t="array" ref="D61:P62">+TRANSPOSE('入力 (県内外)'!$B$6:$C$18)</f>
        <v>01</v>
      </c>
      <c r="E61" s="712" t="str">
        <v>02</v>
      </c>
      <c r="F61" s="712" t="str">
        <v>03</v>
      </c>
      <c r="G61" s="712" t="str">
        <v>04</v>
      </c>
      <c r="H61" s="712" t="str">
        <v>05</v>
      </c>
      <c r="I61" s="712" t="str">
        <v>06</v>
      </c>
      <c r="J61" s="712" t="str">
        <v>07</v>
      </c>
      <c r="K61" s="712" t="str">
        <v>08</v>
      </c>
      <c r="L61" s="712" t="str">
        <v>09</v>
      </c>
      <c r="M61" s="712" t="str">
        <v>10</v>
      </c>
      <c r="N61" s="712" t="str">
        <v>11</v>
      </c>
      <c r="O61" s="712" t="str">
        <v>12</v>
      </c>
      <c r="P61" s="712" t="str">
        <v>13</v>
      </c>
      <c r="Q61" s="39"/>
      <c r="R61" s="35"/>
      <c r="S61" s="35"/>
      <c r="T61" s="111"/>
      <c r="U61" s="111"/>
      <c r="V61" s="111"/>
      <c r="W61" s="111"/>
      <c r="X61" s="111"/>
      <c r="Y61" s="111"/>
      <c r="Z61" s="111"/>
      <c r="AA61" s="111"/>
      <c r="AB61" s="111"/>
      <c r="AC61" s="111"/>
      <c r="AD61" s="111"/>
      <c r="AE61" s="111"/>
      <c r="AF61" s="111"/>
      <c r="AG61" s="111"/>
      <c r="AH61" s="111"/>
      <c r="AI61" s="111"/>
      <c r="AJ61" s="111"/>
      <c r="AK61" s="111"/>
      <c r="AL61" s="111"/>
    </row>
    <row r="62" spans="3:38" ht="28.5" customHeight="1">
      <c r="C62" s="104" t="s">
        <v>58</v>
      </c>
      <c r="D62" s="713" t="str">
        <v>農林水産業</v>
      </c>
      <c r="E62" s="713" t="str">
        <v>鉱業</v>
      </c>
      <c r="F62" s="713" t="str">
        <v>製造業</v>
      </c>
      <c r="G62" s="713" t="str">
        <v>建設</v>
      </c>
      <c r="H62" s="713" t="str">
        <v>電力・ガス・水道</v>
      </c>
      <c r="I62" s="713" t="str">
        <v>商業</v>
      </c>
      <c r="J62" s="713" t="str">
        <v>金融・保険</v>
      </c>
      <c r="K62" s="713" t="str">
        <v>不動産</v>
      </c>
      <c r="L62" s="713" t="str">
        <v>運輸・郵便</v>
      </c>
      <c r="M62" s="713" t="str">
        <v>情報通信</v>
      </c>
      <c r="N62" s="713" t="str">
        <v>公務</v>
      </c>
      <c r="O62" s="713" t="str">
        <v>サービス業</v>
      </c>
      <c r="P62" s="713" t="str">
        <v>分類不明</v>
      </c>
      <c r="Q62" s="32" t="s">
        <v>71</v>
      </c>
      <c r="R62" s="114"/>
      <c r="S62" s="114"/>
    </row>
    <row r="63" spans="3:38" ht="17.100000000000001" customHeight="1">
      <c r="C63" s="106" t="s">
        <v>101</v>
      </c>
      <c r="D63" s="82">
        <f>(D50*D$58)*100</f>
        <v>0</v>
      </c>
      <c r="E63" s="82">
        <f t="shared" ref="E63:P63" si="2">(E50*E$58)*100</f>
        <v>0</v>
      </c>
      <c r="F63" s="82">
        <f t="shared" si="2"/>
        <v>0</v>
      </c>
      <c r="G63" s="82">
        <f t="shared" si="2"/>
        <v>0</v>
      </c>
      <c r="H63" s="82">
        <f t="shared" si="2"/>
        <v>0</v>
      </c>
      <c r="I63" s="82">
        <f t="shared" si="2"/>
        <v>0</v>
      </c>
      <c r="J63" s="82">
        <f t="shared" si="2"/>
        <v>0</v>
      </c>
      <c r="K63" s="82">
        <f t="shared" si="2"/>
        <v>0</v>
      </c>
      <c r="L63" s="82">
        <f t="shared" si="2"/>
        <v>0</v>
      </c>
      <c r="M63" s="82">
        <f t="shared" si="2"/>
        <v>0</v>
      </c>
      <c r="N63" s="82">
        <f t="shared" si="2"/>
        <v>0</v>
      </c>
      <c r="O63" s="82">
        <f t="shared" si="2"/>
        <v>0</v>
      </c>
      <c r="P63" s="82">
        <f t="shared" si="2"/>
        <v>0</v>
      </c>
      <c r="Q63" s="82">
        <f>SUM(D63:P63)</f>
        <v>0</v>
      </c>
      <c r="R63" s="115"/>
      <c r="S63" s="35"/>
    </row>
    <row r="64" spans="3:38">
      <c r="C64" s="108" t="s">
        <v>102</v>
      </c>
      <c r="D64" s="83">
        <f t="shared" ref="D64:P66" si="3">(D51*D$58)*100</f>
        <v>0</v>
      </c>
      <c r="E64" s="83">
        <f t="shared" si="3"/>
        <v>0</v>
      </c>
      <c r="F64" s="83">
        <f t="shared" si="3"/>
        <v>0</v>
      </c>
      <c r="G64" s="83">
        <f t="shared" si="3"/>
        <v>0</v>
      </c>
      <c r="H64" s="83">
        <f t="shared" si="3"/>
        <v>0</v>
      </c>
      <c r="I64" s="83">
        <f t="shared" si="3"/>
        <v>0</v>
      </c>
      <c r="J64" s="83">
        <f t="shared" si="3"/>
        <v>0</v>
      </c>
      <c r="K64" s="83">
        <f t="shared" si="3"/>
        <v>0</v>
      </c>
      <c r="L64" s="83">
        <f t="shared" si="3"/>
        <v>0</v>
      </c>
      <c r="M64" s="83">
        <f t="shared" si="3"/>
        <v>0</v>
      </c>
      <c r="N64" s="83">
        <f t="shared" si="3"/>
        <v>0</v>
      </c>
      <c r="O64" s="83">
        <f t="shared" si="3"/>
        <v>0</v>
      </c>
      <c r="P64" s="83">
        <f t="shared" si="3"/>
        <v>0</v>
      </c>
      <c r="Q64" s="83">
        <f>SUM(D64:P64)</f>
        <v>0</v>
      </c>
      <c r="R64" s="69"/>
      <c r="S64" s="35"/>
    </row>
    <row r="65" spans="3:19">
      <c r="C65" s="108" t="s">
        <v>103</v>
      </c>
      <c r="D65" s="83">
        <f t="shared" si="3"/>
        <v>0</v>
      </c>
      <c r="E65" s="83">
        <f t="shared" si="3"/>
        <v>0</v>
      </c>
      <c r="F65" s="83">
        <f t="shared" si="3"/>
        <v>0</v>
      </c>
      <c r="G65" s="83">
        <f t="shared" si="3"/>
        <v>0</v>
      </c>
      <c r="H65" s="83">
        <f t="shared" si="3"/>
        <v>0</v>
      </c>
      <c r="I65" s="83">
        <f t="shared" si="3"/>
        <v>0</v>
      </c>
      <c r="J65" s="83">
        <f t="shared" si="3"/>
        <v>0</v>
      </c>
      <c r="K65" s="83">
        <f t="shared" si="3"/>
        <v>0</v>
      </c>
      <c r="L65" s="83">
        <f t="shared" si="3"/>
        <v>0</v>
      </c>
      <c r="M65" s="83">
        <f t="shared" si="3"/>
        <v>0</v>
      </c>
      <c r="N65" s="83">
        <f t="shared" si="3"/>
        <v>0</v>
      </c>
      <c r="O65" s="83">
        <f t="shared" si="3"/>
        <v>0</v>
      </c>
      <c r="P65" s="83">
        <f t="shared" si="3"/>
        <v>0</v>
      </c>
      <c r="Q65" s="83">
        <f>SUM(D65:P65)</f>
        <v>0</v>
      </c>
      <c r="R65" s="69"/>
      <c r="S65" s="35"/>
    </row>
    <row r="66" spans="3:19">
      <c r="C66" s="109" t="s">
        <v>92</v>
      </c>
      <c r="D66" s="84">
        <f t="shared" si="3"/>
        <v>0</v>
      </c>
      <c r="E66" s="84">
        <f t="shared" si="3"/>
        <v>0</v>
      </c>
      <c r="F66" s="84">
        <f t="shared" si="3"/>
        <v>0</v>
      </c>
      <c r="G66" s="84">
        <f t="shared" si="3"/>
        <v>0</v>
      </c>
      <c r="H66" s="84">
        <f t="shared" si="3"/>
        <v>0</v>
      </c>
      <c r="I66" s="84">
        <f t="shared" si="3"/>
        <v>0</v>
      </c>
      <c r="J66" s="84">
        <f t="shared" si="3"/>
        <v>0</v>
      </c>
      <c r="K66" s="84">
        <f t="shared" si="3"/>
        <v>0</v>
      </c>
      <c r="L66" s="84">
        <f t="shared" si="3"/>
        <v>0</v>
      </c>
      <c r="M66" s="84">
        <f t="shared" si="3"/>
        <v>0</v>
      </c>
      <c r="N66" s="84">
        <f t="shared" si="3"/>
        <v>0</v>
      </c>
      <c r="O66" s="84">
        <f t="shared" si="3"/>
        <v>0</v>
      </c>
      <c r="P66" s="84">
        <f t="shared" si="3"/>
        <v>0</v>
      </c>
      <c r="Q66" s="84">
        <f>SUM(D66:P66)</f>
        <v>0</v>
      </c>
      <c r="R66" s="69"/>
      <c r="S66" s="35"/>
    </row>
    <row r="67" spans="3:19" ht="15.75" customHeight="1">
      <c r="D67" s="111"/>
      <c r="E67" s="111"/>
      <c r="F67" s="111"/>
      <c r="G67" s="111"/>
      <c r="H67" s="111"/>
      <c r="I67" s="111"/>
      <c r="J67" s="111"/>
      <c r="K67" s="111"/>
      <c r="L67" s="111"/>
      <c r="M67" s="111"/>
      <c r="N67" s="111"/>
      <c r="O67" s="111"/>
      <c r="P67" s="111"/>
      <c r="Q67" s="111"/>
      <c r="R67" s="114"/>
      <c r="S67" s="114"/>
    </row>
    <row r="74" spans="3:19" ht="17.25">
      <c r="C74" s="36" t="s">
        <v>300</v>
      </c>
      <c r="J74" s="102"/>
      <c r="K74" s="103"/>
      <c r="Q74" s="102"/>
    </row>
    <row r="75" spans="3:19">
      <c r="J75" s="102"/>
      <c r="K75" s="103"/>
      <c r="Q75" s="102"/>
    </row>
    <row r="76" spans="3:19">
      <c r="C76" s="30" t="s">
        <v>301</v>
      </c>
      <c r="J76" s="102"/>
      <c r="K76" s="103"/>
      <c r="Q76" s="116" t="s">
        <v>292</v>
      </c>
    </row>
    <row r="77" spans="3:19">
      <c r="C77" s="39"/>
      <c r="D77" s="712" t="str">
        <f t="array" ref="D77:P78">+TRANSPOSE('入力 (県内外)'!$B$6:$C$18)</f>
        <v>01</v>
      </c>
      <c r="E77" s="712" t="str">
        <v>02</v>
      </c>
      <c r="F77" s="712" t="str">
        <v>03</v>
      </c>
      <c r="G77" s="712" t="str">
        <v>04</v>
      </c>
      <c r="H77" s="712" t="str">
        <v>05</v>
      </c>
      <c r="I77" s="712" t="str">
        <v>06</v>
      </c>
      <c r="J77" s="712" t="str">
        <v>07</v>
      </c>
      <c r="K77" s="712" t="str">
        <v>08</v>
      </c>
      <c r="L77" s="712" t="str">
        <v>09</v>
      </c>
      <c r="M77" s="712" t="str">
        <v>10</v>
      </c>
      <c r="N77" s="712" t="str">
        <v>11</v>
      </c>
      <c r="O77" s="712" t="str">
        <v>12</v>
      </c>
      <c r="P77" s="712" t="str">
        <v>13</v>
      </c>
      <c r="Q77" s="39"/>
    </row>
    <row r="78" spans="3:19" ht="24">
      <c r="C78" s="104" t="s">
        <v>58</v>
      </c>
      <c r="D78" s="713" t="str">
        <v>農林水産業</v>
      </c>
      <c r="E78" s="713" t="str">
        <v>鉱業</v>
      </c>
      <c r="F78" s="713" t="str">
        <v>製造業</v>
      </c>
      <c r="G78" s="713" t="str">
        <v>建設</v>
      </c>
      <c r="H78" s="713" t="str">
        <v>電力・ガス・水道</v>
      </c>
      <c r="I78" s="713" t="str">
        <v>商業</v>
      </c>
      <c r="J78" s="713" t="str">
        <v>金融・保険</v>
      </c>
      <c r="K78" s="713" t="str">
        <v>不動産</v>
      </c>
      <c r="L78" s="713" t="str">
        <v>運輸・郵便</v>
      </c>
      <c r="M78" s="713" t="str">
        <v>情報通信</v>
      </c>
      <c r="N78" s="713" t="str">
        <v>公務</v>
      </c>
      <c r="O78" s="713" t="str">
        <v>サービス業</v>
      </c>
      <c r="P78" s="713" t="str">
        <v>分類不明</v>
      </c>
      <c r="Q78" s="32" t="s">
        <v>71</v>
      </c>
    </row>
    <row r="79" spans="3:19">
      <c r="C79" s="106" t="s">
        <v>101</v>
      </c>
      <c r="D79" s="82">
        <f>D24+D63</f>
        <v>0</v>
      </c>
      <c r="E79" s="82">
        <f t="shared" ref="E79:P79" si="4">E24+E63</f>
        <v>0</v>
      </c>
      <c r="F79" s="82">
        <f t="shared" si="4"/>
        <v>0</v>
      </c>
      <c r="G79" s="82">
        <f t="shared" si="4"/>
        <v>0</v>
      </c>
      <c r="H79" s="82">
        <f t="shared" si="4"/>
        <v>0</v>
      </c>
      <c r="I79" s="82">
        <f t="shared" si="4"/>
        <v>0</v>
      </c>
      <c r="J79" s="82">
        <f t="shared" si="4"/>
        <v>0</v>
      </c>
      <c r="K79" s="82">
        <f t="shared" si="4"/>
        <v>0</v>
      </c>
      <c r="L79" s="82">
        <f t="shared" si="4"/>
        <v>0</v>
      </c>
      <c r="M79" s="82">
        <f t="shared" si="4"/>
        <v>0</v>
      </c>
      <c r="N79" s="82">
        <f t="shared" si="4"/>
        <v>0</v>
      </c>
      <c r="O79" s="82">
        <f t="shared" si="4"/>
        <v>0</v>
      </c>
      <c r="P79" s="82">
        <f t="shared" si="4"/>
        <v>0</v>
      </c>
      <c r="Q79" s="82">
        <f>SUM(D79:P79)</f>
        <v>0</v>
      </c>
    </row>
    <row r="80" spans="3:19">
      <c r="C80" s="108" t="s">
        <v>102</v>
      </c>
      <c r="D80" s="83">
        <f t="shared" ref="D80:P82" si="5">D25+D64</f>
        <v>0</v>
      </c>
      <c r="E80" s="83">
        <f t="shared" si="5"/>
        <v>0</v>
      </c>
      <c r="F80" s="83">
        <f t="shared" si="5"/>
        <v>0</v>
      </c>
      <c r="G80" s="83">
        <f t="shared" si="5"/>
        <v>0</v>
      </c>
      <c r="H80" s="83">
        <f t="shared" si="5"/>
        <v>0</v>
      </c>
      <c r="I80" s="83">
        <f t="shared" si="5"/>
        <v>0</v>
      </c>
      <c r="J80" s="83">
        <f t="shared" si="5"/>
        <v>0</v>
      </c>
      <c r="K80" s="83">
        <f t="shared" si="5"/>
        <v>0</v>
      </c>
      <c r="L80" s="83">
        <f t="shared" si="5"/>
        <v>0</v>
      </c>
      <c r="M80" s="83">
        <f t="shared" si="5"/>
        <v>0</v>
      </c>
      <c r="N80" s="83">
        <f t="shared" si="5"/>
        <v>0</v>
      </c>
      <c r="O80" s="83">
        <f t="shared" si="5"/>
        <v>0</v>
      </c>
      <c r="P80" s="83">
        <f t="shared" si="5"/>
        <v>0</v>
      </c>
      <c r="Q80" s="83">
        <f>SUM(D80:P80)</f>
        <v>0</v>
      </c>
    </row>
    <row r="81" spans="3:17">
      <c r="C81" s="108" t="s">
        <v>103</v>
      </c>
      <c r="D81" s="83">
        <f t="shared" si="5"/>
        <v>0</v>
      </c>
      <c r="E81" s="83">
        <f t="shared" si="5"/>
        <v>0</v>
      </c>
      <c r="F81" s="83">
        <f t="shared" si="5"/>
        <v>0</v>
      </c>
      <c r="G81" s="83">
        <f t="shared" si="5"/>
        <v>0</v>
      </c>
      <c r="H81" s="83">
        <f t="shared" si="5"/>
        <v>0</v>
      </c>
      <c r="I81" s="83">
        <f t="shared" si="5"/>
        <v>0</v>
      </c>
      <c r="J81" s="83">
        <f t="shared" si="5"/>
        <v>0</v>
      </c>
      <c r="K81" s="83">
        <f t="shared" si="5"/>
        <v>0</v>
      </c>
      <c r="L81" s="83">
        <f t="shared" si="5"/>
        <v>0</v>
      </c>
      <c r="M81" s="83">
        <f t="shared" si="5"/>
        <v>0</v>
      </c>
      <c r="N81" s="83">
        <f t="shared" si="5"/>
        <v>0</v>
      </c>
      <c r="O81" s="83">
        <f t="shared" si="5"/>
        <v>0</v>
      </c>
      <c r="P81" s="83">
        <f t="shared" si="5"/>
        <v>0</v>
      </c>
      <c r="Q81" s="83">
        <f>SUM(D81:P81)</f>
        <v>0</v>
      </c>
    </row>
    <row r="82" spans="3:17">
      <c r="C82" s="109" t="s">
        <v>92</v>
      </c>
      <c r="D82" s="84">
        <f t="shared" si="5"/>
        <v>0</v>
      </c>
      <c r="E82" s="84">
        <f t="shared" si="5"/>
        <v>0</v>
      </c>
      <c r="F82" s="84">
        <f t="shared" si="5"/>
        <v>0</v>
      </c>
      <c r="G82" s="84">
        <f t="shared" si="5"/>
        <v>0</v>
      </c>
      <c r="H82" s="84">
        <f t="shared" si="5"/>
        <v>0</v>
      </c>
      <c r="I82" s="84">
        <f t="shared" si="5"/>
        <v>0</v>
      </c>
      <c r="J82" s="84">
        <f t="shared" si="5"/>
        <v>0</v>
      </c>
      <c r="K82" s="84">
        <f t="shared" si="5"/>
        <v>0</v>
      </c>
      <c r="L82" s="84">
        <f t="shared" si="5"/>
        <v>0</v>
      </c>
      <c r="M82" s="84">
        <f t="shared" si="5"/>
        <v>0</v>
      </c>
      <c r="N82" s="84">
        <f t="shared" si="5"/>
        <v>0</v>
      </c>
      <c r="O82" s="84">
        <f t="shared" si="5"/>
        <v>0</v>
      </c>
      <c r="P82" s="84">
        <f t="shared" si="5"/>
        <v>0</v>
      </c>
      <c r="Q82" s="84">
        <f>SUM(D82:P82)</f>
        <v>0</v>
      </c>
    </row>
    <row r="83" spans="3:17" ht="10.7" customHeight="1"/>
    <row r="84" spans="3:17" ht="13.5" customHeight="1">
      <c r="C84" s="33" t="s">
        <v>106</v>
      </c>
    </row>
    <row r="85" spans="3:17">
      <c r="C85" s="33"/>
    </row>
    <row r="87" spans="3:17" ht="17.25">
      <c r="C87" s="36" t="s">
        <v>302</v>
      </c>
    </row>
    <row r="89" spans="3:17" ht="17.25">
      <c r="C89" s="36" t="s">
        <v>303</v>
      </c>
      <c r="J89" s="102"/>
      <c r="K89" s="103"/>
      <c r="Q89" s="102"/>
    </row>
    <row r="90" spans="3:17">
      <c r="J90" s="102"/>
      <c r="K90" s="103"/>
      <c r="Q90" s="102"/>
    </row>
    <row r="91" spans="3:17">
      <c r="C91" s="30" t="s">
        <v>253</v>
      </c>
      <c r="J91" s="102"/>
      <c r="K91" s="103"/>
      <c r="Q91" s="102" t="s">
        <v>290</v>
      </c>
    </row>
    <row r="92" spans="3:17">
      <c r="C92" s="39"/>
      <c r="D92" s="712" t="str">
        <f t="array" ref="D92:P93">+TRANSPOSE('入力 (県内外)'!$B$6:$C$18)</f>
        <v>01</v>
      </c>
      <c r="E92" s="712" t="str">
        <v>02</v>
      </c>
      <c r="F92" s="712" t="str">
        <v>03</v>
      </c>
      <c r="G92" s="712" t="str">
        <v>04</v>
      </c>
      <c r="H92" s="712" t="str">
        <v>05</v>
      </c>
      <c r="I92" s="712" t="str">
        <v>06</v>
      </c>
      <c r="J92" s="712" t="str">
        <v>07</v>
      </c>
      <c r="K92" s="712" t="str">
        <v>08</v>
      </c>
      <c r="L92" s="712" t="str">
        <v>09</v>
      </c>
      <c r="M92" s="712" t="str">
        <v>10</v>
      </c>
      <c r="N92" s="712" t="str">
        <v>11</v>
      </c>
      <c r="O92" s="712" t="str">
        <v>12</v>
      </c>
      <c r="P92" s="712" t="str">
        <v>13</v>
      </c>
      <c r="Q92" s="39"/>
    </row>
    <row r="93" spans="3:17" ht="24">
      <c r="C93" s="104" t="s">
        <v>58</v>
      </c>
      <c r="D93" s="713" t="str">
        <v>農林水産業</v>
      </c>
      <c r="E93" s="713" t="str">
        <v>鉱業</v>
      </c>
      <c r="F93" s="713" t="str">
        <v>製造業</v>
      </c>
      <c r="G93" s="713" t="str">
        <v>建設</v>
      </c>
      <c r="H93" s="713" t="str">
        <v>電力・ガス・水道</v>
      </c>
      <c r="I93" s="713" t="str">
        <v>商業</v>
      </c>
      <c r="J93" s="713" t="str">
        <v>金融・保険</v>
      </c>
      <c r="K93" s="713" t="str">
        <v>不動産</v>
      </c>
      <c r="L93" s="713" t="str">
        <v>運輸・郵便</v>
      </c>
      <c r="M93" s="713" t="str">
        <v>情報通信</v>
      </c>
      <c r="N93" s="713" t="str">
        <v>公務</v>
      </c>
      <c r="O93" s="713" t="str">
        <v>サービス業</v>
      </c>
      <c r="P93" s="713" t="str">
        <v>分類不明</v>
      </c>
      <c r="Q93" s="32" t="s">
        <v>71</v>
      </c>
    </row>
    <row r="94" spans="3:17">
      <c r="C94" s="106" t="s">
        <v>101</v>
      </c>
      <c r="D94" s="77">
        <f>詳細1!D48</f>
        <v>0</v>
      </c>
      <c r="E94" s="77">
        <f>詳細1!E48</f>
        <v>0</v>
      </c>
      <c r="F94" s="77">
        <f>詳細1!F48</f>
        <v>0</v>
      </c>
      <c r="G94" s="77">
        <f>詳細1!G48</f>
        <v>0</v>
      </c>
      <c r="H94" s="77">
        <f>詳細1!H48</f>
        <v>0</v>
      </c>
      <c r="I94" s="77">
        <f>詳細1!I48</f>
        <v>0</v>
      </c>
      <c r="J94" s="77">
        <f>詳細1!J48</f>
        <v>0</v>
      </c>
      <c r="K94" s="77">
        <f>詳細1!K48</f>
        <v>0</v>
      </c>
      <c r="L94" s="77">
        <f>詳細1!L48</f>
        <v>0</v>
      </c>
      <c r="M94" s="77">
        <f>詳細1!M48</f>
        <v>0</v>
      </c>
      <c r="N94" s="77">
        <f>詳細1!N48</f>
        <v>0</v>
      </c>
      <c r="O94" s="77">
        <f>詳細1!O48</f>
        <v>0</v>
      </c>
      <c r="P94" s="77">
        <f>詳細1!P48</f>
        <v>0</v>
      </c>
      <c r="Q94" s="77">
        <f>SUM(D94:P94)</f>
        <v>0</v>
      </c>
    </row>
    <row r="95" spans="3:17">
      <c r="C95" s="108" t="s">
        <v>102</v>
      </c>
      <c r="D95" s="79">
        <f>詳細1!D49</f>
        <v>0</v>
      </c>
      <c r="E95" s="79">
        <f>詳細1!E49</f>
        <v>0</v>
      </c>
      <c r="F95" s="79">
        <f>詳細1!F49</f>
        <v>0</v>
      </c>
      <c r="G95" s="79">
        <f>詳細1!G49</f>
        <v>0</v>
      </c>
      <c r="H95" s="79">
        <f>詳細1!H49</f>
        <v>0</v>
      </c>
      <c r="I95" s="79">
        <f>詳細1!I49</f>
        <v>0</v>
      </c>
      <c r="J95" s="79">
        <f>詳細1!J49</f>
        <v>0</v>
      </c>
      <c r="K95" s="79">
        <f>詳細1!K49</f>
        <v>0</v>
      </c>
      <c r="L95" s="79">
        <f>詳細1!L49</f>
        <v>0</v>
      </c>
      <c r="M95" s="79">
        <f>詳細1!M49</f>
        <v>0</v>
      </c>
      <c r="N95" s="79">
        <f>詳細1!N49</f>
        <v>0</v>
      </c>
      <c r="O95" s="79">
        <f>詳細1!O49</f>
        <v>0</v>
      </c>
      <c r="P95" s="79">
        <f>詳細1!P49</f>
        <v>0</v>
      </c>
      <c r="Q95" s="79">
        <f>SUM(D95:P95)</f>
        <v>0</v>
      </c>
    </row>
    <row r="96" spans="3:17">
      <c r="C96" s="108" t="s">
        <v>103</v>
      </c>
      <c r="D96" s="79">
        <f>詳細1!D50</f>
        <v>0</v>
      </c>
      <c r="E96" s="79">
        <f>詳細1!E50</f>
        <v>0</v>
      </c>
      <c r="F96" s="79">
        <f>詳細1!F50</f>
        <v>0</v>
      </c>
      <c r="G96" s="79">
        <f>詳細1!G50</f>
        <v>0</v>
      </c>
      <c r="H96" s="79">
        <f>詳細1!H50</f>
        <v>0</v>
      </c>
      <c r="I96" s="79">
        <f>詳細1!I50</f>
        <v>0</v>
      </c>
      <c r="J96" s="79">
        <f>詳細1!J50</f>
        <v>0</v>
      </c>
      <c r="K96" s="79">
        <f>詳細1!K50</f>
        <v>0</v>
      </c>
      <c r="L96" s="79">
        <f>詳細1!L50</f>
        <v>0</v>
      </c>
      <c r="M96" s="79">
        <f>詳細1!M50</f>
        <v>0</v>
      </c>
      <c r="N96" s="79">
        <f>詳細1!N50</f>
        <v>0</v>
      </c>
      <c r="O96" s="79">
        <f>詳細1!O50</f>
        <v>0</v>
      </c>
      <c r="P96" s="79">
        <f>詳細1!P50</f>
        <v>0</v>
      </c>
      <c r="Q96" s="79">
        <f>SUM(D96:P96)</f>
        <v>0</v>
      </c>
    </row>
    <row r="97" spans="3:17">
      <c r="C97" s="109" t="s">
        <v>92</v>
      </c>
      <c r="D97" s="46">
        <f>詳細1!D51</f>
        <v>0</v>
      </c>
      <c r="E97" s="46">
        <f>詳細1!E51</f>
        <v>0</v>
      </c>
      <c r="F97" s="46">
        <f>詳細1!F51</f>
        <v>0</v>
      </c>
      <c r="G97" s="46">
        <f>詳細1!G51</f>
        <v>0</v>
      </c>
      <c r="H97" s="46">
        <f>詳細1!H51</f>
        <v>0</v>
      </c>
      <c r="I97" s="46">
        <f>詳細1!I51</f>
        <v>0</v>
      </c>
      <c r="J97" s="46">
        <f>詳細1!J51</f>
        <v>0</v>
      </c>
      <c r="K97" s="46">
        <f>詳細1!K51</f>
        <v>0</v>
      </c>
      <c r="L97" s="46">
        <f>詳細1!L51</f>
        <v>0</v>
      </c>
      <c r="M97" s="46">
        <f>詳細1!M51</f>
        <v>0</v>
      </c>
      <c r="N97" s="46">
        <f>詳細1!N51</f>
        <v>0</v>
      </c>
      <c r="O97" s="46">
        <f>詳細1!O51</f>
        <v>0</v>
      </c>
      <c r="P97" s="46">
        <f>詳細1!P51</f>
        <v>0</v>
      </c>
      <c r="Q97" s="46">
        <f>SUM(D97:P97)</f>
        <v>0</v>
      </c>
    </row>
    <row r="98" spans="3:17">
      <c r="D98" s="110"/>
      <c r="E98" s="110"/>
      <c r="F98" s="110"/>
      <c r="G98" s="110"/>
      <c r="H98" s="110"/>
      <c r="I98" s="110"/>
      <c r="J98" s="110"/>
      <c r="K98" s="110"/>
      <c r="L98" s="110"/>
      <c r="M98" s="110"/>
      <c r="N98" s="110"/>
      <c r="O98" s="110"/>
      <c r="P98" s="110"/>
      <c r="Q98" s="110"/>
    </row>
    <row r="99" spans="3:17">
      <c r="C99" s="112" t="s">
        <v>291</v>
      </c>
      <c r="D99" s="110"/>
      <c r="E99" s="110"/>
      <c r="F99" s="110"/>
      <c r="G99" s="110"/>
      <c r="H99" s="110"/>
      <c r="I99" s="110"/>
      <c r="J99" s="110"/>
      <c r="K99" s="110"/>
      <c r="L99" s="110"/>
      <c r="M99" s="110"/>
      <c r="N99" s="110"/>
      <c r="O99" s="110"/>
      <c r="P99" s="113" t="s">
        <v>292</v>
      </c>
      <c r="Q99" s="110"/>
    </row>
    <row r="100" spans="3:17">
      <c r="C100" s="39"/>
      <c r="D100" s="712" t="str">
        <f t="array" ref="D100:P101">+TRANSPOSE('入力 (県内外)'!$B$6:$C$18)</f>
        <v>01</v>
      </c>
      <c r="E100" s="712" t="str">
        <v>02</v>
      </c>
      <c r="F100" s="712" t="str">
        <v>03</v>
      </c>
      <c r="G100" s="712" t="str">
        <v>04</v>
      </c>
      <c r="H100" s="712" t="str">
        <v>05</v>
      </c>
      <c r="I100" s="712" t="str">
        <v>06</v>
      </c>
      <c r="J100" s="712" t="str">
        <v>07</v>
      </c>
      <c r="K100" s="712" t="str">
        <v>08</v>
      </c>
      <c r="L100" s="712" t="str">
        <v>09</v>
      </c>
      <c r="M100" s="712" t="str">
        <v>10</v>
      </c>
      <c r="N100" s="712" t="str">
        <v>11</v>
      </c>
      <c r="O100" s="712" t="str">
        <v>12</v>
      </c>
      <c r="P100" s="712" t="str">
        <v>13</v>
      </c>
      <c r="Q100" s="110"/>
    </row>
    <row r="101" spans="3:17" ht="24">
      <c r="C101" s="104" t="s">
        <v>58</v>
      </c>
      <c r="D101" s="713" t="str">
        <v>農林水産業</v>
      </c>
      <c r="E101" s="713" t="str">
        <v>鉱業</v>
      </c>
      <c r="F101" s="713" t="str">
        <v>製造業</v>
      </c>
      <c r="G101" s="713" t="str">
        <v>建設</v>
      </c>
      <c r="H101" s="713" t="str">
        <v>電力・ガス・水道</v>
      </c>
      <c r="I101" s="713" t="str">
        <v>商業</v>
      </c>
      <c r="J101" s="713" t="str">
        <v>金融・保険</v>
      </c>
      <c r="K101" s="713" t="str">
        <v>不動産</v>
      </c>
      <c r="L101" s="713" t="str">
        <v>運輸・郵便</v>
      </c>
      <c r="M101" s="713" t="str">
        <v>情報通信</v>
      </c>
      <c r="N101" s="713" t="str">
        <v>公務</v>
      </c>
      <c r="O101" s="713" t="str">
        <v>サービス業</v>
      </c>
      <c r="P101" s="713" t="str">
        <v>分類不明</v>
      </c>
      <c r="Q101" s="114"/>
    </row>
    <row r="102" spans="3:17">
      <c r="C102" s="109" t="s">
        <v>293</v>
      </c>
      <c r="D102" s="98">
        <f t="array" ref="D102:P102">+TRANSPOSE(係数!$M$3:$M$15)</f>
        <v>4.3201000000000003E-2</v>
      </c>
      <c r="E102" s="98">
        <v>7.3668999999999998E-2</v>
      </c>
      <c r="F102" s="98">
        <v>2.0478E-2</v>
      </c>
      <c r="G102" s="98">
        <v>0.10488</v>
      </c>
      <c r="H102" s="98">
        <v>1.3809999999999999E-2</v>
      </c>
      <c r="I102" s="98">
        <v>0.16450600000000001</v>
      </c>
      <c r="J102" s="98">
        <v>4.0304E-2</v>
      </c>
      <c r="K102" s="98">
        <v>4.6090000000000002E-3</v>
      </c>
      <c r="L102" s="98">
        <v>8.7373999999999993E-2</v>
      </c>
      <c r="M102" s="98">
        <v>4.7018999999999998E-2</v>
      </c>
      <c r="N102" s="98">
        <v>5.3838999999999998E-2</v>
      </c>
      <c r="O102" s="98">
        <v>0.113376</v>
      </c>
      <c r="P102" s="98">
        <v>5.3080000000000002E-3</v>
      </c>
      <c r="Q102" s="115"/>
    </row>
    <row r="103" spans="3:17">
      <c r="D103" s="110"/>
      <c r="E103" s="110"/>
      <c r="F103" s="110"/>
      <c r="G103" s="110"/>
      <c r="H103" s="110"/>
      <c r="I103" s="110"/>
      <c r="J103" s="110"/>
      <c r="K103" s="110"/>
      <c r="L103" s="110"/>
      <c r="M103" s="110"/>
      <c r="N103" s="110"/>
      <c r="O103" s="110"/>
      <c r="P103" s="110"/>
      <c r="Q103" s="110"/>
    </row>
    <row r="104" spans="3:17">
      <c r="C104" s="112" t="s">
        <v>304</v>
      </c>
      <c r="D104" s="110"/>
      <c r="E104" s="110"/>
      <c r="F104" s="110"/>
      <c r="G104" s="110"/>
      <c r="H104" s="110"/>
      <c r="I104" s="110"/>
      <c r="J104" s="110"/>
      <c r="K104" s="110"/>
      <c r="L104" s="110"/>
      <c r="M104" s="110"/>
      <c r="N104" s="110"/>
      <c r="O104" s="110"/>
      <c r="P104" s="110"/>
      <c r="Q104" s="116" t="s">
        <v>292</v>
      </c>
    </row>
    <row r="105" spans="3:17">
      <c r="C105" s="39"/>
      <c r="D105" s="712" t="str">
        <f t="array" ref="D105:P106">+TRANSPOSE('入力 (県内外)'!$B$6:$C$18)</f>
        <v>01</v>
      </c>
      <c r="E105" s="712" t="str">
        <v>02</v>
      </c>
      <c r="F105" s="712" t="str">
        <v>03</v>
      </c>
      <c r="G105" s="712" t="str">
        <v>04</v>
      </c>
      <c r="H105" s="712" t="str">
        <v>05</v>
      </c>
      <c r="I105" s="712" t="str">
        <v>06</v>
      </c>
      <c r="J105" s="712" t="str">
        <v>07</v>
      </c>
      <c r="K105" s="712" t="str">
        <v>08</v>
      </c>
      <c r="L105" s="712" t="str">
        <v>09</v>
      </c>
      <c r="M105" s="712" t="str">
        <v>10</v>
      </c>
      <c r="N105" s="712" t="str">
        <v>11</v>
      </c>
      <c r="O105" s="712" t="str">
        <v>12</v>
      </c>
      <c r="P105" s="712" t="str">
        <v>13</v>
      </c>
      <c r="Q105" s="39"/>
    </row>
    <row r="106" spans="3:17" ht="24">
      <c r="C106" s="104" t="s">
        <v>58</v>
      </c>
      <c r="D106" s="713" t="str">
        <v>農林水産業</v>
      </c>
      <c r="E106" s="713" t="str">
        <v>鉱業</v>
      </c>
      <c r="F106" s="713" t="str">
        <v>製造業</v>
      </c>
      <c r="G106" s="713" t="str">
        <v>建設</v>
      </c>
      <c r="H106" s="713" t="str">
        <v>電力・ガス・水道</v>
      </c>
      <c r="I106" s="713" t="str">
        <v>商業</v>
      </c>
      <c r="J106" s="713" t="str">
        <v>金融・保険</v>
      </c>
      <c r="K106" s="713" t="str">
        <v>不動産</v>
      </c>
      <c r="L106" s="713" t="str">
        <v>運輸・郵便</v>
      </c>
      <c r="M106" s="713" t="str">
        <v>情報通信</v>
      </c>
      <c r="N106" s="713" t="str">
        <v>公務</v>
      </c>
      <c r="O106" s="713" t="str">
        <v>サービス業</v>
      </c>
      <c r="P106" s="713" t="str">
        <v>分類不明</v>
      </c>
      <c r="Q106" s="32" t="s">
        <v>71</v>
      </c>
    </row>
    <row r="107" spans="3:17">
      <c r="C107" s="106" t="s">
        <v>101</v>
      </c>
      <c r="D107" s="82">
        <f>(D94*D$102)*100</f>
        <v>0</v>
      </c>
      <c r="E107" s="82">
        <f t="shared" ref="E107:P107" si="6">(E94*E$102)*100</f>
        <v>0</v>
      </c>
      <c r="F107" s="82">
        <f t="shared" si="6"/>
        <v>0</v>
      </c>
      <c r="G107" s="82">
        <f t="shared" si="6"/>
        <v>0</v>
      </c>
      <c r="H107" s="82">
        <f t="shared" si="6"/>
        <v>0</v>
      </c>
      <c r="I107" s="82">
        <f t="shared" si="6"/>
        <v>0</v>
      </c>
      <c r="J107" s="82">
        <f t="shared" si="6"/>
        <v>0</v>
      </c>
      <c r="K107" s="82">
        <f t="shared" si="6"/>
        <v>0</v>
      </c>
      <c r="L107" s="82">
        <f t="shared" si="6"/>
        <v>0</v>
      </c>
      <c r="M107" s="82">
        <f t="shared" si="6"/>
        <v>0</v>
      </c>
      <c r="N107" s="82">
        <f t="shared" si="6"/>
        <v>0</v>
      </c>
      <c r="O107" s="82">
        <f t="shared" si="6"/>
        <v>0</v>
      </c>
      <c r="P107" s="82">
        <f t="shared" si="6"/>
        <v>0</v>
      </c>
      <c r="Q107" s="82">
        <f>SUM(D107:P107)</f>
        <v>0</v>
      </c>
    </row>
    <row r="108" spans="3:17">
      <c r="C108" s="108" t="s">
        <v>102</v>
      </c>
      <c r="D108" s="83">
        <f t="shared" ref="D108:P110" si="7">(D95*D$102)*100</f>
        <v>0</v>
      </c>
      <c r="E108" s="83">
        <f t="shared" si="7"/>
        <v>0</v>
      </c>
      <c r="F108" s="83">
        <f t="shared" si="7"/>
        <v>0</v>
      </c>
      <c r="G108" s="83">
        <f t="shared" si="7"/>
        <v>0</v>
      </c>
      <c r="H108" s="83">
        <f t="shared" si="7"/>
        <v>0</v>
      </c>
      <c r="I108" s="83">
        <f t="shared" si="7"/>
        <v>0</v>
      </c>
      <c r="J108" s="83">
        <f t="shared" si="7"/>
        <v>0</v>
      </c>
      <c r="K108" s="83">
        <f t="shared" si="7"/>
        <v>0</v>
      </c>
      <c r="L108" s="83">
        <f t="shared" si="7"/>
        <v>0</v>
      </c>
      <c r="M108" s="83">
        <f t="shared" si="7"/>
        <v>0</v>
      </c>
      <c r="N108" s="83">
        <f t="shared" si="7"/>
        <v>0</v>
      </c>
      <c r="O108" s="83">
        <f t="shared" si="7"/>
        <v>0</v>
      </c>
      <c r="P108" s="83">
        <f t="shared" si="7"/>
        <v>0</v>
      </c>
      <c r="Q108" s="83">
        <f>SUM(D108:P108)</f>
        <v>0</v>
      </c>
    </row>
    <row r="109" spans="3:17">
      <c r="C109" s="108" t="s">
        <v>103</v>
      </c>
      <c r="D109" s="83">
        <f t="shared" si="7"/>
        <v>0</v>
      </c>
      <c r="E109" s="83">
        <f t="shared" si="7"/>
        <v>0</v>
      </c>
      <c r="F109" s="83">
        <f t="shared" si="7"/>
        <v>0</v>
      </c>
      <c r="G109" s="83">
        <f t="shared" si="7"/>
        <v>0</v>
      </c>
      <c r="H109" s="83">
        <f t="shared" si="7"/>
        <v>0</v>
      </c>
      <c r="I109" s="83">
        <f t="shared" si="7"/>
        <v>0</v>
      </c>
      <c r="J109" s="83">
        <f t="shared" si="7"/>
        <v>0</v>
      </c>
      <c r="K109" s="83">
        <f t="shared" si="7"/>
        <v>0</v>
      </c>
      <c r="L109" s="83">
        <f t="shared" si="7"/>
        <v>0</v>
      </c>
      <c r="M109" s="83">
        <f t="shared" si="7"/>
        <v>0</v>
      </c>
      <c r="N109" s="83">
        <f t="shared" si="7"/>
        <v>0</v>
      </c>
      <c r="O109" s="83">
        <f t="shared" si="7"/>
        <v>0</v>
      </c>
      <c r="P109" s="83">
        <f t="shared" si="7"/>
        <v>0</v>
      </c>
      <c r="Q109" s="83">
        <f>SUM(D109:P109)</f>
        <v>0</v>
      </c>
    </row>
    <row r="110" spans="3:17">
      <c r="C110" s="109" t="s">
        <v>92</v>
      </c>
      <c r="D110" s="84">
        <f t="shared" si="7"/>
        <v>0</v>
      </c>
      <c r="E110" s="84">
        <f t="shared" si="7"/>
        <v>0</v>
      </c>
      <c r="F110" s="84">
        <f t="shared" si="7"/>
        <v>0</v>
      </c>
      <c r="G110" s="84">
        <f t="shared" si="7"/>
        <v>0</v>
      </c>
      <c r="H110" s="84">
        <f t="shared" si="7"/>
        <v>0</v>
      </c>
      <c r="I110" s="84">
        <f t="shared" si="7"/>
        <v>0</v>
      </c>
      <c r="J110" s="84">
        <f t="shared" si="7"/>
        <v>0</v>
      </c>
      <c r="K110" s="84">
        <f t="shared" si="7"/>
        <v>0</v>
      </c>
      <c r="L110" s="84">
        <f t="shared" si="7"/>
        <v>0</v>
      </c>
      <c r="M110" s="84">
        <f t="shared" si="7"/>
        <v>0</v>
      </c>
      <c r="N110" s="84">
        <f t="shared" si="7"/>
        <v>0</v>
      </c>
      <c r="O110" s="84">
        <f t="shared" si="7"/>
        <v>0</v>
      </c>
      <c r="P110" s="84">
        <f t="shared" si="7"/>
        <v>0</v>
      </c>
      <c r="Q110" s="84">
        <f>SUM(D110:P110)</f>
        <v>0</v>
      </c>
    </row>
    <row r="111" spans="3:17" ht="10.7" customHeight="1">
      <c r="D111" s="111"/>
      <c r="E111" s="111"/>
      <c r="F111" s="111"/>
      <c r="G111" s="111"/>
      <c r="H111" s="111"/>
      <c r="I111" s="111"/>
      <c r="J111" s="111"/>
      <c r="K111" s="111"/>
      <c r="L111" s="111"/>
      <c r="M111" s="111"/>
      <c r="N111" s="111"/>
      <c r="O111" s="111"/>
      <c r="P111" s="111"/>
      <c r="Q111" s="111"/>
    </row>
    <row r="112" spans="3:17" ht="13.5" customHeight="1">
      <c r="C112" s="33" t="s">
        <v>106</v>
      </c>
      <c r="D112" s="111"/>
      <c r="E112" s="111"/>
      <c r="F112" s="111"/>
      <c r="G112" s="111"/>
      <c r="H112" s="111"/>
      <c r="I112" s="111"/>
      <c r="J112" s="111"/>
      <c r="K112" s="111"/>
      <c r="L112" s="111"/>
      <c r="M112" s="111"/>
      <c r="N112" s="111"/>
      <c r="O112" s="111"/>
      <c r="P112" s="111"/>
      <c r="Q112" s="111"/>
    </row>
    <row r="113" spans="3:17">
      <c r="D113" s="111"/>
      <c r="E113" s="111"/>
      <c r="F113" s="111"/>
      <c r="G113" s="111"/>
      <c r="H113" s="111"/>
      <c r="I113" s="111"/>
      <c r="J113" s="111"/>
      <c r="K113" s="111"/>
      <c r="L113" s="111"/>
      <c r="M113" s="111"/>
      <c r="N113" s="111"/>
      <c r="O113" s="111"/>
      <c r="P113" s="111"/>
      <c r="Q113" s="111"/>
    </row>
    <row r="114" spans="3:17">
      <c r="D114" s="111"/>
      <c r="E114" s="111"/>
      <c r="F114" s="111"/>
      <c r="G114" s="111"/>
      <c r="H114" s="111"/>
      <c r="I114" s="111"/>
      <c r="J114" s="111"/>
      <c r="K114" s="111"/>
      <c r="L114" s="111"/>
      <c r="M114" s="111"/>
      <c r="N114" s="111"/>
      <c r="O114" s="111"/>
      <c r="P114" s="111"/>
      <c r="Q114" s="111"/>
    </row>
    <row r="115" spans="3:17">
      <c r="D115" s="111"/>
      <c r="E115" s="111"/>
      <c r="F115" s="111"/>
      <c r="G115" s="111"/>
      <c r="H115" s="111"/>
      <c r="I115" s="111"/>
      <c r="J115" s="111"/>
      <c r="K115" s="111"/>
      <c r="L115" s="111"/>
      <c r="M115" s="111"/>
      <c r="N115" s="111"/>
      <c r="O115" s="111"/>
      <c r="P115" s="111"/>
      <c r="Q115" s="111"/>
    </row>
    <row r="116" spans="3:17">
      <c r="D116" s="111"/>
      <c r="E116" s="111"/>
      <c r="F116" s="111"/>
      <c r="G116" s="111"/>
      <c r="H116" s="111"/>
      <c r="I116" s="111"/>
      <c r="J116" s="111"/>
      <c r="K116" s="111"/>
      <c r="L116" s="111"/>
      <c r="M116" s="111"/>
      <c r="N116" s="111"/>
      <c r="O116" s="111"/>
      <c r="P116" s="111"/>
      <c r="Q116" s="111"/>
    </row>
    <row r="117" spans="3:17">
      <c r="D117" s="111"/>
      <c r="E117" s="111"/>
      <c r="F117" s="111"/>
      <c r="G117" s="111"/>
      <c r="H117" s="111"/>
      <c r="I117" s="111"/>
      <c r="J117" s="111"/>
      <c r="K117" s="111"/>
      <c r="L117" s="111"/>
      <c r="M117" s="111"/>
      <c r="N117" s="111"/>
      <c r="O117" s="111"/>
      <c r="P117" s="111"/>
      <c r="Q117" s="111"/>
    </row>
    <row r="118" spans="3:17">
      <c r="D118" s="111"/>
      <c r="E118" s="111"/>
      <c r="F118" s="111"/>
      <c r="G118" s="111"/>
      <c r="H118" s="111"/>
      <c r="I118" s="111"/>
      <c r="J118" s="111"/>
      <c r="K118" s="111"/>
      <c r="L118" s="111"/>
      <c r="M118" s="111"/>
      <c r="N118" s="111"/>
      <c r="O118" s="111"/>
      <c r="P118" s="111"/>
      <c r="Q118" s="111"/>
    </row>
    <row r="119" spans="3:17">
      <c r="D119" s="111"/>
      <c r="E119" s="111"/>
      <c r="F119" s="111"/>
      <c r="G119" s="111"/>
      <c r="H119" s="111"/>
      <c r="I119" s="111"/>
      <c r="J119" s="111"/>
      <c r="K119" s="111"/>
      <c r="L119" s="111"/>
      <c r="M119" s="111"/>
      <c r="N119" s="111"/>
      <c r="O119" s="111"/>
      <c r="P119" s="111"/>
      <c r="Q119" s="111"/>
    </row>
    <row r="120" spans="3:17">
      <c r="D120" s="111"/>
      <c r="E120" s="111"/>
      <c r="F120" s="111"/>
      <c r="G120" s="111"/>
      <c r="H120" s="111"/>
      <c r="I120" s="111"/>
      <c r="J120" s="111"/>
      <c r="K120" s="111"/>
      <c r="L120" s="111"/>
      <c r="M120" s="111"/>
      <c r="N120" s="111"/>
      <c r="O120" s="111"/>
      <c r="P120" s="111"/>
      <c r="Q120" s="111"/>
    </row>
    <row r="121" spans="3:17">
      <c r="D121" s="111"/>
      <c r="E121" s="111"/>
      <c r="F121" s="111"/>
      <c r="G121" s="111"/>
      <c r="H121" s="111"/>
      <c r="I121" s="111"/>
      <c r="J121" s="111"/>
      <c r="K121" s="111"/>
      <c r="L121" s="111"/>
      <c r="M121" s="111"/>
      <c r="N121" s="111"/>
      <c r="O121" s="111"/>
      <c r="P121" s="111"/>
      <c r="Q121" s="111"/>
    </row>
    <row r="122" spans="3:17">
      <c r="D122" s="111"/>
      <c r="E122" s="111"/>
      <c r="F122" s="111"/>
      <c r="G122" s="111"/>
      <c r="H122" s="111"/>
      <c r="I122" s="111"/>
      <c r="J122" s="111"/>
      <c r="K122" s="111"/>
      <c r="L122" s="111"/>
      <c r="M122" s="111"/>
      <c r="N122" s="111"/>
      <c r="O122" s="111"/>
      <c r="P122" s="111"/>
      <c r="Q122" s="111"/>
    </row>
    <row r="123" spans="3:17">
      <c r="D123" s="111"/>
      <c r="E123" s="111"/>
      <c r="F123" s="111"/>
      <c r="G123" s="111"/>
      <c r="H123" s="111"/>
      <c r="I123" s="111"/>
      <c r="J123" s="111"/>
      <c r="K123" s="111"/>
      <c r="L123" s="111"/>
      <c r="M123" s="111"/>
      <c r="N123" s="111"/>
      <c r="O123" s="111"/>
      <c r="P123" s="111"/>
      <c r="Q123" s="111"/>
    </row>
    <row r="124" spans="3:17">
      <c r="D124" s="111"/>
      <c r="E124" s="111"/>
      <c r="F124" s="111"/>
      <c r="G124" s="111"/>
      <c r="H124" s="111"/>
      <c r="I124" s="111"/>
      <c r="J124" s="111"/>
      <c r="K124" s="111"/>
      <c r="L124" s="111"/>
      <c r="M124" s="111"/>
      <c r="N124" s="111"/>
      <c r="O124" s="111"/>
      <c r="P124" s="111"/>
      <c r="Q124" s="111"/>
    </row>
    <row r="125" spans="3:17">
      <c r="D125" s="111"/>
      <c r="E125" s="111"/>
      <c r="F125" s="111"/>
      <c r="G125" s="111"/>
      <c r="H125" s="111"/>
      <c r="I125" s="111"/>
      <c r="J125" s="111"/>
      <c r="K125" s="111"/>
      <c r="L125" s="111"/>
      <c r="M125" s="111"/>
      <c r="N125" s="111"/>
      <c r="O125" s="111"/>
      <c r="P125" s="111"/>
      <c r="Q125" s="111"/>
    </row>
    <row r="126" spans="3:17">
      <c r="D126" s="111"/>
      <c r="E126" s="111"/>
      <c r="F126" s="111"/>
      <c r="G126" s="111"/>
      <c r="H126" s="111"/>
      <c r="I126" s="111"/>
      <c r="J126" s="111"/>
      <c r="K126" s="111"/>
      <c r="L126" s="111"/>
      <c r="M126" s="111"/>
      <c r="N126" s="111"/>
      <c r="O126" s="111"/>
      <c r="P126" s="111"/>
      <c r="Q126" s="111"/>
    </row>
    <row r="127" spans="3:17">
      <c r="D127" s="111"/>
      <c r="E127" s="111"/>
      <c r="F127" s="111"/>
      <c r="G127" s="111"/>
      <c r="H127" s="111"/>
      <c r="I127" s="111"/>
      <c r="J127" s="111"/>
      <c r="K127" s="111"/>
      <c r="L127" s="111"/>
      <c r="M127" s="111"/>
      <c r="N127" s="111"/>
      <c r="O127" s="111"/>
      <c r="P127" s="111"/>
      <c r="Q127" s="111"/>
    </row>
    <row r="128" spans="3:17" ht="17.25">
      <c r="C128" s="36" t="s">
        <v>212</v>
      </c>
      <c r="J128" s="102"/>
      <c r="K128" s="103"/>
      <c r="Q128" s="102"/>
    </row>
    <row r="129" spans="3:17">
      <c r="J129" s="102"/>
      <c r="K129" s="103"/>
      <c r="Q129" s="102"/>
    </row>
    <row r="130" spans="3:17">
      <c r="C130" s="30" t="s">
        <v>256</v>
      </c>
      <c r="J130" s="102"/>
      <c r="K130" s="103"/>
      <c r="Q130" s="116" t="s">
        <v>305</v>
      </c>
    </row>
    <row r="131" spans="3:17">
      <c r="C131" s="39"/>
      <c r="D131" s="712" t="str">
        <f t="array" ref="D131:P132">+TRANSPOSE('入力 (県内外)'!$B$6:$C$18)</f>
        <v>01</v>
      </c>
      <c r="E131" s="712" t="str">
        <v>02</v>
      </c>
      <c r="F131" s="712" t="str">
        <v>03</v>
      </c>
      <c r="G131" s="712" t="str">
        <v>04</v>
      </c>
      <c r="H131" s="712" t="str">
        <v>05</v>
      </c>
      <c r="I131" s="712" t="str">
        <v>06</v>
      </c>
      <c r="J131" s="712" t="str">
        <v>07</v>
      </c>
      <c r="K131" s="712" t="str">
        <v>08</v>
      </c>
      <c r="L131" s="712" t="str">
        <v>09</v>
      </c>
      <c r="M131" s="712" t="str">
        <v>10</v>
      </c>
      <c r="N131" s="712" t="str">
        <v>11</v>
      </c>
      <c r="O131" s="712" t="str">
        <v>12</v>
      </c>
      <c r="P131" s="712" t="str">
        <v>13</v>
      </c>
      <c r="Q131" s="39"/>
    </row>
    <row r="132" spans="3:17" ht="24">
      <c r="C132" s="104" t="s">
        <v>58</v>
      </c>
      <c r="D132" s="713" t="str">
        <v>農林水産業</v>
      </c>
      <c r="E132" s="713" t="str">
        <v>鉱業</v>
      </c>
      <c r="F132" s="713" t="str">
        <v>製造業</v>
      </c>
      <c r="G132" s="713" t="str">
        <v>建設</v>
      </c>
      <c r="H132" s="713" t="str">
        <v>電力・ガス・水道</v>
      </c>
      <c r="I132" s="713" t="str">
        <v>商業</v>
      </c>
      <c r="J132" s="713" t="str">
        <v>金融・保険</v>
      </c>
      <c r="K132" s="713" t="str">
        <v>不動産</v>
      </c>
      <c r="L132" s="713" t="str">
        <v>運輸・郵便</v>
      </c>
      <c r="M132" s="713" t="str">
        <v>情報通信</v>
      </c>
      <c r="N132" s="713" t="str">
        <v>公務</v>
      </c>
      <c r="O132" s="713" t="str">
        <v>サービス業</v>
      </c>
      <c r="P132" s="713" t="str">
        <v>分類不明</v>
      </c>
      <c r="Q132" s="32" t="s">
        <v>71</v>
      </c>
    </row>
    <row r="133" spans="3:17">
      <c r="C133" s="106" t="s">
        <v>101</v>
      </c>
      <c r="D133" s="77">
        <f>詳細1!D56</f>
        <v>0</v>
      </c>
      <c r="E133" s="77">
        <f>詳細1!E56</f>
        <v>0</v>
      </c>
      <c r="F133" s="77">
        <f>詳細1!F56</f>
        <v>0</v>
      </c>
      <c r="G133" s="77">
        <f>詳細1!G56</f>
        <v>0</v>
      </c>
      <c r="H133" s="77">
        <f>詳細1!H56</f>
        <v>0</v>
      </c>
      <c r="I133" s="77">
        <f>詳細1!I56</f>
        <v>0</v>
      </c>
      <c r="J133" s="77">
        <f>詳細1!J56</f>
        <v>0</v>
      </c>
      <c r="K133" s="77">
        <f>詳細1!K56</f>
        <v>0</v>
      </c>
      <c r="L133" s="77">
        <f>詳細1!L56</f>
        <v>0</v>
      </c>
      <c r="M133" s="77">
        <f>詳細1!M56</f>
        <v>0</v>
      </c>
      <c r="N133" s="77">
        <f>詳細1!N56</f>
        <v>0</v>
      </c>
      <c r="O133" s="77">
        <f>詳細1!O56</f>
        <v>0</v>
      </c>
      <c r="P133" s="77">
        <f>詳細1!P56</f>
        <v>0</v>
      </c>
      <c r="Q133" s="77">
        <f>SUM(D133:P133)</f>
        <v>0</v>
      </c>
    </row>
    <row r="134" spans="3:17">
      <c r="C134" s="108" t="s">
        <v>102</v>
      </c>
      <c r="D134" s="79">
        <f>詳細1!D57</f>
        <v>0</v>
      </c>
      <c r="E134" s="79">
        <f>詳細1!E57</f>
        <v>0</v>
      </c>
      <c r="F134" s="79">
        <f>詳細1!F57</f>
        <v>0</v>
      </c>
      <c r="G134" s="79">
        <f>詳細1!G57</f>
        <v>0</v>
      </c>
      <c r="H134" s="79">
        <f>詳細1!H57</f>
        <v>0</v>
      </c>
      <c r="I134" s="79">
        <f>詳細1!I57</f>
        <v>0</v>
      </c>
      <c r="J134" s="79">
        <f>詳細1!J57</f>
        <v>0</v>
      </c>
      <c r="K134" s="79">
        <f>詳細1!K57</f>
        <v>0</v>
      </c>
      <c r="L134" s="79">
        <f>詳細1!L57</f>
        <v>0</v>
      </c>
      <c r="M134" s="79">
        <f>詳細1!M57</f>
        <v>0</v>
      </c>
      <c r="N134" s="79">
        <f>詳細1!N57</f>
        <v>0</v>
      </c>
      <c r="O134" s="79">
        <f>詳細1!O57</f>
        <v>0</v>
      </c>
      <c r="P134" s="79">
        <f>詳細1!P57</f>
        <v>0</v>
      </c>
      <c r="Q134" s="79">
        <f>SUM(D134:P134)</f>
        <v>0</v>
      </c>
    </row>
    <row r="135" spans="3:17">
      <c r="C135" s="108" t="s">
        <v>103</v>
      </c>
      <c r="D135" s="79">
        <f>詳細1!D58</f>
        <v>0</v>
      </c>
      <c r="E135" s="79">
        <f>詳細1!E58</f>
        <v>0</v>
      </c>
      <c r="F135" s="79">
        <f>詳細1!F58</f>
        <v>0</v>
      </c>
      <c r="G135" s="79">
        <f>詳細1!G58</f>
        <v>0</v>
      </c>
      <c r="H135" s="79">
        <f>詳細1!H58</f>
        <v>0</v>
      </c>
      <c r="I135" s="79">
        <f>詳細1!I58</f>
        <v>0</v>
      </c>
      <c r="J135" s="79">
        <f>詳細1!J58</f>
        <v>0</v>
      </c>
      <c r="K135" s="79">
        <f>詳細1!K58</f>
        <v>0</v>
      </c>
      <c r="L135" s="79">
        <f>詳細1!L58</f>
        <v>0</v>
      </c>
      <c r="M135" s="79">
        <f>詳細1!M58</f>
        <v>0</v>
      </c>
      <c r="N135" s="79">
        <f>詳細1!N58</f>
        <v>0</v>
      </c>
      <c r="O135" s="79">
        <f>詳細1!O58</f>
        <v>0</v>
      </c>
      <c r="P135" s="79">
        <f>詳細1!P58</f>
        <v>0</v>
      </c>
      <c r="Q135" s="79">
        <f>SUM(D135:P135)</f>
        <v>0</v>
      </c>
    </row>
    <row r="136" spans="3:17">
      <c r="C136" s="109" t="s">
        <v>92</v>
      </c>
      <c r="D136" s="46">
        <f>詳細1!D59</f>
        <v>0</v>
      </c>
      <c r="E136" s="46">
        <f>詳細1!E59</f>
        <v>0</v>
      </c>
      <c r="F136" s="46">
        <f>詳細1!F59</f>
        <v>0</v>
      </c>
      <c r="G136" s="46">
        <f>詳細1!G59</f>
        <v>0</v>
      </c>
      <c r="H136" s="46">
        <f>詳細1!H59</f>
        <v>0</v>
      </c>
      <c r="I136" s="46">
        <f>詳細1!I59</f>
        <v>0</v>
      </c>
      <c r="J136" s="46">
        <f>詳細1!J59</f>
        <v>0</v>
      </c>
      <c r="K136" s="46">
        <f>詳細1!K59</f>
        <v>0</v>
      </c>
      <c r="L136" s="46">
        <f>詳細1!L59</f>
        <v>0</v>
      </c>
      <c r="M136" s="46">
        <f>詳細1!M59</f>
        <v>0</v>
      </c>
      <c r="N136" s="46">
        <f>詳細1!N59</f>
        <v>0</v>
      </c>
      <c r="O136" s="46">
        <f>詳細1!O59</f>
        <v>0</v>
      </c>
      <c r="P136" s="46">
        <f>詳細1!P59</f>
        <v>0</v>
      </c>
      <c r="Q136" s="46">
        <f>SUM(D136:P136)</f>
        <v>0</v>
      </c>
    </row>
    <row r="137" spans="3:17">
      <c r="D137" s="110"/>
      <c r="E137" s="110"/>
      <c r="F137" s="110"/>
      <c r="G137" s="110"/>
      <c r="H137" s="110"/>
      <c r="I137" s="110"/>
      <c r="J137" s="110"/>
      <c r="K137" s="110"/>
      <c r="L137" s="110"/>
      <c r="M137" s="110"/>
      <c r="N137" s="110"/>
      <c r="O137" s="110"/>
      <c r="P137" s="110"/>
      <c r="Q137" s="110"/>
    </row>
    <row r="138" spans="3:17">
      <c r="C138" s="112" t="s">
        <v>298</v>
      </c>
      <c r="D138" s="110"/>
      <c r="E138" s="110"/>
      <c r="F138" s="110"/>
      <c r="G138" s="110"/>
      <c r="H138" s="110"/>
      <c r="I138" s="110"/>
      <c r="J138" s="110"/>
      <c r="K138" s="110"/>
      <c r="L138" s="110"/>
      <c r="M138" s="110"/>
      <c r="N138" s="110"/>
      <c r="O138" s="110"/>
      <c r="P138" s="113" t="s">
        <v>292</v>
      </c>
      <c r="Q138" s="110"/>
    </row>
    <row r="139" spans="3:17">
      <c r="C139" s="39"/>
      <c r="D139" s="712" t="str">
        <f t="array" ref="D139:P140">+TRANSPOSE('入力 (県内外)'!$B$6:$C$18)</f>
        <v>01</v>
      </c>
      <c r="E139" s="712" t="str">
        <v>02</v>
      </c>
      <c r="F139" s="712" t="str">
        <v>03</v>
      </c>
      <c r="G139" s="712" t="str">
        <v>04</v>
      </c>
      <c r="H139" s="712" t="str">
        <v>05</v>
      </c>
      <c r="I139" s="712" t="str">
        <v>06</v>
      </c>
      <c r="J139" s="712" t="str">
        <v>07</v>
      </c>
      <c r="K139" s="712" t="str">
        <v>08</v>
      </c>
      <c r="L139" s="712" t="str">
        <v>09</v>
      </c>
      <c r="M139" s="712" t="str">
        <v>10</v>
      </c>
      <c r="N139" s="712" t="str">
        <v>11</v>
      </c>
      <c r="O139" s="712" t="str">
        <v>12</v>
      </c>
      <c r="P139" s="712" t="str">
        <v>13</v>
      </c>
      <c r="Q139" s="110"/>
    </row>
    <row r="140" spans="3:17" ht="24">
      <c r="C140" s="104" t="s">
        <v>58</v>
      </c>
      <c r="D140" s="713" t="str">
        <v>農林水産業</v>
      </c>
      <c r="E140" s="713" t="str">
        <v>鉱業</v>
      </c>
      <c r="F140" s="713" t="str">
        <v>製造業</v>
      </c>
      <c r="G140" s="713" t="str">
        <v>建設</v>
      </c>
      <c r="H140" s="713" t="str">
        <v>電力・ガス・水道</v>
      </c>
      <c r="I140" s="713" t="str">
        <v>商業</v>
      </c>
      <c r="J140" s="713" t="str">
        <v>金融・保険</v>
      </c>
      <c r="K140" s="713" t="str">
        <v>不動産</v>
      </c>
      <c r="L140" s="713" t="str">
        <v>運輸・郵便</v>
      </c>
      <c r="M140" s="713" t="str">
        <v>情報通信</v>
      </c>
      <c r="N140" s="713" t="str">
        <v>公務</v>
      </c>
      <c r="O140" s="713" t="str">
        <v>サービス業</v>
      </c>
      <c r="P140" s="713" t="str">
        <v>分類不明</v>
      </c>
      <c r="Q140" s="114"/>
    </row>
    <row r="141" spans="3:17">
      <c r="C141" s="109" t="s">
        <v>293</v>
      </c>
      <c r="D141" s="98">
        <f t="array" ref="D141:P141">+TRANSPOSE(係数!$M$17:$M$29)</f>
        <v>4.9415000000000001E-2</v>
      </c>
      <c r="E141" s="98">
        <v>6.9598999999999994E-2</v>
      </c>
      <c r="F141" s="98">
        <v>5.1965999999999998E-2</v>
      </c>
      <c r="G141" s="98">
        <v>0.16181999999999999</v>
      </c>
      <c r="H141" s="98">
        <v>3.875E-2</v>
      </c>
      <c r="I141" s="98">
        <v>0.154308</v>
      </c>
      <c r="J141" s="98">
        <v>9.0554999999999997E-2</v>
      </c>
      <c r="K141" s="98">
        <v>1.2448000000000001E-2</v>
      </c>
      <c r="L141" s="98">
        <v>0.137713</v>
      </c>
      <c r="M141" s="98">
        <v>6.2087000000000003E-2</v>
      </c>
      <c r="N141" s="98">
        <v>8.1502000000000005E-2</v>
      </c>
      <c r="O141" s="98">
        <v>0.140239</v>
      </c>
      <c r="P141" s="98">
        <v>1.2728E-2</v>
      </c>
      <c r="Q141" s="115"/>
    </row>
    <row r="142" spans="3:17">
      <c r="D142" s="110"/>
      <c r="E142" s="110"/>
      <c r="F142" s="110"/>
      <c r="G142" s="110"/>
      <c r="H142" s="110"/>
      <c r="I142" s="110"/>
      <c r="J142" s="110"/>
      <c r="K142" s="110"/>
      <c r="L142" s="110"/>
      <c r="M142" s="110"/>
      <c r="N142" s="110"/>
      <c r="O142" s="110"/>
      <c r="P142" s="110"/>
      <c r="Q142" s="110"/>
    </row>
    <row r="143" spans="3:17">
      <c r="C143" s="112" t="s">
        <v>306</v>
      </c>
      <c r="D143" s="110"/>
      <c r="E143" s="110"/>
      <c r="F143" s="110"/>
      <c r="G143" s="110"/>
      <c r="H143" s="110"/>
      <c r="I143" s="110"/>
      <c r="J143" s="110"/>
      <c r="K143" s="110"/>
      <c r="L143" s="110"/>
      <c r="M143" s="110"/>
      <c r="N143" s="110"/>
      <c r="O143" s="110"/>
      <c r="P143" s="110"/>
      <c r="Q143" s="116" t="s">
        <v>292</v>
      </c>
    </row>
    <row r="144" spans="3:17">
      <c r="C144" s="39"/>
      <c r="D144" s="712" t="str">
        <f t="array" ref="D144:P145">+TRANSPOSE('入力 (県内外)'!$B$6:$C$18)</f>
        <v>01</v>
      </c>
      <c r="E144" s="712" t="str">
        <v>02</v>
      </c>
      <c r="F144" s="712" t="str">
        <v>03</v>
      </c>
      <c r="G144" s="712" t="str">
        <v>04</v>
      </c>
      <c r="H144" s="712" t="str">
        <v>05</v>
      </c>
      <c r="I144" s="712" t="str">
        <v>06</v>
      </c>
      <c r="J144" s="712" t="str">
        <v>07</v>
      </c>
      <c r="K144" s="712" t="str">
        <v>08</v>
      </c>
      <c r="L144" s="712" t="str">
        <v>09</v>
      </c>
      <c r="M144" s="712" t="str">
        <v>10</v>
      </c>
      <c r="N144" s="712" t="str">
        <v>11</v>
      </c>
      <c r="O144" s="712" t="str">
        <v>12</v>
      </c>
      <c r="P144" s="712" t="str">
        <v>13</v>
      </c>
      <c r="Q144" s="39"/>
    </row>
    <row r="145" spans="3:17" ht="24">
      <c r="C145" s="104" t="s">
        <v>58</v>
      </c>
      <c r="D145" s="713" t="str">
        <v>農林水産業</v>
      </c>
      <c r="E145" s="713" t="str">
        <v>鉱業</v>
      </c>
      <c r="F145" s="713" t="str">
        <v>製造業</v>
      </c>
      <c r="G145" s="713" t="str">
        <v>建設</v>
      </c>
      <c r="H145" s="713" t="str">
        <v>電力・ガス・水道</v>
      </c>
      <c r="I145" s="713" t="str">
        <v>商業</v>
      </c>
      <c r="J145" s="713" t="str">
        <v>金融・保険</v>
      </c>
      <c r="K145" s="713" t="str">
        <v>不動産</v>
      </c>
      <c r="L145" s="713" t="str">
        <v>運輸・郵便</v>
      </c>
      <c r="M145" s="713" t="str">
        <v>情報通信</v>
      </c>
      <c r="N145" s="713" t="str">
        <v>公務</v>
      </c>
      <c r="O145" s="713" t="str">
        <v>サービス業</v>
      </c>
      <c r="P145" s="713" t="str">
        <v>分類不明</v>
      </c>
      <c r="Q145" s="32" t="s">
        <v>71</v>
      </c>
    </row>
    <row r="146" spans="3:17">
      <c r="C146" s="106" t="s">
        <v>101</v>
      </c>
      <c r="D146" s="82">
        <f>(D133*D$141)*100</f>
        <v>0</v>
      </c>
      <c r="E146" s="82">
        <f t="shared" ref="E146:P146" si="8">(E133*E$141)*100</f>
        <v>0</v>
      </c>
      <c r="F146" s="82">
        <f t="shared" si="8"/>
        <v>0</v>
      </c>
      <c r="G146" s="82">
        <f t="shared" si="8"/>
        <v>0</v>
      </c>
      <c r="H146" s="82">
        <f t="shared" si="8"/>
        <v>0</v>
      </c>
      <c r="I146" s="82">
        <f t="shared" si="8"/>
        <v>0</v>
      </c>
      <c r="J146" s="82">
        <f t="shared" si="8"/>
        <v>0</v>
      </c>
      <c r="K146" s="82">
        <f t="shared" si="8"/>
        <v>0</v>
      </c>
      <c r="L146" s="82">
        <f t="shared" si="8"/>
        <v>0</v>
      </c>
      <c r="M146" s="82">
        <f t="shared" si="8"/>
        <v>0</v>
      </c>
      <c r="N146" s="82">
        <f t="shared" si="8"/>
        <v>0</v>
      </c>
      <c r="O146" s="82">
        <f t="shared" si="8"/>
        <v>0</v>
      </c>
      <c r="P146" s="82">
        <f t="shared" si="8"/>
        <v>0</v>
      </c>
      <c r="Q146" s="82">
        <f>SUM(D146:P146)</f>
        <v>0</v>
      </c>
    </row>
    <row r="147" spans="3:17">
      <c r="C147" s="108" t="s">
        <v>102</v>
      </c>
      <c r="D147" s="83">
        <f t="shared" ref="D147:P149" si="9">(D134*D$141)*100</f>
        <v>0</v>
      </c>
      <c r="E147" s="83">
        <f t="shared" si="9"/>
        <v>0</v>
      </c>
      <c r="F147" s="83">
        <f t="shared" si="9"/>
        <v>0</v>
      </c>
      <c r="G147" s="83">
        <f t="shared" si="9"/>
        <v>0</v>
      </c>
      <c r="H147" s="83">
        <f t="shared" si="9"/>
        <v>0</v>
      </c>
      <c r="I147" s="83">
        <f t="shared" si="9"/>
        <v>0</v>
      </c>
      <c r="J147" s="83">
        <f t="shared" si="9"/>
        <v>0</v>
      </c>
      <c r="K147" s="83">
        <f t="shared" si="9"/>
        <v>0</v>
      </c>
      <c r="L147" s="83">
        <f t="shared" si="9"/>
        <v>0</v>
      </c>
      <c r="M147" s="83">
        <f t="shared" si="9"/>
        <v>0</v>
      </c>
      <c r="N147" s="83">
        <f t="shared" si="9"/>
        <v>0</v>
      </c>
      <c r="O147" s="83">
        <f t="shared" si="9"/>
        <v>0</v>
      </c>
      <c r="P147" s="83">
        <f t="shared" si="9"/>
        <v>0</v>
      </c>
      <c r="Q147" s="83">
        <f>SUM(D147:P147)</f>
        <v>0</v>
      </c>
    </row>
    <row r="148" spans="3:17">
      <c r="C148" s="108" t="s">
        <v>103</v>
      </c>
      <c r="D148" s="83">
        <f t="shared" si="9"/>
        <v>0</v>
      </c>
      <c r="E148" s="83">
        <f t="shared" si="9"/>
        <v>0</v>
      </c>
      <c r="F148" s="83">
        <f t="shared" si="9"/>
        <v>0</v>
      </c>
      <c r="G148" s="83">
        <f t="shared" si="9"/>
        <v>0</v>
      </c>
      <c r="H148" s="83">
        <f t="shared" si="9"/>
        <v>0</v>
      </c>
      <c r="I148" s="83">
        <f t="shared" si="9"/>
        <v>0</v>
      </c>
      <c r="J148" s="83">
        <f t="shared" si="9"/>
        <v>0</v>
      </c>
      <c r="K148" s="83">
        <f t="shared" si="9"/>
        <v>0</v>
      </c>
      <c r="L148" s="83">
        <f t="shared" si="9"/>
        <v>0</v>
      </c>
      <c r="M148" s="83">
        <f t="shared" si="9"/>
        <v>0</v>
      </c>
      <c r="N148" s="83">
        <f t="shared" si="9"/>
        <v>0</v>
      </c>
      <c r="O148" s="83">
        <f t="shared" si="9"/>
        <v>0</v>
      </c>
      <c r="P148" s="83">
        <f t="shared" si="9"/>
        <v>0</v>
      </c>
      <c r="Q148" s="83">
        <f>SUM(D148:P148)</f>
        <v>0</v>
      </c>
    </row>
    <row r="149" spans="3:17">
      <c r="C149" s="109" t="s">
        <v>92</v>
      </c>
      <c r="D149" s="84">
        <f t="shared" si="9"/>
        <v>0</v>
      </c>
      <c r="E149" s="84">
        <f t="shared" si="9"/>
        <v>0</v>
      </c>
      <c r="F149" s="84">
        <f t="shared" si="9"/>
        <v>0</v>
      </c>
      <c r="G149" s="84">
        <f t="shared" si="9"/>
        <v>0</v>
      </c>
      <c r="H149" s="84">
        <f t="shared" si="9"/>
        <v>0</v>
      </c>
      <c r="I149" s="84">
        <f t="shared" si="9"/>
        <v>0</v>
      </c>
      <c r="J149" s="84">
        <f t="shared" si="9"/>
        <v>0</v>
      </c>
      <c r="K149" s="84">
        <f t="shared" si="9"/>
        <v>0</v>
      </c>
      <c r="L149" s="84">
        <f t="shared" si="9"/>
        <v>0</v>
      </c>
      <c r="M149" s="84">
        <f t="shared" si="9"/>
        <v>0</v>
      </c>
      <c r="N149" s="84">
        <f t="shared" si="9"/>
        <v>0</v>
      </c>
      <c r="O149" s="84">
        <f t="shared" si="9"/>
        <v>0</v>
      </c>
      <c r="P149" s="84">
        <f t="shared" si="9"/>
        <v>0</v>
      </c>
      <c r="Q149" s="84">
        <f>SUM(D149:P149)</f>
        <v>0</v>
      </c>
    </row>
    <row r="150" spans="3:17">
      <c r="D150" s="111"/>
      <c r="E150" s="111"/>
      <c r="F150" s="111"/>
      <c r="G150" s="111"/>
      <c r="H150" s="111"/>
      <c r="I150" s="111"/>
      <c r="J150" s="111"/>
      <c r="K150" s="111"/>
      <c r="L150" s="111"/>
      <c r="M150" s="111"/>
      <c r="N150" s="111"/>
      <c r="O150" s="111"/>
      <c r="P150" s="111"/>
      <c r="Q150" s="111"/>
    </row>
    <row r="151" spans="3:17">
      <c r="D151" s="111"/>
      <c r="E151" s="111"/>
      <c r="F151" s="111"/>
      <c r="G151" s="111"/>
      <c r="H151" s="111"/>
      <c r="I151" s="111"/>
      <c r="J151" s="111"/>
      <c r="K151" s="111"/>
      <c r="L151" s="111"/>
      <c r="M151" s="111"/>
      <c r="N151" s="111"/>
      <c r="O151" s="111"/>
      <c r="P151" s="111"/>
      <c r="Q151" s="111"/>
    </row>
    <row r="157" spans="3:17" ht="17.25">
      <c r="C157" s="36" t="s">
        <v>307</v>
      </c>
      <c r="J157" s="102"/>
      <c r="K157" s="103"/>
      <c r="Q157" s="102"/>
    </row>
    <row r="158" spans="3:17">
      <c r="J158" s="102"/>
      <c r="K158" s="103"/>
      <c r="Q158" s="102"/>
    </row>
    <row r="159" spans="3:17">
      <c r="C159" s="30" t="s">
        <v>308</v>
      </c>
      <c r="J159" s="102"/>
      <c r="K159" s="103"/>
      <c r="Q159" s="116" t="s">
        <v>292</v>
      </c>
    </row>
    <row r="160" spans="3:17">
      <c r="C160" s="39"/>
      <c r="D160" s="712" t="str">
        <f t="array" ref="D160:P161">+TRANSPOSE('入力 (県内外)'!$B$6:$C$18)</f>
        <v>01</v>
      </c>
      <c r="E160" s="712" t="str">
        <v>02</v>
      </c>
      <c r="F160" s="712" t="str">
        <v>03</v>
      </c>
      <c r="G160" s="712" t="str">
        <v>04</v>
      </c>
      <c r="H160" s="712" t="str">
        <v>05</v>
      </c>
      <c r="I160" s="712" t="str">
        <v>06</v>
      </c>
      <c r="J160" s="712" t="str">
        <v>07</v>
      </c>
      <c r="K160" s="712" t="str">
        <v>08</v>
      </c>
      <c r="L160" s="712" t="str">
        <v>09</v>
      </c>
      <c r="M160" s="712" t="str">
        <v>10</v>
      </c>
      <c r="N160" s="712" t="str">
        <v>11</v>
      </c>
      <c r="O160" s="712" t="str">
        <v>12</v>
      </c>
      <c r="P160" s="712" t="str">
        <v>13</v>
      </c>
      <c r="Q160" s="39"/>
    </row>
    <row r="161" spans="1:18" ht="24">
      <c r="C161" s="104" t="s">
        <v>58</v>
      </c>
      <c r="D161" s="713" t="str">
        <v>農林水産業</v>
      </c>
      <c r="E161" s="713" t="str">
        <v>鉱業</v>
      </c>
      <c r="F161" s="713" t="str">
        <v>製造業</v>
      </c>
      <c r="G161" s="713" t="str">
        <v>建設</v>
      </c>
      <c r="H161" s="713" t="str">
        <v>電力・ガス・水道</v>
      </c>
      <c r="I161" s="713" t="str">
        <v>商業</v>
      </c>
      <c r="J161" s="713" t="str">
        <v>金融・保険</v>
      </c>
      <c r="K161" s="713" t="str">
        <v>不動産</v>
      </c>
      <c r="L161" s="713" t="str">
        <v>運輸・郵便</v>
      </c>
      <c r="M161" s="713" t="str">
        <v>情報通信</v>
      </c>
      <c r="N161" s="713" t="str">
        <v>公務</v>
      </c>
      <c r="O161" s="713" t="str">
        <v>サービス業</v>
      </c>
      <c r="P161" s="713" t="str">
        <v>分類不明</v>
      </c>
      <c r="Q161" s="32" t="s">
        <v>71</v>
      </c>
    </row>
    <row r="162" spans="1:18">
      <c r="C162" s="106" t="s">
        <v>101</v>
      </c>
      <c r="D162" s="82">
        <f>D107+D146</f>
        <v>0</v>
      </c>
      <c r="E162" s="82">
        <f t="shared" ref="E162:P162" si="10">E107+E146</f>
        <v>0</v>
      </c>
      <c r="F162" s="82">
        <f t="shared" si="10"/>
        <v>0</v>
      </c>
      <c r="G162" s="82">
        <f t="shared" si="10"/>
        <v>0</v>
      </c>
      <c r="H162" s="82">
        <f t="shared" si="10"/>
        <v>0</v>
      </c>
      <c r="I162" s="82">
        <f t="shared" si="10"/>
        <v>0</v>
      </c>
      <c r="J162" s="82">
        <f t="shared" si="10"/>
        <v>0</v>
      </c>
      <c r="K162" s="82">
        <f t="shared" si="10"/>
        <v>0</v>
      </c>
      <c r="L162" s="82">
        <f t="shared" si="10"/>
        <v>0</v>
      </c>
      <c r="M162" s="82">
        <f t="shared" si="10"/>
        <v>0</v>
      </c>
      <c r="N162" s="82">
        <f t="shared" si="10"/>
        <v>0</v>
      </c>
      <c r="O162" s="82">
        <f t="shared" si="10"/>
        <v>0</v>
      </c>
      <c r="P162" s="82">
        <f t="shared" si="10"/>
        <v>0</v>
      </c>
      <c r="Q162" s="82">
        <f>SUM(D162:P162)</f>
        <v>0</v>
      </c>
    </row>
    <row r="163" spans="1:18">
      <c r="C163" s="108" t="s">
        <v>102</v>
      </c>
      <c r="D163" s="83">
        <f t="shared" ref="D163:P165" si="11">D108+D147</f>
        <v>0</v>
      </c>
      <c r="E163" s="83">
        <f t="shared" si="11"/>
        <v>0</v>
      </c>
      <c r="F163" s="83">
        <f t="shared" si="11"/>
        <v>0</v>
      </c>
      <c r="G163" s="83">
        <f t="shared" si="11"/>
        <v>0</v>
      </c>
      <c r="H163" s="83">
        <f t="shared" si="11"/>
        <v>0</v>
      </c>
      <c r="I163" s="83">
        <f t="shared" si="11"/>
        <v>0</v>
      </c>
      <c r="J163" s="83">
        <f t="shared" si="11"/>
        <v>0</v>
      </c>
      <c r="K163" s="83">
        <f t="shared" si="11"/>
        <v>0</v>
      </c>
      <c r="L163" s="83">
        <f t="shared" si="11"/>
        <v>0</v>
      </c>
      <c r="M163" s="83">
        <f t="shared" si="11"/>
        <v>0</v>
      </c>
      <c r="N163" s="83">
        <f t="shared" si="11"/>
        <v>0</v>
      </c>
      <c r="O163" s="83">
        <f t="shared" si="11"/>
        <v>0</v>
      </c>
      <c r="P163" s="83">
        <f t="shared" si="11"/>
        <v>0</v>
      </c>
      <c r="Q163" s="83">
        <f>SUM(D163:P163)</f>
        <v>0</v>
      </c>
    </row>
    <row r="164" spans="1:18">
      <c r="C164" s="108" t="s">
        <v>103</v>
      </c>
      <c r="D164" s="83">
        <f t="shared" si="11"/>
        <v>0</v>
      </c>
      <c r="E164" s="83">
        <f t="shared" si="11"/>
        <v>0</v>
      </c>
      <c r="F164" s="83">
        <f t="shared" si="11"/>
        <v>0</v>
      </c>
      <c r="G164" s="83">
        <f t="shared" si="11"/>
        <v>0</v>
      </c>
      <c r="H164" s="83">
        <f t="shared" si="11"/>
        <v>0</v>
      </c>
      <c r="I164" s="83">
        <f t="shared" si="11"/>
        <v>0</v>
      </c>
      <c r="J164" s="83">
        <f t="shared" si="11"/>
        <v>0</v>
      </c>
      <c r="K164" s="83">
        <f t="shared" si="11"/>
        <v>0</v>
      </c>
      <c r="L164" s="83">
        <f t="shared" si="11"/>
        <v>0</v>
      </c>
      <c r="M164" s="83">
        <f t="shared" si="11"/>
        <v>0</v>
      </c>
      <c r="N164" s="83">
        <f t="shared" si="11"/>
        <v>0</v>
      </c>
      <c r="O164" s="83">
        <f t="shared" si="11"/>
        <v>0</v>
      </c>
      <c r="P164" s="83">
        <f t="shared" si="11"/>
        <v>0</v>
      </c>
      <c r="Q164" s="83">
        <f>SUM(D164:P164)</f>
        <v>0</v>
      </c>
    </row>
    <row r="165" spans="1:18">
      <c r="C165" s="109" t="s">
        <v>92</v>
      </c>
      <c r="D165" s="84">
        <f t="shared" si="11"/>
        <v>0</v>
      </c>
      <c r="E165" s="84">
        <f t="shared" si="11"/>
        <v>0</v>
      </c>
      <c r="F165" s="84">
        <f t="shared" si="11"/>
        <v>0</v>
      </c>
      <c r="G165" s="84">
        <f t="shared" si="11"/>
        <v>0</v>
      </c>
      <c r="H165" s="84">
        <f t="shared" si="11"/>
        <v>0</v>
      </c>
      <c r="I165" s="84">
        <f t="shared" si="11"/>
        <v>0</v>
      </c>
      <c r="J165" s="84">
        <f t="shared" si="11"/>
        <v>0</v>
      </c>
      <c r="K165" s="84">
        <f t="shared" si="11"/>
        <v>0</v>
      </c>
      <c r="L165" s="84">
        <f t="shared" si="11"/>
        <v>0</v>
      </c>
      <c r="M165" s="84">
        <f t="shared" si="11"/>
        <v>0</v>
      </c>
      <c r="N165" s="84">
        <f t="shared" si="11"/>
        <v>0</v>
      </c>
      <c r="O165" s="84">
        <f t="shared" si="11"/>
        <v>0</v>
      </c>
      <c r="P165" s="84">
        <f t="shared" si="11"/>
        <v>0</v>
      </c>
      <c r="Q165" s="84">
        <f>SUM(D165:P165)</f>
        <v>0</v>
      </c>
    </row>
    <row r="166" spans="1:18" ht="10.7" customHeight="1"/>
    <row r="167" spans="1:18" ht="13.5" customHeight="1">
      <c r="C167" s="33" t="s">
        <v>106</v>
      </c>
    </row>
    <row r="168" spans="1:18">
      <c r="C168" s="33"/>
    </row>
    <row r="170" spans="1:18" ht="17.25">
      <c r="A170" s="33"/>
      <c r="B170" s="33"/>
      <c r="C170" s="36" t="s">
        <v>309</v>
      </c>
      <c r="D170" s="94"/>
      <c r="E170" s="94"/>
      <c r="F170" s="94"/>
      <c r="G170" s="94"/>
      <c r="H170" s="94"/>
      <c r="I170" s="94"/>
      <c r="J170" s="94"/>
      <c r="K170" s="94"/>
      <c r="L170" s="94"/>
      <c r="M170" s="94"/>
      <c r="N170" s="94"/>
      <c r="O170" s="94"/>
      <c r="P170" s="94"/>
      <c r="Q170" s="94"/>
      <c r="R170" s="94"/>
    </row>
    <row r="171" spans="1:18">
      <c r="A171" s="33"/>
      <c r="B171" s="33"/>
      <c r="C171" s="33"/>
      <c r="D171" s="94"/>
      <c r="E171" s="94"/>
      <c r="F171" s="94"/>
      <c r="G171" s="94"/>
      <c r="H171" s="94"/>
      <c r="I171" s="94"/>
      <c r="J171" s="94"/>
      <c r="K171" s="94"/>
      <c r="L171" s="94"/>
      <c r="M171" s="94"/>
      <c r="N171" s="94"/>
      <c r="O171" s="94"/>
      <c r="P171" s="94"/>
      <c r="Q171" s="94"/>
      <c r="R171" s="94"/>
    </row>
    <row r="172" spans="1:18">
      <c r="A172" s="33"/>
      <c r="B172" s="33"/>
      <c r="C172" s="30" t="s">
        <v>310</v>
      </c>
      <c r="D172" s="94"/>
      <c r="E172" s="94"/>
      <c r="F172" s="94"/>
      <c r="G172" s="94"/>
      <c r="H172" s="94"/>
      <c r="I172" s="94"/>
      <c r="J172" s="94"/>
      <c r="K172" s="94"/>
      <c r="L172" s="94"/>
      <c r="M172" s="94"/>
      <c r="N172" s="94"/>
      <c r="O172" s="94"/>
      <c r="P172" s="94"/>
      <c r="Q172" s="31" t="s">
        <v>207</v>
      </c>
      <c r="R172" s="94"/>
    </row>
    <row r="173" spans="1:18">
      <c r="A173" s="33"/>
      <c r="B173" s="33"/>
      <c r="C173" s="39"/>
      <c r="D173" s="712" t="str">
        <f t="array" ref="D173:P174">+TRANSPOSE('入力 (県内外)'!$B$6:$C$18)</f>
        <v>01</v>
      </c>
      <c r="E173" s="712" t="str">
        <v>02</v>
      </c>
      <c r="F173" s="712" t="str">
        <v>03</v>
      </c>
      <c r="G173" s="712" t="str">
        <v>04</v>
      </c>
      <c r="H173" s="712" t="str">
        <v>05</v>
      </c>
      <c r="I173" s="712" t="str">
        <v>06</v>
      </c>
      <c r="J173" s="712" t="str">
        <v>07</v>
      </c>
      <c r="K173" s="712" t="str">
        <v>08</v>
      </c>
      <c r="L173" s="712" t="str">
        <v>09</v>
      </c>
      <c r="M173" s="712" t="str">
        <v>10</v>
      </c>
      <c r="N173" s="712" t="str">
        <v>11</v>
      </c>
      <c r="O173" s="712" t="str">
        <v>12</v>
      </c>
      <c r="P173" s="712" t="str">
        <v>13</v>
      </c>
      <c r="Q173" s="39"/>
      <c r="R173" s="94"/>
    </row>
    <row r="174" spans="1:18" ht="24">
      <c r="A174" s="33"/>
      <c r="B174" s="33"/>
      <c r="C174" s="75" t="s">
        <v>58</v>
      </c>
      <c r="D174" s="713" t="str">
        <v>農林水産業</v>
      </c>
      <c r="E174" s="713" t="str">
        <v>鉱業</v>
      </c>
      <c r="F174" s="713" t="str">
        <v>製造業</v>
      </c>
      <c r="G174" s="713" t="str">
        <v>建設</v>
      </c>
      <c r="H174" s="713" t="str">
        <v>電力・ガス・水道</v>
      </c>
      <c r="I174" s="713" t="str">
        <v>商業</v>
      </c>
      <c r="J174" s="713" t="str">
        <v>金融・保険</v>
      </c>
      <c r="K174" s="713" t="str">
        <v>不動産</v>
      </c>
      <c r="L174" s="713" t="str">
        <v>運輸・郵便</v>
      </c>
      <c r="M174" s="713" t="str">
        <v>情報通信</v>
      </c>
      <c r="N174" s="713" t="str">
        <v>公務</v>
      </c>
      <c r="O174" s="713" t="str">
        <v>サービス業</v>
      </c>
      <c r="P174" s="713" t="str">
        <v>分類不明</v>
      </c>
      <c r="Q174" s="99" t="s">
        <v>244</v>
      </c>
      <c r="R174" s="33"/>
    </row>
    <row r="175" spans="1:18">
      <c r="A175" s="33"/>
      <c r="B175" s="33"/>
      <c r="C175" s="76" t="s">
        <v>101</v>
      </c>
      <c r="D175" s="82">
        <f t="shared" ref="D175:P178" si="12">D24+D107</f>
        <v>0</v>
      </c>
      <c r="E175" s="82">
        <f t="shared" si="12"/>
        <v>0</v>
      </c>
      <c r="F175" s="82">
        <f t="shared" si="12"/>
        <v>0</v>
      </c>
      <c r="G175" s="82">
        <f t="shared" si="12"/>
        <v>0</v>
      </c>
      <c r="H175" s="82">
        <f t="shared" si="12"/>
        <v>0</v>
      </c>
      <c r="I175" s="82">
        <f t="shared" si="12"/>
        <v>0</v>
      </c>
      <c r="J175" s="82">
        <f t="shared" si="12"/>
        <v>0</v>
      </c>
      <c r="K175" s="82">
        <f t="shared" si="12"/>
        <v>0</v>
      </c>
      <c r="L175" s="82">
        <f t="shared" si="12"/>
        <v>0</v>
      </c>
      <c r="M175" s="82">
        <f t="shared" si="12"/>
        <v>0</v>
      </c>
      <c r="N175" s="82">
        <f t="shared" si="12"/>
        <v>0</v>
      </c>
      <c r="O175" s="82">
        <f t="shared" si="12"/>
        <v>0</v>
      </c>
      <c r="P175" s="82">
        <f t="shared" si="12"/>
        <v>0</v>
      </c>
      <c r="Q175" s="82">
        <f>SUM(D175:P175)</f>
        <v>0</v>
      </c>
      <c r="R175" s="33"/>
    </row>
    <row r="176" spans="1:18">
      <c r="A176" s="33"/>
      <c r="B176" s="33"/>
      <c r="C176" s="78" t="s">
        <v>102</v>
      </c>
      <c r="D176" s="83">
        <f t="shared" si="12"/>
        <v>0</v>
      </c>
      <c r="E176" s="83">
        <f t="shared" si="12"/>
        <v>0</v>
      </c>
      <c r="F176" s="83">
        <f t="shared" si="12"/>
        <v>0</v>
      </c>
      <c r="G176" s="83">
        <f t="shared" si="12"/>
        <v>0</v>
      </c>
      <c r="H176" s="83">
        <f t="shared" si="12"/>
        <v>0</v>
      </c>
      <c r="I176" s="83">
        <f t="shared" si="12"/>
        <v>0</v>
      </c>
      <c r="J176" s="83">
        <f t="shared" si="12"/>
        <v>0</v>
      </c>
      <c r="K176" s="83">
        <f t="shared" si="12"/>
        <v>0</v>
      </c>
      <c r="L176" s="83">
        <f t="shared" si="12"/>
        <v>0</v>
      </c>
      <c r="M176" s="83">
        <f t="shared" si="12"/>
        <v>0</v>
      </c>
      <c r="N176" s="83">
        <f t="shared" si="12"/>
        <v>0</v>
      </c>
      <c r="O176" s="83">
        <f t="shared" si="12"/>
        <v>0</v>
      </c>
      <c r="P176" s="83">
        <f t="shared" si="12"/>
        <v>0</v>
      </c>
      <c r="Q176" s="83">
        <f>SUM(D176:P176)</f>
        <v>0</v>
      </c>
      <c r="R176" s="33"/>
    </row>
    <row r="177" spans="1:18">
      <c r="A177" s="33"/>
      <c r="B177" s="33"/>
      <c r="C177" s="78" t="s">
        <v>103</v>
      </c>
      <c r="D177" s="83">
        <f t="shared" si="12"/>
        <v>0</v>
      </c>
      <c r="E177" s="83">
        <f t="shared" si="12"/>
        <v>0</v>
      </c>
      <c r="F177" s="83">
        <f t="shared" si="12"/>
        <v>0</v>
      </c>
      <c r="G177" s="83">
        <f t="shared" si="12"/>
        <v>0</v>
      </c>
      <c r="H177" s="83">
        <f t="shared" si="12"/>
        <v>0</v>
      </c>
      <c r="I177" s="83">
        <f t="shared" si="12"/>
        <v>0</v>
      </c>
      <c r="J177" s="83">
        <f t="shared" si="12"/>
        <v>0</v>
      </c>
      <c r="K177" s="83">
        <f t="shared" si="12"/>
        <v>0</v>
      </c>
      <c r="L177" s="83">
        <f t="shared" si="12"/>
        <v>0</v>
      </c>
      <c r="M177" s="83">
        <f t="shared" si="12"/>
        <v>0</v>
      </c>
      <c r="N177" s="83">
        <f t="shared" si="12"/>
        <v>0</v>
      </c>
      <c r="O177" s="83">
        <f t="shared" si="12"/>
        <v>0</v>
      </c>
      <c r="P177" s="83">
        <f t="shared" si="12"/>
        <v>0</v>
      </c>
      <c r="Q177" s="83">
        <f>SUM(D177:P177)</f>
        <v>0</v>
      </c>
      <c r="R177" s="33"/>
    </row>
    <row r="178" spans="1:18">
      <c r="A178" s="33"/>
      <c r="B178" s="33"/>
      <c r="C178" s="80" t="s">
        <v>92</v>
      </c>
      <c r="D178" s="84">
        <f t="shared" si="12"/>
        <v>0</v>
      </c>
      <c r="E178" s="84">
        <f t="shared" si="12"/>
        <v>0</v>
      </c>
      <c r="F178" s="84">
        <f t="shared" si="12"/>
        <v>0</v>
      </c>
      <c r="G178" s="84">
        <f t="shared" si="12"/>
        <v>0</v>
      </c>
      <c r="H178" s="84">
        <f t="shared" si="12"/>
        <v>0</v>
      </c>
      <c r="I178" s="84">
        <f t="shared" si="12"/>
        <v>0</v>
      </c>
      <c r="J178" s="84">
        <f t="shared" si="12"/>
        <v>0</v>
      </c>
      <c r="K178" s="84">
        <f t="shared" si="12"/>
        <v>0</v>
      </c>
      <c r="L178" s="84">
        <f t="shared" si="12"/>
        <v>0</v>
      </c>
      <c r="M178" s="84">
        <f t="shared" si="12"/>
        <v>0</v>
      </c>
      <c r="N178" s="84">
        <f t="shared" si="12"/>
        <v>0</v>
      </c>
      <c r="O178" s="84">
        <f t="shared" si="12"/>
        <v>0</v>
      </c>
      <c r="P178" s="84">
        <f t="shared" si="12"/>
        <v>0</v>
      </c>
      <c r="Q178" s="84">
        <f>SUM(D178:P178)</f>
        <v>0</v>
      </c>
      <c r="R178" s="33"/>
    </row>
    <row r="179" spans="1:18">
      <c r="A179" s="33"/>
      <c r="B179" s="33"/>
      <c r="C179" s="33"/>
      <c r="D179" s="94"/>
      <c r="E179" s="94"/>
      <c r="F179" s="94"/>
      <c r="G179" s="94"/>
      <c r="H179" s="94"/>
      <c r="I179" s="94"/>
      <c r="J179" s="94"/>
      <c r="K179" s="94"/>
      <c r="L179" s="94"/>
      <c r="M179" s="94"/>
      <c r="N179" s="94"/>
      <c r="O179" s="94"/>
      <c r="P179" s="94"/>
      <c r="Q179" s="94"/>
      <c r="R179" s="94"/>
    </row>
    <row r="180" spans="1:18">
      <c r="A180" s="33"/>
      <c r="B180" s="33"/>
      <c r="C180" s="30" t="s">
        <v>311</v>
      </c>
      <c r="D180" s="94"/>
      <c r="E180" s="94"/>
      <c r="F180" s="94"/>
      <c r="G180" s="94"/>
      <c r="H180" s="94"/>
      <c r="I180" s="94"/>
      <c r="J180" s="94"/>
      <c r="K180" s="94"/>
      <c r="L180" s="94"/>
      <c r="M180" s="94"/>
      <c r="N180" s="94"/>
      <c r="O180" s="94"/>
      <c r="P180" s="94"/>
      <c r="Q180" s="31" t="s">
        <v>207</v>
      </c>
      <c r="R180" s="94"/>
    </row>
    <row r="181" spans="1:18">
      <c r="A181" s="33"/>
      <c r="B181" s="33"/>
      <c r="C181" s="39"/>
      <c r="D181" s="712" t="str">
        <f t="array" ref="D181:P182">+TRANSPOSE('入力 (県内外)'!$B$6:$C$18)</f>
        <v>01</v>
      </c>
      <c r="E181" s="712" t="str">
        <v>02</v>
      </c>
      <c r="F181" s="712" t="str">
        <v>03</v>
      </c>
      <c r="G181" s="712" t="str">
        <v>04</v>
      </c>
      <c r="H181" s="712" t="str">
        <v>05</v>
      </c>
      <c r="I181" s="712" t="str">
        <v>06</v>
      </c>
      <c r="J181" s="712" t="str">
        <v>07</v>
      </c>
      <c r="K181" s="712" t="str">
        <v>08</v>
      </c>
      <c r="L181" s="712" t="str">
        <v>09</v>
      </c>
      <c r="M181" s="712" t="str">
        <v>10</v>
      </c>
      <c r="N181" s="712" t="str">
        <v>11</v>
      </c>
      <c r="O181" s="712" t="str">
        <v>12</v>
      </c>
      <c r="P181" s="712" t="str">
        <v>13</v>
      </c>
      <c r="Q181" s="39"/>
      <c r="R181" s="94"/>
    </row>
    <row r="182" spans="1:18" ht="24">
      <c r="A182" s="33"/>
      <c r="B182" s="33"/>
      <c r="C182" s="75" t="s">
        <v>58</v>
      </c>
      <c r="D182" s="713" t="str">
        <v>農林水産業</v>
      </c>
      <c r="E182" s="713" t="str">
        <v>鉱業</v>
      </c>
      <c r="F182" s="713" t="str">
        <v>製造業</v>
      </c>
      <c r="G182" s="713" t="str">
        <v>建設</v>
      </c>
      <c r="H182" s="713" t="str">
        <v>電力・ガス・水道</v>
      </c>
      <c r="I182" s="713" t="str">
        <v>商業</v>
      </c>
      <c r="J182" s="713" t="str">
        <v>金融・保険</v>
      </c>
      <c r="K182" s="713" t="str">
        <v>不動産</v>
      </c>
      <c r="L182" s="713" t="str">
        <v>運輸・郵便</v>
      </c>
      <c r="M182" s="713" t="str">
        <v>情報通信</v>
      </c>
      <c r="N182" s="713" t="str">
        <v>公務</v>
      </c>
      <c r="O182" s="713" t="str">
        <v>サービス業</v>
      </c>
      <c r="P182" s="713" t="str">
        <v>分類不明</v>
      </c>
      <c r="Q182" s="99" t="s">
        <v>244</v>
      </c>
      <c r="R182" s="94"/>
    </row>
    <row r="183" spans="1:18">
      <c r="A183" s="33"/>
      <c r="B183" s="33"/>
      <c r="C183" s="76" t="s">
        <v>101</v>
      </c>
      <c r="D183" s="82">
        <f t="shared" ref="D183:P186" si="13">D63+D146</f>
        <v>0</v>
      </c>
      <c r="E183" s="82">
        <f t="shared" si="13"/>
        <v>0</v>
      </c>
      <c r="F183" s="82">
        <f t="shared" si="13"/>
        <v>0</v>
      </c>
      <c r="G183" s="82">
        <f t="shared" si="13"/>
        <v>0</v>
      </c>
      <c r="H183" s="82">
        <f t="shared" si="13"/>
        <v>0</v>
      </c>
      <c r="I183" s="82">
        <f t="shared" si="13"/>
        <v>0</v>
      </c>
      <c r="J183" s="82">
        <f t="shared" si="13"/>
        <v>0</v>
      </c>
      <c r="K183" s="82">
        <f t="shared" si="13"/>
        <v>0</v>
      </c>
      <c r="L183" s="82">
        <f t="shared" si="13"/>
        <v>0</v>
      </c>
      <c r="M183" s="82">
        <f t="shared" si="13"/>
        <v>0</v>
      </c>
      <c r="N183" s="82">
        <f t="shared" si="13"/>
        <v>0</v>
      </c>
      <c r="O183" s="82">
        <f t="shared" si="13"/>
        <v>0</v>
      </c>
      <c r="P183" s="82">
        <f t="shared" si="13"/>
        <v>0</v>
      </c>
      <c r="Q183" s="82">
        <f>SUM(D183:P183)</f>
        <v>0</v>
      </c>
      <c r="R183" s="94"/>
    </row>
    <row r="184" spans="1:18">
      <c r="A184" s="33"/>
      <c r="B184" s="33"/>
      <c r="C184" s="78" t="s">
        <v>102</v>
      </c>
      <c r="D184" s="83">
        <f t="shared" si="13"/>
        <v>0</v>
      </c>
      <c r="E184" s="83">
        <f t="shared" si="13"/>
        <v>0</v>
      </c>
      <c r="F184" s="83">
        <f t="shared" si="13"/>
        <v>0</v>
      </c>
      <c r="G184" s="83">
        <f t="shared" si="13"/>
        <v>0</v>
      </c>
      <c r="H184" s="83">
        <f t="shared" si="13"/>
        <v>0</v>
      </c>
      <c r="I184" s="83">
        <f t="shared" si="13"/>
        <v>0</v>
      </c>
      <c r="J184" s="83">
        <f t="shared" si="13"/>
        <v>0</v>
      </c>
      <c r="K184" s="83">
        <f t="shared" si="13"/>
        <v>0</v>
      </c>
      <c r="L184" s="83">
        <f t="shared" si="13"/>
        <v>0</v>
      </c>
      <c r="M184" s="83">
        <f t="shared" si="13"/>
        <v>0</v>
      </c>
      <c r="N184" s="83">
        <f t="shared" si="13"/>
        <v>0</v>
      </c>
      <c r="O184" s="83">
        <f t="shared" si="13"/>
        <v>0</v>
      </c>
      <c r="P184" s="83">
        <f t="shared" si="13"/>
        <v>0</v>
      </c>
      <c r="Q184" s="83">
        <f>SUM(D184:P184)</f>
        <v>0</v>
      </c>
      <c r="R184" s="94"/>
    </row>
    <row r="185" spans="1:18">
      <c r="A185" s="33"/>
      <c r="B185" s="33"/>
      <c r="C185" s="78" t="s">
        <v>103</v>
      </c>
      <c r="D185" s="83">
        <f t="shared" si="13"/>
        <v>0</v>
      </c>
      <c r="E185" s="83">
        <f t="shared" si="13"/>
        <v>0</v>
      </c>
      <c r="F185" s="83">
        <f t="shared" si="13"/>
        <v>0</v>
      </c>
      <c r="G185" s="83">
        <f t="shared" si="13"/>
        <v>0</v>
      </c>
      <c r="H185" s="83">
        <f t="shared" si="13"/>
        <v>0</v>
      </c>
      <c r="I185" s="83">
        <f t="shared" si="13"/>
        <v>0</v>
      </c>
      <c r="J185" s="83">
        <f t="shared" si="13"/>
        <v>0</v>
      </c>
      <c r="K185" s="83">
        <f t="shared" si="13"/>
        <v>0</v>
      </c>
      <c r="L185" s="83">
        <f t="shared" si="13"/>
        <v>0</v>
      </c>
      <c r="M185" s="83">
        <f t="shared" si="13"/>
        <v>0</v>
      </c>
      <c r="N185" s="83">
        <f t="shared" si="13"/>
        <v>0</v>
      </c>
      <c r="O185" s="83">
        <f t="shared" si="13"/>
        <v>0</v>
      </c>
      <c r="P185" s="83">
        <f t="shared" si="13"/>
        <v>0</v>
      </c>
      <c r="Q185" s="83">
        <f>SUM(D185:P185)</f>
        <v>0</v>
      </c>
      <c r="R185" s="94"/>
    </row>
    <row r="186" spans="1:18">
      <c r="A186" s="33"/>
      <c r="B186" s="33"/>
      <c r="C186" s="80" t="s">
        <v>92</v>
      </c>
      <c r="D186" s="84">
        <f t="shared" si="13"/>
        <v>0</v>
      </c>
      <c r="E186" s="84">
        <f t="shared" si="13"/>
        <v>0</v>
      </c>
      <c r="F186" s="84">
        <f t="shared" si="13"/>
        <v>0</v>
      </c>
      <c r="G186" s="84">
        <f t="shared" si="13"/>
        <v>0</v>
      </c>
      <c r="H186" s="84">
        <f t="shared" si="13"/>
        <v>0</v>
      </c>
      <c r="I186" s="84">
        <f t="shared" si="13"/>
        <v>0</v>
      </c>
      <c r="J186" s="84">
        <f t="shared" si="13"/>
        <v>0</v>
      </c>
      <c r="K186" s="84">
        <f t="shared" si="13"/>
        <v>0</v>
      </c>
      <c r="L186" s="84">
        <f t="shared" si="13"/>
        <v>0</v>
      </c>
      <c r="M186" s="84">
        <f t="shared" si="13"/>
        <v>0</v>
      </c>
      <c r="N186" s="84">
        <f t="shared" si="13"/>
        <v>0</v>
      </c>
      <c r="O186" s="84">
        <f t="shared" si="13"/>
        <v>0</v>
      </c>
      <c r="P186" s="84">
        <f t="shared" si="13"/>
        <v>0</v>
      </c>
      <c r="Q186" s="84">
        <f>SUM(D186:P186)</f>
        <v>0</v>
      </c>
      <c r="R186" s="94"/>
    </row>
    <row r="187" spans="1:18">
      <c r="A187" s="33"/>
      <c r="B187" s="33"/>
      <c r="C187" s="33"/>
      <c r="D187" s="94"/>
      <c r="E187" s="94"/>
      <c r="F187" s="94"/>
      <c r="G187" s="94"/>
      <c r="H187" s="94"/>
      <c r="I187" s="94"/>
      <c r="J187" s="94"/>
      <c r="K187" s="94"/>
      <c r="L187" s="94"/>
      <c r="M187" s="94"/>
      <c r="N187" s="94"/>
      <c r="O187" s="94"/>
      <c r="P187" s="94"/>
      <c r="Q187" s="94"/>
      <c r="R187" s="94"/>
    </row>
    <row r="188" spans="1:18">
      <c r="A188" s="33"/>
      <c r="B188" s="33"/>
      <c r="C188" s="30" t="s">
        <v>217</v>
      </c>
      <c r="D188" s="94"/>
      <c r="E188" s="94"/>
      <c r="F188" s="94"/>
      <c r="G188" s="94"/>
      <c r="H188" s="94"/>
      <c r="I188" s="94"/>
      <c r="J188" s="94"/>
      <c r="K188" s="94"/>
      <c r="L188" s="94"/>
      <c r="M188" s="94"/>
      <c r="N188" s="94"/>
      <c r="O188" s="94"/>
      <c r="P188" s="94"/>
      <c r="Q188" s="31" t="s">
        <v>207</v>
      </c>
      <c r="R188" s="94"/>
    </row>
    <row r="189" spans="1:18">
      <c r="A189" s="33"/>
      <c r="B189" s="33"/>
      <c r="C189" s="39"/>
      <c r="D189" s="712" t="str">
        <f t="array" ref="D189:P190">+TRANSPOSE('入力 (県内外)'!$B$6:$C$18)</f>
        <v>01</v>
      </c>
      <c r="E189" s="712" t="str">
        <v>02</v>
      </c>
      <c r="F189" s="712" t="str">
        <v>03</v>
      </c>
      <c r="G189" s="712" t="str">
        <v>04</v>
      </c>
      <c r="H189" s="712" t="str">
        <v>05</v>
      </c>
      <c r="I189" s="712" t="str">
        <v>06</v>
      </c>
      <c r="J189" s="712" t="str">
        <v>07</v>
      </c>
      <c r="K189" s="712" t="str">
        <v>08</v>
      </c>
      <c r="L189" s="712" t="str">
        <v>09</v>
      </c>
      <c r="M189" s="712" t="str">
        <v>10</v>
      </c>
      <c r="N189" s="712" t="str">
        <v>11</v>
      </c>
      <c r="O189" s="712" t="str">
        <v>12</v>
      </c>
      <c r="P189" s="712" t="str">
        <v>13</v>
      </c>
      <c r="Q189" s="39"/>
      <c r="R189" s="94"/>
    </row>
    <row r="190" spans="1:18" ht="24">
      <c r="A190" s="33"/>
      <c r="B190" s="33"/>
      <c r="C190" s="75" t="s">
        <v>58</v>
      </c>
      <c r="D190" s="713" t="str">
        <v>農林水産業</v>
      </c>
      <c r="E190" s="713" t="str">
        <v>鉱業</v>
      </c>
      <c r="F190" s="713" t="str">
        <v>製造業</v>
      </c>
      <c r="G190" s="713" t="str">
        <v>建設</v>
      </c>
      <c r="H190" s="713" t="str">
        <v>電力・ガス・水道</v>
      </c>
      <c r="I190" s="713" t="str">
        <v>商業</v>
      </c>
      <c r="J190" s="713" t="str">
        <v>金融・保険</v>
      </c>
      <c r="K190" s="713" t="str">
        <v>不動産</v>
      </c>
      <c r="L190" s="713" t="str">
        <v>運輸・郵便</v>
      </c>
      <c r="M190" s="713" t="str">
        <v>情報通信</v>
      </c>
      <c r="N190" s="713" t="str">
        <v>公務</v>
      </c>
      <c r="O190" s="713" t="str">
        <v>サービス業</v>
      </c>
      <c r="P190" s="713" t="str">
        <v>分類不明</v>
      </c>
      <c r="Q190" s="99" t="s">
        <v>244</v>
      </c>
      <c r="R190" s="94"/>
    </row>
    <row r="191" spans="1:18">
      <c r="A191" s="33"/>
      <c r="B191" s="33"/>
      <c r="C191" s="76" t="s">
        <v>101</v>
      </c>
      <c r="D191" s="82">
        <f>D175+D183</f>
        <v>0</v>
      </c>
      <c r="E191" s="82">
        <f t="shared" ref="E191:P191" si="14">E175+E183</f>
        <v>0</v>
      </c>
      <c r="F191" s="82">
        <f t="shared" si="14"/>
        <v>0</v>
      </c>
      <c r="G191" s="82">
        <f t="shared" si="14"/>
        <v>0</v>
      </c>
      <c r="H191" s="82">
        <f t="shared" si="14"/>
        <v>0</v>
      </c>
      <c r="I191" s="82">
        <f t="shared" si="14"/>
        <v>0</v>
      </c>
      <c r="J191" s="82">
        <f t="shared" si="14"/>
        <v>0</v>
      </c>
      <c r="K191" s="82">
        <f t="shared" si="14"/>
        <v>0</v>
      </c>
      <c r="L191" s="82">
        <f t="shared" si="14"/>
        <v>0</v>
      </c>
      <c r="M191" s="82">
        <f t="shared" si="14"/>
        <v>0</v>
      </c>
      <c r="N191" s="82">
        <f t="shared" si="14"/>
        <v>0</v>
      </c>
      <c r="O191" s="82">
        <f t="shared" si="14"/>
        <v>0</v>
      </c>
      <c r="P191" s="82">
        <f t="shared" si="14"/>
        <v>0</v>
      </c>
      <c r="Q191" s="82">
        <f>SUM(D191:P191)</f>
        <v>0</v>
      </c>
      <c r="R191" s="94"/>
    </row>
    <row r="192" spans="1:18">
      <c r="A192" s="33"/>
      <c r="B192" s="33"/>
      <c r="C192" s="78" t="s">
        <v>102</v>
      </c>
      <c r="D192" s="83">
        <f t="shared" ref="D192:P194" si="15">D176+D184</f>
        <v>0</v>
      </c>
      <c r="E192" s="83">
        <f t="shared" si="15"/>
        <v>0</v>
      </c>
      <c r="F192" s="83">
        <f t="shared" si="15"/>
        <v>0</v>
      </c>
      <c r="G192" s="83">
        <f t="shared" si="15"/>
        <v>0</v>
      </c>
      <c r="H192" s="83">
        <f t="shared" si="15"/>
        <v>0</v>
      </c>
      <c r="I192" s="83">
        <f t="shared" si="15"/>
        <v>0</v>
      </c>
      <c r="J192" s="83">
        <f t="shared" si="15"/>
        <v>0</v>
      </c>
      <c r="K192" s="83">
        <f t="shared" si="15"/>
        <v>0</v>
      </c>
      <c r="L192" s="83">
        <f t="shared" si="15"/>
        <v>0</v>
      </c>
      <c r="M192" s="83">
        <f t="shared" si="15"/>
        <v>0</v>
      </c>
      <c r="N192" s="83">
        <f t="shared" si="15"/>
        <v>0</v>
      </c>
      <c r="O192" s="83">
        <f t="shared" si="15"/>
        <v>0</v>
      </c>
      <c r="P192" s="83">
        <f t="shared" si="15"/>
        <v>0</v>
      </c>
      <c r="Q192" s="83">
        <f>SUM(D192:P192)</f>
        <v>0</v>
      </c>
      <c r="R192" s="94"/>
    </row>
    <row r="193" spans="1:18">
      <c r="A193" s="33"/>
      <c r="B193" s="33"/>
      <c r="C193" s="78" t="s">
        <v>103</v>
      </c>
      <c r="D193" s="83">
        <f t="shared" si="15"/>
        <v>0</v>
      </c>
      <c r="E193" s="83">
        <f t="shared" si="15"/>
        <v>0</v>
      </c>
      <c r="F193" s="83">
        <f t="shared" si="15"/>
        <v>0</v>
      </c>
      <c r="G193" s="83">
        <f t="shared" si="15"/>
        <v>0</v>
      </c>
      <c r="H193" s="83">
        <f t="shared" si="15"/>
        <v>0</v>
      </c>
      <c r="I193" s="83">
        <f t="shared" si="15"/>
        <v>0</v>
      </c>
      <c r="J193" s="83">
        <f t="shared" si="15"/>
        <v>0</v>
      </c>
      <c r="K193" s="83">
        <f t="shared" si="15"/>
        <v>0</v>
      </c>
      <c r="L193" s="83">
        <f t="shared" si="15"/>
        <v>0</v>
      </c>
      <c r="M193" s="83">
        <f t="shared" si="15"/>
        <v>0</v>
      </c>
      <c r="N193" s="83">
        <f t="shared" si="15"/>
        <v>0</v>
      </c>
      <c r="O193" s="83">
        <f t="shared" si="15"/>
        <v>0</v>
      </c>
      <c r="P193" s="83">
        <f t="shared" si="15"/>
        <v>0</v>
      </c>
      <c r="Q193" s="83">
        <f>SUM(D193:P193)</f>
        <v>0</v>
      </c>
      <c r="R193" s="94"/>
    </row>
    <row r="194" spans="1:18">
      <c r="A194" s="33"/>
      <c r="B194" s="33"/>
      <c r="C194" s="80" t="s">
        <v>92</v>
      </c>
      <c r="D194" s="84">
        <f t="shared" si="15"/>
        <v>0</v>
      </c>
      <c r="E194" s="84">
        <f t="shared" si="15"/>
        <v>0</v>
      </c>
      <c r="F194" s="84">
        <f t="shared" si="15"/>
        <v>0</v>
      </c>
      <c r="G194" s="84">
        <f t="shared" si="15"/>
        <v>0</v>
      </c>
      <c r="H194" s="84">
        <f t="shared" si="15"/>
        <v>0</v>
      </c>
      <c r="I194" s="84">
        <f t="shared" si="15"/>
        <v>0</v>
      </c>
      <c r="J194" s="84">
        <f t="shared" si="15"/>
        <v>0</v>
      </c>
      <c r="K194" s="84">
        <f t="shared" si="15"/>
        <v>0</v>
      </c>
      <c r="L194" s="84">
        <f t="shared" si="15"/>
        <v>0</v>
      </c>
      <c r="M194" s="84">
        <f t="shared" si="15"/>
        <v>0</v>
      </c>
      <c r="N194" s="84">
        <f t="shared" si="15"/>
        <v>0</v>
      </c>
      <c r="O194" s="84">
        <f t="shared" si="15"/>
        <v>0</v>
      </c>
      <c r="P194" s="84">
        <f t="shared" si="15"/>
        <v>0</v>
      </c>
      <c r="Q194" s="84">
        <f>SUM(D194:P194)</f>
        <v>0</v>
      </c>
      <c r="R194" s="94"/>
    </row>
    <row r="195" spans="1:18" ht="10.7" customHeight="1">
      <c r="A195" s="33"/>
      <c r="B195" s="33"/>
      <c r="C195" s="33"/>
      <c r="D195" s="94"/>
      <c r="E195" s="94"/>
      <c r="F195" s="94"/>
      <c r="G195" s="94"/>
      <c r="H195" s="94"/>
      <c r="I195" s="94"/>
      <c r="J195" s="94"/>
      <c r="K195" s="94"/>
      <c r="L195" s="94"/>
      <c r="M195" s="94"/>
      <c r="N195" s="94"/>
      <c r="O195" s="94"/>
      <c r="P195" s="94"/>
      <c r="Q195" s="94"/>
      <c r="R195" s="94"/>
    </row>
    <row r="196" spans="1:18" ht="13.5" customHeight="1">
      <c r="A196" s="33"/>
      <c r="B196" s="33"/>
      <c r="C196" s="33" t="s">
        <v>106</v>
      </c>
      <c r="D196" s="94"/>
      <c r="E196" s="94"/>
      <c r="F196" s="94"/>
      <c r="G196" s="94"/>
      <c r="H196" s="94"/>
      <c r="I196" s="94"/>
      <c r="J196" s="94"/>
      <c r="K196" s="94"/>
      <c r="L196" s="94"/>
      <c r="M196" s="94"/>
      <c r="N196" s="94"/>
      <c r="O196" s="94"/>
      <c r="P196" s="94"/>
      <c r="Q196" s="94"/>
      <c r="R196" s="94"/>
    </row>
  </sheetData>
  <mergeCells count="1">
    <mergeCell ref="N2:Q2"/>
  </mergeCells>
  <phoneticPr fontId="3"/>
  <pageMargins left="0.78740157480314965" right="0.78740157480314965" top="0.98425196850393704" bottom="0.98425196850393704" header="0.51181102362204722" footer="0.51181102362204722"/>
  <pageSetup paperSize="9" scale="68" orientation="landscape" r:id="rId1"/>
  <headerFooter alignWithMargins="0"/>
  <rowBreaks count="4" manualBreakCount="4">
    <brk id="43" min="1" max="17" man="1"/>
    <brk id="85" min="1" max="17" man="1"/>
    <brk id="126" min="1" max="17" man="1"/>
    <brk id="168"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17"/>
  <sheetViews>
    <sheetView showGridLines="0" view="pageBreakPreview" topLeftCell="A199" zoomScale="75" zoomScaleNormal="75" zoomScaleSheetLayoutView="100" workbookViewId="0">
      <selection activeCell="P18" sqref="P18"/>
    </sheetView>
  </sheetViews>
  <sheetFormatPr defaultRowHeight="12"/>
  <cols>
    <col min="1" max="1" width="2.625" style="119" customWidth="1"/>
    <col min="2" max="2" width="4.5" style="119" customWidth="1"/>
    <col min="3" max="3" width="6.125" style="119" customWidth="1"/>
    <col min="4" max="4" width="3.375" style="119" customWidth="1"/>
    <col min="5" max="5" width="17.5" style="119" customWidth="1"/>
    <col min="6" max="6" width="12.25" style="119" bestFit="1" customWidth="1"/>
    <col min="7" max="7" width="15" style="119" customWidth="1"/>
    <col min="8" max="8" width="3.25" style="119" customWidth="1"/>
    <col min="9" max="9" width="17.5" style="119" customWidth="1"/>
    <col min="10" max="10" width="10.875" style="119" customWidth="1"/>
    <col min="11" max="12" width="7.375" style="119" customWidth="1"/>
    <col min="13" max="13" width="3.375" style="119" customWidth="1"/>
    <col min="14" max="14" width="17.5" style="119" customWidth="1"/>
    <col min="15" max="15" width="10.875" style="119" customWidth="1"/>
    <col min="16" max="16" width="15" style="119" customWidth="1"/>
    <col min="17" max="17" width="3.25" style="119" customWidth="1"/>
    <col min="18" max="18" width="17.375" style="119" customWidth="1"/>
    <col min="19" max="19" width="10.875" style="119" customWidth="1"/>
    <col min="20" max="20" width="14.875" style="119" customWidth="1"/>
    <col min="21" max="21" width="3.25" style="119" customWidth="1"/>
    <col min="22" max="22" width="17.5" style="119" customWidth="1"/>
    <col min="23" max="23" width="10.875" style="119" customWidth="1"/>
    <col min="24" max="24" width="15" style="119" customWidth="1"/>
    <col min="25" max="25" width="3.375" style="119" customWidth="1"/>
    <col min="26" max="26" width="17.5" style="119" customWidth="1"/>
    <col min="27" max="27" width="10.75" style="119" customWidth="1"/>
    <col min="28" max="31" width="5.875" style="119" customWidth="1"/>
    <col min="32" max="256" width="9" style="119"/>
    <col min="257" max="257" width="2.625" style="119" customWidth="1"/>
    <col min="258" max="258" width="4.5" style="119" customWidth="1"/>
    <col min="259" max="259" width="6.125" style="119" customWidth="1"/>
    <col min="260" max="260" width="3.375" style="119" customWidth="1"/>
    <col min="261" max="261" width="17.5" style="119" customWidth="1"/>
    <col min="262" max="262" width="12.25" style="119" bestFit="1" customWidth="1"/>
    <col min="263" max="263" width="15" style="119" customWidth="1"/>
    <col min="264" max="264" width="3.25" style="119" customWidth="1"/>
    <col min="265" max="265" width="17.5" style="119" customWidth="1"/>
    <col min="266" max="266" width="10.875" style="119" customWidth="1"/>
    <col min="267" max="268" width="7.375" style="119" customWidth="1"/>
    <col min="269" max="269" width="3.375" style="119" customWidth="1"/>
    <col min="270" max="270" width="17.5" style="119" customWidth="1"/>
    <col min="271" max="271" width="10.875" style="119" customWidth="1"/>
    <col min="272" max="272" width="15" style="119" customWidth="1"/>
    <col min="273" max="273" width="3.25" style="119" customWidth="1"/>
    <col min="274" max="274" width="17.375" style="119" customWidth="1"/>
    <col min="275" max="275" width="10.875" style="119" customWidth="1"/>
    <col min="276" max="276" width="14.875" style="119" customWidth="1"/>
    <col min="277" max="277" width="3.25" style="119" customWidth="1"/>
    <col min="278" max="278" width="17.5" style="119" customWidth="1"/>
    <col min="279" max="279" width="10.875" style="119" customWidth="1"/>
    <col min="280" max="280" width="15" style="119" customWidth="1"/>
    <col min="281" max="281" width="3.375" style="119" customWidth="1"/>
    <col min="282" max="282" width="17.5" style="119" customWidth="1"/>
    <col min="283" max="283" width="10.75" style="119" customWidth="1"/>
    <col min="284" max="287" width="5.875" style="119" customWidth="1"/>
    <col min="288" max="512" width="9" style="119"/>
    <col min="513" max="513" width="2.625" style="119" customWidth="1"/>
    <col min="514" max="514" width="4.5" style="119" customWidth="1"/>
    <col min="515" max="515" width="6.125" style="119" customWidth="1"/>
    <col min="516" max="516" width="3.375" style="119" customWidth="1"/>
    <col min="517" max="517" width="17.5" style="119" customWidth="1"/>
    <col min="518" max="518" width="12.25" style="119" bestFit="1" customWidth="1"/>
    <col min="519" max="519" width="15" style="119" customWidth="1"/>
    <col min="520" max="520" width="3.25" style="119" customWidth="1"/>
    <col min="521" max="521" width="17.5" style="119" customWidth="1"/>
    <col min="522" max="522" width="10.875" style="119" customWidth="1"/>
    <col min="523" max="524" width="7.375" style="119" customWidth="1"/>
    <col min="525" max="525" width="3.375" style="119" customWidth="1"/>
    <col min="526" max="526" width="17.5" style="119" customWidth="1"/>
    <col min="527" max="527" width="10.875" style="119" customWidth="1"/>
    <col min="528" max="528" width="15" style="119" customWidth="1"/>
    <col min="529" max="529" width="3.25" style="119" customWidth="1"/>
    <col min="530" max="530" width="17.375" style="119" customWidth="1"/>
    <col min="531" max="531" width="10.875" style="119" customWidth="1"/>
    <col min="532" max="532" width="14.875" style="119" customWidth="1"/>
    <col min="533" max="533" width="3.25" style="119" customWidth="1"/>
    <col min="534" max="534" width="17.5" style="119" customWidth="1"/>
    <col min="535" max="535" width="10.875" style="119" customWidth="1"/>
    <col min="536" max="536" width="15" style="119" customWidth="1"/>
    <col min="537" max="537" width="3.375" style="119" customWidth="1"/>
    <col min="538" max="538" width="17.5" style="119" customWidth="1"/>
    <col min="539" max="539" width="10.75" style="119" customWidth="1"/>
    <col min="540" max="543" width="5.875" style="119" customWidth="1"/>
    <col min="544" max="768" width="9" style="119"/>
    <col min="769" max="769" width="2.625" style="119" customWidth="1"/>
    <col min="770" max="770" width="4.5" style="119" customWidth="1"/>
    <col min="771" max="771" width="6.125" style="119" customWidth="1"/>
    <col min="772" max="772" width="3.375" style="119" customWidth="1"/>
    <col min="773" max="773" width="17.5" style="119" customWidth="1"/>
    <col min="774" max="774" width="12.25" style="119" bestFit="1" customWidth="1"/>
    <col min="775" max="775" width="15" style="119" customWidth="1"/>
    <col min="776" max="776" width="3.25" style="119" customWidth="1"/>
    <col min="777" max="777" width="17.5" style="119" customWidth="1"/>
    <col min="778" max="778" width="10.875" style="119" customWidth="1"/>
    <col min="779" max="780" width="7.375" style="119" customWidth="1"/>
    <col min="781" max="781" width="3.375" style="119" customWidth="1"/>
    <col min="782" max="782" width="17.5" style="119" customWidth="1"/>
    <col min="783" max="783" width="10.875" style="119" customWidth="1"/>
    <col min="784" max="784" width="15" style="119" customWidth="1"/>
    <col min="785" max="785" width="3.25" style="119" customWidth="1"/>
    <col min="786" max="786" width="17.375" style="119" customWidth="1"/>
    <col min="787" max="787" width="10.875" style="119" customWidth="1"/>
    <col min="788" max="788" width="14.875" style="119" customWidth="1"/>
    <col min="789" max="789" width="3.25" style="119" customWidth="1"/>
    <col min="790" max="790" width="17.5" style="119" customWidth="1"/>
    <col min="791" max="791" width="10.875" style="119" customWidth="1"/>
    <col min="792" max="792" width="15" style="119" customWidth="1"/>
    <col min="793" max="793" width="3.375" style="119" customWidth="1"/>
    <col min="794" max="794" width="17.5" style="119" customWidth="1"/>
    <col min="795" max="795" width="10.75" style="119" customWidth="1"/>
    <col min="796" max="799" width="5.875" style="119" customWidth="1"/>
    <col min="800" max="1024" width="9" style="119"/>
    <col min="1025" max="1025" width="2.625" style="119" customWidth="1"/>
    <col min="1026" max="1026" width="4.5" style="119" customWidth="1"/>
    <col min="1027" max="1027" width="6.125" style="119" customWidth="1"/>
    <col min="1028" max="1028" width="3.375" style="119" customWidth="1"/>
    <col min="1029" max="1029" width="17.5" style="119" customWidth="1"/>
    <col min="1030" max="1030" width="12.25" style="119" bestFit="1" customWidth="1"/>
    <col min="1031" max="1031" width="15" style="119" customWidth="1"/>
    <col min="1032" max="1032" width="3.25" style="119" customWidth="1"/>
    <col min="1033" max="1033" width="17.5" style="119" customWidth="1"/>
    <col min="1034" max="1034" width="10.875" style="119" customWidth="1"/>
    <col min="1035" max="1036" width="7.375" style="119" customWidth="1"/>
    <col min="1037" max="1037" width="3.375" style="119" customWidth="1"/>
    <col min="1038" max="1038" width="17.5" style="119" customWidth="1"/>
    <col min="1039" max="1039" width="10.875" style="119" customWidth="1"/>
    <col min="1040" max="1040" width="15" style="119" customWidth="1"/>
    <col min="1041" max="1041" width="3.25" style="119" customWidth="1"/>
    <col min="1042" max="1042" width="17.375" style="119" customWidth="1"/>
    <col min="1043" max="1043" width="10.875" style="119" customWidth="1"/>
    <col min="1044" max="1044" width="14.875" style="119" customWidth="1"/>
    <col min="1045" max="1045" width="3.25" style="119" customWidth="1"/>
    <col min="1046" max="1046" width="17.5" style="119" customWidth="1"/>
    <col min="1047" max="1047" width="10.875" style="119" customWidth="1"/>
    <col min="1048" max="1048" width="15" style="119" customWidth="1"/>
    <col min="1049" max="1049" width="3.375" style="119" customWidth="1"/>
    <col min="1050" max="1050" width="17.5" style="119" customWidth="1"/>
    <col min="1051" max="1051" width="10.75" style="119" customWidth="1"/>
    <col min="1052" max="1055" width="5.875" style="119" customWidth="1"/>
    <col min="1056" max="1280" width="9" style="119"/>
    <col min="1281" max="1281" width="2.625" style="119" customWidth="1"/>
    <col min="1282" max="1282" width="4.5" style="119" customWidth="1"/>
    <col min="1283" max="1283" width="6.125" style="119" customWidth="1"/>
    <col min="1284" max="1284" width="3.375" style="119" customWidth="1"/>
    <col min="1285" max="1285" width="17.5" style="119" customWidth="1"/>
    <col min="1286" max="1286" width="12.25" style="119" bestFit="1" customWidth="1"/>
    <col min="1287" max="1287" width="15" style="119" customWidth="1"/>
    <col min="1288" max="1288" width="3.25" style="119" customWidth="1"/>
    <col min="1289" max="1289" width="17.5" style="119" customWidth="1"/>
    <col min="1290" max="1290" width="10.875" style="119" customWidth="1"/>
    <col min="1291" max="1292" width="7.375" style="119" customWidth="1"/>
    <col min="1293" max="1293" width="3.375" style="119" customWidth="1"/>
    <col min="1294" max="1294" width="17.5" style="119" customWidth="1"/>
    <col min="1295" max="1295" width="10.875" style="119" customWidth="1"/>
    <col min="1296" max="1296" width="15" style="119" customWidth="1"/>
    <col min="1297" max="1297" width="3.25" style="119" customWidth="1"/>
    <col min="1298" max="1298" width="17.375" style="119" customWidth="1"/>
    <col min="1299" max="1299" width="10.875" style="119" customWidth="1"/>
    <col min="1300" max="1300" width="14.875" style="119" customWidth="1"/>
    <col min="1301" max="1301" width="3.25" style="119" customWidth="1"/>
    <col min="1302" max="1302" width="17.5" style="119" customWidth="1"/>
    <col min="1303" max="1303" width="10.875" style="119" customWidth="1"/>
    <col min="1304" max="1304" width="15" style="119" customWidth="1"/>
    <col min="1305" max="1305" width="3.375" style="119" customWidth="1"/>
    <col min="1306" max="1306" width="17.5" style="119" customWidth="1"/>
    <col min="1307" max="1307" width="10.75" style="119" customWidth="1"/>
    <col min="1308" max="1311" width="5.875" style="119" customWidth="1"/>
    <col min="1312" max="1536" width="9" style="119"/>
    <col min="1537" max="1537" width="2.625" style="119" customWidth="1"/>
    <col min="1538" max="1538" width="4.5" style="119" customWidth="1"/>
    <col min="1539" max="1539" width="6.125" style="119" customWidth="1"/>
    <col min="1540" max="1540" width="3.375" style="119" customWidth="1"/>
    <col min="1541" max="1541" width="17.5" style="119" customWidth="1"/>
    <col min="1542" max="1542" width="12.25" style="119" bestFit="1" customWidth="1"/>
    <col min="1543" max="1543" width="15" style="119" customWidth="1"/>
    <col min="1544" max="1544" width="3.25" style="119" customWidth="1"/>
    <col min="1545" max="1545" width="17.5" style="119" customWidth="1"/>
    <col min="1546" max="1546" width="10.875" style="119" customWidth="1"/>
    <col min="1547" max="1548" width="7.375" style="119" customWidth="1"/>
    <col min="1549" max="1549" width="3.375" style="119" customWidth="1"/>
    <col min="1550" max="1550" width="17.5" style="119" customWidth="1"/>
    <col min="1551" max="1551" width="10.875" style="119" customWidth="1"/>
    <col min="1552" max="1552" width="15" style="119" customWidth="1"/>
    <col min="1553" max="1553" width="3.25" style="119" customWidth="1"/>
    <col min="1554" max="1554" width="17.375" style="119" customWidth="1"/>
    <col min="1555" max="1555" width="10.875" style="119" customWidth="1"/>
    <col min="1556" max="1556" width="14.875" style="119" customWidth="1"/>
    <col min="1557" max="1557" width="3.25" style="119" customWidth="1"/>
    <col min="1558" max="1558" width="17.5" style="119" customWidth="1"/>
    <col min="1559" max="1559" width="10.875" style="119" customWidth="1"/>
    <col min="1560" max="1560" width="15" style="119" customWidth="1"/>
    <col min="1561" max="1561" width="3.375" style="119" customWidth="1"/>
    <col min="1562" max="1562" width="17.5" style="119" customWidth="1"/>
    <col min="1563" max="1563" width="10.75" style="119" customWidth="1"/>
    <col min="1564" max="1567" width="5.875" style="119" customWidth="1"/>
    <col min="1568" max="1792" width="9" style="119"/>
    <col min="1793" max="1793" width="2.625" style="119" customWidth="1"/>
    <col min="1794" max="1794" width="4.5" style="119" customWidth="1"/>
    <col min="1795" max="1795" width="6.125" style="119" customWidth="1"/>
    <col min="1796" max="1796" width="3.375" style="119" customWidth="1"/>
    <col min="1797" max="1797" width="17.5" style="119" customWidth="1"/>
    <col min="1798" max="1798" width="12.25" style="119" bestFit="1" customWidth="1"/>
    <col min="1799" max="1799" width="15" style="119" customWidth="1"/>
    <col min="1800" max="1800" width="3.25" style="119" customWidth="1"/>
    <col min="1801" max="1801" width="17.5" style="119" customWidth="1"/>
    <col min="1802" max="1802" width="10.875" style="119" customWidth="1"/>
    <col min="1803" max="1804" width="7.375" style="119" customWidth="1"/>
    <col min="1805" max="1805" width="3.375" style="119" customWidth="1"/>
    <col min="1806" max="1806" width="17.5" style="119" customWidth="1"/>
    <col min="1807" max="1807" width="10.875" style="119" customWidth="1"/>
    <col min="1808" max="1808" width="15" style="119" customWidth="1"/>
    <col min="1809" max="1809" width="3.25" style="119" customWidth="1"/>
    <col min="1810" max="1810" width="17.375" style="119" customWidth="1"/>
    <col min="1811" max="1811" width="10.875" style="119" customWidth="1"/>
    <col min="1812" max="1812" width="14.875" style="119" customWidth="1"/>
    <col min="1813" max="1813" width="3.25" style="119" customWidth="1"/>
    <col min="1814" max="1814" width="17.5" style="119" customWidth="1"/>
    <col min="1815" max="1815" width="10.875" style="119" customWidth="1"/>
    <col min="1816" max="1816" width="15" style="119" customWidth="1"/>
    <col min="1817" max="1817" width="3.375" style="119" customWidth="1"/>
    <col min="1818" max="1818" width="17.5" style="119" customWidth="1"/>
    <col min="1819" max="1819" width="10.75" style="119" customWidth="1"/>
    <col min="1820" max="1823" width="5.875" style="119" customWidth="1"/>
    <col min="1824" max="2048" width="9" style="119"/>
    <col min="2049" max="2049" width="2.625" style="119" customWidth="1"/>
    <col min="2050" max="2050" width="4.5" style="119" customWidth="1"/>
    <col min="2051" max="2051" width="6.125" style="119" customWidth="1"/>
    <col min="2052" max="2052" width="3.375" style="119" customWidth="1"/>
    <col min="2053" max="2053" width="17.5" style="119" customWidth="1"/>
    <col min="2054" max="2054" width="12.25" style="119" bestFit="1" customWidth="1"/>
    <col min="2055" max="2055" width="15" style="119" customWidth="1"/>
    <col min="2056" max="2056" width="3.25" style="119" customWidth="1"/>
    <col min="2057" max="2057" width="17.5" style="119" customWidth="1"/>
    <col min="2058" max="2058" width="10.875" style="119" customWidth="1"/>
    <col min="2059" max="2060" width="7.375" style="119" customWidth="1"/>
    <col min="2061" max="2061" width="3.375" style="119" customWidth="1"/>
    <col min="2062" max="2062" width="17.5" style="119" customWidth="1"/>
    <col min="2063" max="2063" width="10.875" style="119" customWidth="1"/>
    <col min="2064" max="2064" width="15" style="119" customWidth="1"/>
    <col min="2065" max="2065" width="3.25" style="119" customWidth="1"/>
    <col min="2066" max="2066" width="17.375" style="119" customWidth="1"/>
    <col min="2067" max="2067" width="10.875" style="119" customWidth="1"/>
    <col min="2068" max="2068" width="14.875" style="119" customWidth="1"/>
    <col min="2069" max="2069" width="3.25" style="119" customWidth="1"/>
    <col min="2070" max="2070" width="17.5" style="119" customWidth="1"/>
    <col min="2071" max="2071" width="10.875" style="119" customWidth="1"/>
    <col min="2072" max="2072" width="15" style="119" customWidth="1"/>
    <col min="2073" max="2073" width="3.375" style="119" customWidth="1"/>
    <col min="2074" max="2074" width="17.5" style="119" customWidth="1"/>
    <col min="2075" max="2075" width="10.75" style="119" customWidth="1"/>
    <col min="2076" max="2079" width="5.875" style="119" customWidth="1"/>
    <col min="2080" max="2304" width="9" style="119"/>
    <col min="2305" max="2305" width="2.625" style="119" customWidth="1"/>
    <col min="2306" max="2306" width="4.5" style="119" customWidth="1"/>
    <col min="2307" max="2307" width="6.125" style="119" customWidth="1"/>
    <col min="2308" max="2308" width="3.375" style="119" customWidth="1"/>
    <col min="2309" max="2309" width="17.5" style="119" customWidth="1"/>
    <col min="2310" max="2310" width="12.25" style="119" bestFit="1" customWidth="1"/>
    <col min="2311" max="2311" width="15" style="119" customWidth="1"/>
    <col min="2312" max="2312" width="3.25" style="119" customWidth="1"/>
    <col min="2313" max="2313" width="17.5" style="119" customWidth="1"/>
    <col min="2314" max="2314" width="10.875" style="119" customWidth="1"/>
    <col min="2315" max="2316" width="7.375" style="119" customWidth="1"/>
    <col min="2317" max="2317" width="3.375" style="119" customWidth="1"/>
    <col min="2318" max="2318" width="17.5" style="119" customWidth="1"/>
    <col min="2319" max="2319" width="10.875" style="119" customWidth="1"/>
    <col min="2320" max="2320" width="15" style="119" customWidth="1"/>
    <col min="2321" max="2321" width="3.25" style="119" customWidth="1"/>
    <col min="2322" max="2322" width="17.375" style="119" customWidth="1"/>
    <col min="2323" max="2323" width="10.875" style="119" customWidth="1"/>
    <col min="2324" max="2324" width="14.875" style="119" customWidth="1"/>
    <col min="2325" max="2325" width="3.25" style="119" customWidth="1"/>
    <col min="2326" max="2326" width="17.5" style="119" customWidth="1"/>
    <col min="2327" max="2327" width="10.875" style="119" customWidth="1"/>
    <col min="2328" max="2328" width="15" style="119" customWidth="1"/>
    <col min="2329" max="2329" width="3.375" style="119" customWidth="1"/>
    <col min="2330" max="2330" width="17.5" style="119" customWidth="1"/>
    <col min="2331" max="2331" width="10.75" style="119" customWidth="1"/>
    <col min="2332" max="2335" width="5.875" style="119" customWidth="1"/>
    <col min="2336" max="2560" width="9" style="119"/>
    <col min="2561" max="2561" width="2.625" style="119" customWidth="1"/>
    <col min="2562" max="2562" width="4.5" style="119" customWidth="1"/>
    <col min="2563" max="2563" width="6.125" style="119" customWidth="1"/>
    <col min="2564" max="2564" width="3.375" style="119" customWidth="1"/>
    <col min="2565" max="2565" width="17.5" style="119" customWidth="1"/>
    <col min="2566" max="2566" width="12.25" style="119" bestFit="1" customWidth="1"/>
    <col min="2567" max="2567" width="15" style="119" customWidth="1"/>
    <col min="2568" max="2568" width="3.25" style="119" customWidth="1"/>
    <col min="2569" max="2569" width="17.5" style="119" customWidth="1"/>
    <col min="2570" max="2570" width="10.875" style="119" customWidth="1"/>
    <col min="2571" max="2572" width="7.375" style="119" customWidth="1"/>
    <col min="2573" max="2573" width="3.375" style="119" customWidth="1"/>
    <col min="2574" max="2574" width="17.5" style="119" customWidth="1"/>
    <col min="2575" max="2575" width="10.875" style="119" customWidth="1"/>
    <col min="2576" max="2576" width="15" style="119" customWidth="1"/>
    <col min="2577" max="2577" width="3.25" style="119" customWidth="1"/>
    <col min="2578" max="2578" width="17.375" style="119" customWidth="1"/>
    <col min="2579" max="2579" width="10.875" style="119" customWidth="1"/>
    <col min="2580" max="2580" width="14.875" style="119" customWidth="1"/>
    <col min="2581" max="2581" width="3.25" style="119" customWidth="1"/>
    <col min="2582" max="2582" width="17.5" style="119" customWidth="1"/>
    <col min="2583" max="2583" width="10.875" style="119" customWidth="1"/>
    <col min="2584" max="2584" width="15" style="119" customWidth="1"/>
    <col min="2585" max="2585" width="3.375" style="119" customWidth="1"/>
    <col min="2586" max="2586" width="17.5" style="119" customWidth="1"/>
    <col min="2587" max="2587" width="10.75" style="119" customWidth="1"/>
    <col min="2588" max="2591" width="5.875" style="119" customWidth="1"/>
    <col min="2592" max="2816" width="9" style="119"/>
    <col min="2817" max="2817" width="2.625" style="119" customWidth="1"/>
    <col min="2818" max="2818" width="4.5" style="119" customWidth="1"/>
    <col min="2819" max="2819" width="6.125" style="119" customWidth="1"/>
    <col min="2820" max="2820" width="3.375" style="119" customWidth="1"/>
    <col min="2821" max="2821" width="17.5" style="119" customWidth="1"/>
    <col min="2822" max="2822" width="12.25" style="119" bestFit="1" customWidth="1"/>
    <col min="2823" max="2823" width="15" style="119" customWidth="1"/>
    <col min="2824" max="2824" width="3.25" style="119" customWidth="1"/>
    <col min="2825" max="2825" width="17.5" style="119" customWidth="1"/>
    <col min="2826" max="2826" width="10.875" style="119" customWidth="1"/>
    <col min="2827" max="2828" width="7.375" style="119" customWidth="1"/>
    <col min="2829" max="2829" width="3.375" style="119" customWidth="1"/>
    <col min="2830" max="2830" width="17.5" style="119" customWidth="1"/>
    <col min="2831" max="2831" width="10.875" style="119" customWidth="1"/>
    <col min="2832" max="2832" width="15" style="119" customWidth="1"/>
    <col min="2833" max="2833" width="3.25" style="119" customWidth="1"/>
    <col min="2834" max="2834" width="17.375" style="119" customWidth="1"/>
    <col min="2835" max="2835" width="10.875" style="119" customWidth="1"/>
    <col min="2836" max="2836" width="14.875" style="119" customWidth="1"/>
    <col min="2837" max="2837" width="3.25" style="119" customWidth="1"/>
    <col min="2838" max="2838" width="17.5" style="119" customWidth="1"/>
    <col min="2839" max="2839" width="10.875" style="119" customWidth="1"/>
    <col min="2840" max="2840" width="15" style="119" customWidth="1"/>
    <col min="2841" max="2841" width="3.375" style="119" customWidth="1"/>
    <col min="2842" max="2842" width="17.5" style="119" customWidth="1"/>
    <col min="2843" max="2843" width="10.75" style="119" customWidth="1"/>
    <col min="2844" max="2847" width="5.875" style="119" customWidth="1"/>
    <col min="2848" max="3072" width="9" style="119"/>
    <col min="3073" max="3073" width="2.625" style="119" customWidth="1"/>
    <col min="3074" max="3074" width="4.5" style="119" customWidth="1"/>
    <col min="3075" max="3075" width="6.125" style="119" customWidth="1"/>
    <col min="3076" max="3076" width="3.375" style="119" customWidth="1"/>
    <col min="3077" max="3077" width="17.5" style="119" customWidth="1"/>
    <col min="3078" max="3078" width="12.25" style="119" bestFit="1" customWidth="1"/>
    <col min="3079" max="3079" width="15" style="119" customWidth="1"/>
    <col min="3080" max="3080" width="3.25" style="119" customWidth="1"/>
    <col min="3081" max="3081" width="17.5" style="119" customWidth="1"/>
    <col min="3082" max="3082" width="10.875" style="119" customWidth="1"/>
    <col min="3083" max="3084" width="7.375" style="119" customWidth="1"/>
    <col min="3085" max="3085" width="3.375" style="119" customWidth="1"/>
    <col min="3086" max="3086" width="17.5" style="119" customWidth="1"/>
    <col min="3087" max="3087" width="10.875" style="119" customWidth="1"/>
    <col min="3088" max="3088" width="15" style="119" customWidth="1"/>
    <col min="3089" max="3089" width="3.25" style="119" customWidth="1"/>
    <col min="3090" max="3090" width="17.375" style="119" customWidth="1"/>
    <col min="3091" max="3091" width="10.875" style="119" customWidth="1"/>
    <col min="3092" max="3092" width="14.875" style="119" customWidth="1"/>
    <col min="3093" max="3093" width="3.25" style="119" customWidth="1"/>
    <col min="3094" max="3094" width="17.5" style="119" customWidth="1"/>
    <col min="3095" max="3095" width="10.875" style="119" customWidth="1"/>
    <col min="3096" max="3096" width="15" style="119" customWidth="1"/>
    <col min="3097" max="3097" width="3.375" style="119" customWidth="1"/>
    <col min="3098" max="3098" width="17.5" style="119" customWidth="1"/>
    <col min="3099" max="3099" width="10.75" style="119" customWidth="1"/>
    <col min="3100" max="3103" width="5.875" style="119" customWidth="1"/>
    <col min="3104" max="3328" width="9" style="119"/>
    <col min="3329" max="3329" width="2.625" style="119" customWidth="1"/>
    <col min="3330" max="3330" width="4.5" style="119" customWidth="1"/>
    <col min="3331" max="3331" width="6.125" style="119" customWidth="1"/>
    <col min="3332" max="3332" width="3.375" style="119" customWidth="1"/>
    <col min="3333" max="3333" width="17.5" style="119" customWidth="1"/>
    <col min="3334" max="3334" width="12.25" style="119" bestFit="1" customWidth="1"/>
    <col min="3335" max="3335" width="15" style="119" customWidth="1"/>
    <col min="3336" max="3336" width="3.25" style="119" customWidth="1"/>
    <col min="3337" max="3337" width="17.5" style="119" customWidth="1"/>
    <col min="3338" max="3338" width="10.875" style="119" customWidth="1"/>
    <col min="3339" max="3340" width="7.375" style="119" customWidth="1"/>
    <col min="3341" max="3341" width="3.375" style="119" customWidth="1"/>
    <col min="3342" max="3342" width="17.5" style="119" customWidth="1"/>
    <col min="3343" max="3343" width="10.875" style="119" customWidth="1"/>
    <col min="3344" max="3344" width="15" style="119" customWidth="1"/>
    <col min="3345" max="3345" width="3.25" style="119" customWidth="1"/>
    <col min="3346" max="3346" width="17.375" style="119" customWidth="1"/>
    <col min="3347" max="3347" width="10.875" style="119" customWidth="1"/>
    <col min="3348" max="3348" width="14.875" style="119" customWidth="1"/>
    <col min="3349" max="3349" width="3.25" style="119" customWidth="1"/>
    <col min="3350" max="3350" width="17.5" style="119" customWidth="1"/>
    <col min="3351" max="3351" width="10.875" style="119" customWidth="1"/>
    <col min="3352" max="3352" width="15" style="119" customWidth="1"/>
    <col min="3353" max="3353" width="3.375" style="119" customWidth="1"/>
    <col min="3354" max="3354" width="17.5" style="119" customWidth="1"/>
    <col min="3355" max="3355" width="10.75" style="119" customWidth="1"/>
    <col min="3356" max="3359" width="5.875" style="119" customWidth="1"/>
    <col min="3360" max="3584" width="9" style="119"/>
    <col min="3585" max="3585" width="2.625" style="119" customWidth="1"/>
    <col min="3586" max="3586" width="4.5" style="119" customWidth="1"/>
    <col min="3587" max="3587" width="6.125" style="119" customWidth="1"/>
    <col min="3588" max="3588" width="3.375" style="119" customWidth="1"/>
    <col min="3589" max="3589" width="17.5" style="119" customWidth="1"/>
    <col min="3590" max="3590" width="12.25" style="119" bestFit="1" customWidth="1"/>
    <col min="3591" max="3591" width="15" style="119" customWidth="1"/>
    <col min="3592" max="3592" width="3.25" style="119" customWidth="1"/>
    <col min="3593" max="3593" width="17.5" style="119" customWidth="1"/>
    <col min="3594" max="3594" width="10.875" style="119" customWidth="1"/>
    <col min="3595" max="3596" width="7.375" style="119" customWidth="1"/>
    <col min="3597" max="3597" width="3.375" style="119" customWidth="1"/>
    <col min="3598" max="3598" width="17.5" style="119" customWidth="1"/>
    <col min="3599" max="3599" width="10.875" style="119" customWidth="1"/>
    <col min="3600" max="3600" width="15" style="119" customWidth="1"/>
    <col min="3601" max="3601" width="3.25" style="119" customWidth="1"/>
    <col min="3602" max="3602" width="17.375" style="119" customWidth="1"/>
    <col min="3603" max="3603" width="10.875" style="119" customWidth="1"/>
    <col min="3604" max="3604" width="14.875" style="119" customWidth="1"/>
    <col min="3605" max="3605" width="3.25" style="119" customWidth="1"/>
    <col min="3606" max="3606" width="17.5" style="119" customWidth="1"/>
    <col min="3607" max="3607" width="10.875" style="119" customWidth="1"/>
    <col min="3608" max="3608" width="15" style="119" customWidth="1"/>
    <col min="3609" max="3609" width="3.375" style="119" customWidth="1"/>
    <col min="3610" max="3610" width="17.5" style="119" customWidth="1"/>
    <col min="3611" max="3611" width="10.75" style="119" customWidth="1"/>
    <col min="3612" max="3615" width="5.875" style="119" customWidth="1"/>
    <col min="3616" max="3840" width="9" style="119"/>
    <col min="3841" max="3841" width="2.625" style="119" customWidth="1"/>
    <col min="3842" max="3842" width="4.5" style="119" customWidth="1"/>
    <col min="3843" max="3843" width="6.125" style="119" customWidth="1"/>
    <col min="3844" max="3844" width="3.375" style="119" customWidth="1"/>
    <col min="3845" max="3845" width="17.5" style="119" customWidth="1"/>
    <col min="3846" max="3846" width="12.25" style="119" bestFit="1" customWidth="1"/>
    <col min="3847" max="3847" width="15" style="119" customWidth="1"/>
    <col min="3848" max="3848" width="3.25" style="119" customWidth="1"/>
    <col min="3849" max="3849" width="17.5" style="119" customWidth="1"/>
    <col min="3850" max="3850" width="10.875" style="119" customWidth="1"/>
    <col min="3851" max="3852" width="7.375" style="119" customWidth="1"/>
    <col min="3853" max="3853" width="3.375" style="119" customWidth="1"/>
    <col min="3854" max="3854" width="17.5" style="119" customWidth="1"/>
    <col min="3855" max="3855" width="10.875" style="119" customWidth="1"/>
    <col min="3856" max="3856" width="15" style="119" customWidth="1"/>
    <col min="3857" max="3857" width="3.25" style="119" customWidth="1"/>
    <col min="3858" max="3858" width="17.375" style="119" customWidth="1"/>
    <col min="3859" max="3859" width="10.875" style="119" customWidth="1"/>
    <col min="3860" max="3860" width="14.875" style="119" customWidth="1"/>
    <col min="3861" max="3861" width="3.25" style="119" customWidth="1"/>
    <col min="3862" max="3862" width="17.5" style="119" customWidth="1"/>
    <col min="3863" max="3863" width="10.875" style="119" customWidth="1"/>
    <col min="3864" max="3864" width="15" style="119" customWidth="1"/>
    <col min="3865" max="3865" width="3.375" style="119" customWidth="1"/>
    <col min="3866" max="3866" width="17.5" style="119" customWidth="1"/>
    <col min="3867" max="3867" width="10.75" style="119" customWidth="1"/>
    <col min="3868" max="3871" width="5.875" style="119" customWidth="1"/>
    <col min="3872" max="4096" width="9" style="119"/>
    <col min="4097" max="4097" width="2.625" style="119" customWidth="1"/>
    <col min="4098" max="4098" width="4.5" style="119" customWidth="1"/>
    <col min="4099" max="4099" width="6.125" style="119" customWidth="1"/>
    <col min="4100" max="4100" width="3.375" style="119" customWidth="1"/>
    <col min="4101" max="4101" width="17.5" style="119" customWidth="1"/>
    <col min="4102" max="4102" width="12.25" style="119" bestFit="1" customWidth="1"/>
    <col min="4103" max="4103" width="15" style="119" customWidth="1"/>
    <col min="4104" max="4104" width="3.25" style="119" customWidth="1"/>
    <col min="4105" max="4105" width="17.5" style="119" customWidth="1"/>
    <col min="4106" max="4106" width="10.875" style="119" customWidth="1"/>
    <col min="4107" max="4108" width="7.375" style="119" customWidth="1"/>
    <col min="4109" max="4109" width="3.375" style="119" customWidth="1"/>
    <col min="4110" max="4110" width="17.5" style="119" customWidth="1"/>
    <col min="4111" max="4111" width="10.875" style="119" customWidth="1"/>
    <col min="4112" max="4112" width="15" style="119" customWidth="1"/>
    <col min="4113" max="4113" width="3.25" style="119" customWidth="1"/>
    <col min="4114" max="4114" width="17.375" style="119" customWidth="1"/>
    <col min="4115" max="4115" width="10.875" style="119" customWidth="1"/>
    <col min="4116" max="4116" width="14.875" style="119" customWidth="1"/>
    <col min="4117" max="4117" width="3.25" style="119" customWidth="1"/>
    <col min="4118" max="4118" width="17.5" style="119" customWidth="1"/>
    <col min="4119" max="4119" width="10.875" style="119" customWidth="1"/>
    <col min="4120" max="4120" width="15" style="119" customWidth="1"/>
    <col min="4121" max="4121" width="3.375" style="119" customWidth="1"/>
    <col min="4122" max="4122" width="17.5" style="119" customWidth="1"/>
    <col min="4123" max="4123" width="10.75" style="119" customWidth="1"/>
    <col min="4124" max="4127" width="5.875" style="119" customWidth="1"/>
    <col min="4128" max="4352" width="9" style="119"/>
    <col min="4353" max="4353" width="2.625" style="119" customWidth="1"/>
    <col min="4354" max="4354" width="4.5" style="119" customWidth="1"/>
    <col min="4355" max="4355" width="6.125" style="119" customWidth="1"/>
    <col min="4356" max="4356" width="3.375" style="119" customWidth="1"/>
    <col min="4357" max="4357" width="17.5" style="119" customWidth="1"/>
    <col min="4358" max="4358" width="12.25" style="119" bestFit="1" customWidth="1"/>
    <col min="4359" max="4359" width="15" style="119" customWidth="1"/>
    <col min="4360" max="4360" width="3.25" style="119" customWidth="1"/>
    <col min="4361" max="4361" width="17.5" style="119" customWidth="1"/>
    <col min="4362" max="4362" width="10.875" style="119" customWidth="1"/>
    <col min="4363" max="4364" width="7.375" style="119" customWidth="1"/>
    <col min="4365" max="4365" width="3.375" style="119" customWidth="1"/>
    <col min="4366" max="4366" width="17.5" style="119" customWidth="1"/>
    <col min="4367" max="4367" width="10.875" style="119" customWidth="1"/>
    <col min="4368" max="4368" width="15" style="119" customWidth="1"/>
    <col min="4369" max="4369" width="3.25" style="119" customWidth="1"/>
    <col min="4370" max="4370" width="17.375" style="119" customWidth="1"/>
    <col min="4371" max="4371" width="10.875" style="119" customWidth="1"/>
    <col min="4372" max="4372" width="14.875" style="119" customWidth="1"/>
    <col min="4373" max="4373" width="3.25" style="119" customWidth="1"/>
    <col min="4374" max="4374" width="17.5" style="119" customWidth="1"/>
    <col min="4375" max="4375" width="10.875" style="119" customWidth="1"/>
    <col min="4376" max="4376" width="15" style="119" customWidth="1"/>
    <col min="4377" max="4377" width="3.375" style="119" customWidth="1"/>
    <col min="4378" max="4378" width="17.5" style="119" customWidth="1"/>
    <col min="4379" max="4379" width="10.75" style="119" customWidth="1"/>
    <col min="4380" max="4383" width="5.875" style="119" customWidth="1"/>
    <col min="4384" max="4608" width="9" style="119"/>
    <col min="4609" max="4609" width="2.625" style="119" customWidth="1"/>
    <col min="4610" max="4610" width="4.5" style="119" customWidth="1"/>
    <col min="4611" max="4611" width="6.125" style="119" customWidth="1"/>
    <col min="4612" max="4612" width="3.375" style="119" customWidth="1"/>
    <col min="4613" max="4613" width="17.5" style="119" customWidth="1"/>
    <col min="4614" max="4614" width="12.25" style="119" bestFit="1" customWidth="1"/>
    <col min="4615" max="4615" width="15" style="119" customWidth="1"/>
    <col min="4616" max="4616" width="3.25" style="119" customWidth="1"/>
    <col min="4617" max="4617" width="17.5" style="119" customWidth="1"/>
    <col min="4618" max="4618" width="10.875" style="119" customWidth="1"/>
    <col min="4619" max="4620" width="7.375" style="119" customWidth="1"/>
    <col min="4621" max="4621" width="3.375" style="119" customWidth="1"/>
    <col min="4622" max="4622" width="17.5" style="119" customWidth="1"/>
    <col min="4623" max="4623" width="10.875" style="119" customWidth="1"/>
    <col min="4624" max="4624" width="15" style="119" customWidth="1"/>
    <col min="4625" max="4625" width="3.25" style="119" customWidth="1"/>
    <col min="4626" max="4626" width="17.375" style="119" customWidth="1"/>
    <col min="4627" max="4627" width="10.875" style="119" customWidth="1"/>
    <col min="4628" max="4628" width="14.875" style="119" customWidth="1"/>
    <col min="4629" max="4629" width="3.25" style="119" customWidth="1"/>
    <col min="4630" max="4630" width="17.5" style="119" customWidth="1"/>
    <col min="4631" max="4631" width="10.875" style="119" customWidth="1"/>
    <col min="4632" max="4632" width="15" style="119" customWidth="1"/>
    <col min="4633" max="4633" width="3.375" style="119" customWidth="1"/>
    <col min="4634" max="4634" width="17.5" style="119" customWidth="1"/>
    <col min="4635" max="4635" width="10.75" style="119" customWidth="1"/>
    <col min="4636" max="4639" width="5.875" style="119" customWidth="1"/>
    <col min="4640" max="4864" width="9" style="119"/>
    <col min="4865" max="4865" width="2.625" style="119" customWidth="1"/>
    <col min="4866" max="4866" width="4.5" style="119" customWidth="1"/>
    <col min="4867" max="4867" width="6.125" style="119" customWidth="1"/>
    <col min="4868" max="4868" width="3.375" style="119" customWidth="1"/>
    <col min="4869" max="4869" width="17.5" style="119" customWidth="1"/>
    <col min="4870" max="4870" width="12.25" style="119" bestFit="1" customWidth="1"/>
    <col min="4871" max="4871" width="15" style="119" customWidth="1"/>
    <col min="4872" max="4872" width="3.25" style="119" customWidth="1"/>
    <col min="4873" max="4873" width="17.5" style="119" customWidth="1"/>
    <col min="4874" max="4874" width="10.875" style="119" customWidth="1"/>
    <col min="4875" max="4876" width="7.375" style="119" customWidth="1"/>
    <col min="4877" max="4877" width="3.375" style="119" customWidth="1"/>
    <col min="4878" max="4878" width="17.5" style="119" customWidth="1"/>
    <col min="4879" max="4879" width="10.875" style="119" customWidth="1"/>
    <col min="4880" max="4880" width="15" style="119" customWidth="1"/>
    <col min="4881" max="4881" width="3.25" style="119" customWidth="1"/>
    <col min="4882" max="4882" width="17.375" style="119" customWidth="1"/>
    <col min="4883" max="4883" width="10.875" style="119" customWidth="1"/>
    <col min="4884" max="4884" width="14.875" style="119" customWidth="1"/>
    <col min="4885" max="4885" width="3.25" style="119" customWidth="1"/>
    <col min="4886" max="4886" width="17.5" style="119" customWidth="1"/>
    <col min="4887" max="4887" width="10.875" style="119" customWidth="1"/>
    <col min="4888" max="4888" width="15" style="119" customWidth="1"/>
    <col min="4889" max="4889" width="3.375" style="119" customWidth="1"/>
    <col min="4890" max="4890" width="17.5" style="119" customWidth="1"/>
    <col min="4891" max="4891" width="10.75" style="119" customWidth="1"/>
    <col min="4892" max="4895" width="5.875" style="119" customWidth="1"/>
    <col min="4896" max="5120" width="9" style="119"/>
    <col min="5121" max="5121" width="2.625" style="119" customWidth="1"/>
    <col min="5122" max="5122" width="4.5" style="119" customWidth="1"/>
    <col min="5123" max="5123" width="6.125" style="119" customWidth="1"/>
    <col min="5124" max="5124" width="3.375" style="119" customWidth="1"/>
    <col min="5125" max="5125" width="17.5" style="119" customWidth="1"/>
    <col min="5126" max="5126" width="12.25" style="119" bestFit="1" customWidth="1"/>
    <col min="5127" max="5127" width="15" style="119" customWidth="1"/>
    <col min="5128" max="5128" width="3.25" style="119" customWidth="1"/>
    <col min="5129" max="5129" width="17.5" style="119" customWidth="1"/>
    <col min="5130" max="5130" width="10.875" style="119" customWidth="1"/>
    <col min="5131" max="5132" width="7.375" style="119" customWidth="1"/>
    <col min="5133" max="5133" width="3.375" style="119" customWidth="1"/>
    <col min="5134" max="5134" width="17.5" style="119" customWidth="1"/>
    <col min="5135" max="5135" width="10.875" style="119" customWidth="1"/>
    <col min="5136" max="5136" width="15" style="119" customWidth="1"/>
    <col min="5137" max="5137" width="3.25" style="119" customWidth="1"/>
    <col min="5138" max="5138" width="17.375" style="119" customWidth="1"/>
    <col min="5139" max="5139" width="10.875" style="119" customWidth="1"/>
    <col min="5140" max="5140" width="14.875" style="119" customWidth="1"/>
    <col min="5141" max="5141" width="3.25" style="119" customWidth="1"/>
    <col min="5142" max="5142" width="17.5" style="119" customWidth="1"/>
    <col min="5143" max="5143" width="10.875" style="119" customWidth="1"/>
    <col min="5144" max="5144" width="15" style="119" customWidth="1"/>
    <col min="5145" max="5145" width="3.375" style="119" customWidth="1"/>
    <col min="5146" max="5146" width="17.5" style="119" customWidth="1"/>
    <col min="5147" max="5147" width="10.75" style="119" customWidth="1"/>
    <col min="5148" max="5151" width="5.875" style="119" customWidth="1"/>
    <col min="5152" max="5376" width="9" style="119"/>
    <col min="5377" max="5377" width="2.625" style="119" customWidth="1"/>
    <col min="5378" max="5378" width="4.5" style="119" customWidth="1"/>
    <col min="5379" max="5379" width="6.125" style="119" customWidth="1"/>
    <col min="5380" max="5380" width="3.375" style="119" customWidth="1"/>
    <col min="5381" max="5381" width="17.5" style="119" customWidth="1"/>
    <col min="5382" max="5382" width="12.25" style="119" bestFit="1" customWidth="1"/>
    <col min="5383" max="5383" width="15" style="119" customWidth="1"/>
    <col min="5384" max="5384" width="3.25" style="119" customWidth="1"/>
    <col min="5385" max="5385" width="17.5" style="119" customWidth="1"/>
    <col min="5386" max="5386" width="10.875" style="119" customWidth="1"/>
    <col min="5387" max="5388" width="7.375" style="119" customWidth="1"/>
    <col min="5389" max="5389" width="3.375" style="119" customWidth="1"/>
    <col min="5390" max="5390" width="17.5" style="119" customWidth="1"/>
    <col min="5391" max="5391" width="10.875" style="119" customWidth="1"/>
    <col min="5392" max="5392" width="15" style="119" customWidth="1"/>
    <col min="5393" max="5393" width="3.25" style="119" customWidth="1"/>
    <col min="5394" max="5394" width="17.375" style="119" customWidth="1"/>
    <col min="5395" max="5395" width="10.875" style="119" customWidth="1"/>
    <col min="5396" max="5396" width="14.875" style="119" customWidth="1"/>
    <col min="5397" max="5397" width="3.25" style="119" customWidth="1"/>
    <col min="5398" max="5398" width="17.5" style="119" customWidth="1"/>
    <col min="5399" max="5399" width="10.875" style="119" customWidth="1"/>
    <col min="5400" max="5400" width="15" style="119" customWidth="1"/>
    <col min="5401" max="5401" width="3.375" style="119" customWidth="1"/>
    <col min="5402" max="5402" width="17.5" style="119" customWidth="1"/>
    <col min="5403" max="5403" width="10.75" style="119" customWidth="1"/>
    <col min="5404" max="5407" width="5.875" style="119" customWidth="1"/>
    <col min="5408" max="5632" width="9" style="119"/>
    <col min="5633" max="5633" width="2.625" style="119" customWidth="1"/>
    <col min="5634" max="5634" width="4.5" style="119" customWidth="1"/>
    <col min="5635" max="5635" width="6.125" style="119" customWidth="1"/>
    <col min="5636" max="5636" width="3.375" style="119" customWidth="1"/>
    <col min="5637" max="5637" width="17.5" style="119" customWidth="1"/>
    <col min="5638" max="5638" width="12.25" style="119" bestFit="1" customWidth="1"/>
    <col min="5639" max="5639" width="15" style="119" customWidth="1"/>
    <col min="5640" max="5640" width="3.25" style="119" customWidth="1"/>
    <col min="5641" max="5641" width="17.5" style="119" customWidth="1"/>
    <col min="5642" max="5642" width="10.875" style="119" customWidth="1"/>
    <col min="5643" max="5644" width="7.375" style="119" customWidth="1"/>
    <col min="5645" max="5645" width="3.375" style="119" customWidth="1"/>
    <col min="5646" max="5646" width="17.5" style="119" customWidth="1"/>
    <col min="5647" max="5647" width="10.875" style="119" customWidth="1"/>
    <col min="5648" max="5648" width="15" style="119" customWidth="1"/>
    <col min="5649" max="5649" width="3.25" style="119" customWidth="1"/>
    <col min="5650" max="5650" width="17.375" style="119" customWidth="1"/>
    <col min="5651" max="5651" width="10.875" style="119" customWidth="1"/>
    <col min="5652" max="5652" width="14.875" style="119" customWidth="1"/>
    <col min="5653" max="5653" width="3.25" style="119" customWidth="1"/>
    <col min="5654" max="5654" width="17.5" style="119" customWidth="1"/>
    <col min="5655" max="5655" width="10.875" style="119" customWidth="1"/>
    <col min="5656" max="5656" width="15" style="119" customWidth="1"/>
    <col min="5657" max="5657" width="3.375" style="119" customWidth="1"/>
    <col min="5658" max="5658" width="17.5" style="119" customWidth="1"/>
    <col min="5659" max="5659" width="10.75" style="119" customWidth="1"/>
    <col min="5660" max="5663" width="5.875" style="119" customWidth="1"/>
    <col min="5664" max="5888" width="9" style="119"/>
    <col min="5889" max="5889" width="2.625" style="119" customWidth="1"/>
    <col min="5890" max="5890" width="4.5" style="119" customWidth="1"/>
    <col min="5891" max="5891" width="6.125" style="119" customWidth="1"/>
    <col min="5892" max="5892" width="3.375" style="119" customWidth="1"/>
    <col min="5893" max="5893" width="17.5" style="119" customWidth="1"/>
    <col min="5894" max="5894" width="12.25" style="119" bestFit="1" customWidth="1"/>
    <col min="5895" max="5895" width="15" style="119" customWidth="1"/>
    <col min="5896" max="5896" width="3.25" style="119" customWidth="1"/>
    <col min="5897" max="5897" width="17.5" style="119" customWidth="1"/>
    <col min="5898" max="5898" width="10.875" style="119" customWidth="1"/>
    <col min="5899" max="5900" width="7.375" style="119" customWidth="1"/>
    <col min="5901" max="5901" width="3.375" style="119" customWidth="1"/>
    <col min="5902" max="5902" width="17.5" style="119" customWidth="1"/>
    <col min="5903" max="5903" width="10.875" style="119" customWidth="1"/>
    <col min="5904" max="5904" width="15" style="119" customWidth="1"/>
    <col min="5905" max="5905" width="3.25" style="119" customWidth="1"/>
    <col min="5906" max="5906" width="17.375" style="119" customWidth="1"/>
    <col min="5907" max="5907" width="10.875" style="119" customWidth="1"/>
    <col min="5908" max="5908" width="14.875" style="119" customWidth="1"/>
    <col min="5909" max="5909" width="3.25" style="119" customWidth="1"/>
    <col min="5910" max="5910" width="17.5" style="119" customWidth="1"/>
    <col min="5911" max="5911" width="10.875" style="119" customWidth="1"/>
    <col min="5912" max="5912" width="15" style="119" customWidth="1"/>
    <col min="5913" max="5913" width="3.375" style="119" customWidth="1"/>
    <col min="5914" max="5914" width="17.5" style="119" customWidth="1"/>
    <col min="5915" max="5915" width="10.75" style="119" customWidth="1"/>
    <col min="5916" max="5919" width="5.875" style="119" customWidth="1"/>
    <col min="5920" max="6144" width="9" style="119"/>
    <col min="6145" max="6145" width="2.625" style="119" customWidth="1"/>
    <col min="6146" max="6146" width="4.5" style="119" customWidth="1"/>
    <col min="6147" max="6147" width="6.125" style="119" customWidth="1"/>
    <col min="6148" max="6148" width="3.375" style="119" customWidth="1"/>
    <col min="6149" max="6149" width="17.5" style="119" customWidth="1"/>
    <col min="6150" max="6150" width="12.25" style="119" bestFit="1" customWidth="1"/>
    <col min="6151" max="6151" width="15" style="119" customWidth="1"/>
    <col min="6152" max="6152" width="3.25" style="119" customWidth="1"/>
    <col min="6153" max="6153" width="17.5" style="119" customWidth="1"/>
    <col min="6154" max="6154" width="10.875" style="119" customWidth="1"/>
    <col min="6155" max="6156" width="7.375" style="119" customWidth="1"/>
    <col min="6157" max="6157" width="3.375" style="119" customWidth="1"/>
    <col min="6158" max="6158" width="17.5" style="119" customWidth="1"/>
    <col min="6159" max="6159" width="10.875" style="119" customWidth="1"/>
    <col min="6160" max="6160" width="15" style="119" customWidth="1"/>
    <col min="6161" max="6161" width="3.25" style="119" customWidth="1"/>
    <col min="6162" max="6162" width="17.375" style="119" customWidth="1"/>
    <col min="6163" max="6163" width="10.875" style="119" customWidth="1"/>
    <col min="6164" max="6164" width="14.875" style="119" customWidth="1"/>
    <col min="6165" max="6165" width="3.25" style="119" customWidth="1"/>
    <col min="6166" max="6166" width="17.5" style="119" customWidth="1"/>
    <col min="6167" max="6167" width="10.875" style="119" customWidth="1"/>
    <col min="6168" max="6168" width="15" style="119" customWidth="1"/>
    <col min="6169" max="6169" width="3.375" style="119" customWidth="1"/>
    <col min="6170" max="6170" width="17.5" style="119" customWidth="1"/>
    <col min="6171" max="6171" width="10.75" style="119" customWidth="1"/>
    <col min="6172" max="6175" width="5.875" style="119" customWidth="1"/>
    <col min="6176" max="6400" width="9" style="119"/>
    <col min="6401" max="6401" width="2.625" style="119" customWidth="1"/>
    <col min="6402" max="6402" width="4.5" style="119" customWidth="1"/>
    <col min="6403" max="6403" width="6.125" style="119" customWidth="1"/>
    <col min="6404" max="6404" width="3.375" style="119" customWidth="1"/>
    <col min="6405" max="6405" width="17.5" style="119" customWidth="1"/>
    <col min="6406" max="6406" width="12.25" style="119" bestFit="1" customWidth="1"/>
    <col min="6407" max="6407" width="15" style="119" customWidth="1"/>
    <col min="6408" max="6408" width="3.25" style="119" customWidth="1"/>
    <col min="6409" max="6409" width="17.5" style="119" customWidth="1"/>
    <col min="6410" max="6410" width="10.875" style="119" customWidth="1"/>
    <col min="6411" max="6412" width="7.375" style="119" customWidth="1"/>
    <col min="6413" max="6413" width="3.375" style="119" customWidth="1"/>
    <col min="6414" max="6414" width="17.5" style="119" customWidth="1"/>
    <col min="6415" max="6415" width="10.875" style="119" customWidth="1"/>
    <col min="6416" max="6416" width="15" style="119" customWidth="1"/>
    <col min="6417" max="6417" width="3.25" style="119" customWidth="1"/>
    <col min="6418" max="6418" width="17.375" style="119" customWidth="1"/>
    <col min="6419" max="6419" width="10.875" style="119" customWidth="1"/>
    <col min="6420" max="6420" width="14.875" style="119" customWidth="1"/>
    <col min="6421" max="6421" width="3.25" style="119" customWidth="1"/>
    <col min="6422" max="6422" width="17.5" style="119" customWidth="1"/>
    <col min="6423" max="6423" width="10.875" style="119" customWidth="1"/>
    <col min="6424" max="6424" width="15" style="119" customWidth="1"/>
    <col min="6425" max="6425" width="3.375" style="119" customWidth="1"/>
    <col min="6426" max="6426" width="17.5" style="119" customWidth="1"/>
    <col min="6427" max="6427" width="10.75" style="119" customWidth="1"/>
    <col min="6428" max="6431" width="5.875" style="119" customWidth="1"/>
    <col min="6432" max="6656" width="9" style="119"/>
    <col min="6657" max="6657" width="2.625" style="119" customWidth="1"/>
    <col min="6658" max="6658" width="4.5" style="119" customWidth="1"/>
    <col min="6659" max="6659" width="6.125" style="119" customWidth="1"/>
    <col min="6660" max="6660" width="3.375" style="119" customWidth="1"/>
    <col min="6661" max="6661" width="17.5" style="119" customWidth="1"/>
    <col min="6662" max="6662" width="12.25" style="119" bestFit="1" customWidth="1"/>
    <col min="6663" max="6663" width="15" style="119" customWidth="1"/>
    <col min="6664" max="6664" width="3.25" style="119" customWidth="1"/>
    <col min="6665" max="6665" width="17.5" style="119" customWidth="1"/>
    <col min="6666" max="6666" width="10.875" style="119" customWidth="1"/>
    <col min="6667" max="6668" width="7.375" style="119" customWidth="1"/>
    <col min="6669" max="6669" width="3.375" style="119" customWidth="1"/>
    <col min="6670" max="6670" width="17.5" style="119" customWidth="1"/>
    <col min="6671" max="6671" width="10.875" style="119" customWidth="1"/>
    <col min="6672" max="6672" width="15" style="119" customWidth="1"/>
    <col min="6673" max="6673" width="3.25" style="119" customWidth="1"/>
    <col min="6674" max="6674" width="17.375" style="119" customWidth="1"/>
    <col min="6675" max="6675" width="10.875" style="119" customWidth="1"/>
    <col min="6676" max="6676" width="14.875" style="119" customWidth="1"/>
    <col min="6677" max="6677" width="3.25" style="119" customWidth="1"/>
    <col min="6678" max="6678" width="17.5" style="119" customWidth="1"/>
    <col min="6679" max="6679" width="10.875" style="119" customWidth="1"/>
    <col min="6680" max="6680" width="15" style="119" customWidth="1"/>
    <col min="6681" max="6681" width="3.375" style="119" customWidth="1"/>
    <col min="6682" max="6682" width="17.5" style="119" customWidth="1"/>
    <col min="6683" max="6683" width="10.75" style="119" customWidth="1"/>
    <col min="6684" max="6687" width="5.875" style="119" customWidth="1"/>
    <col min="6688" max="6912" width="9" style="119"/>
    <col min="6913" max="6913" width="2.625" style="119" customWidth="1"/>
    <col min="6914" max="6914" width="4.5" style="119" customWidth="1"/>
    <col min="6915" max="6915" width="6.125" style="119" customWidth="1"/>
    <col min="6916" max="6916" width="3.375" style="119" customWidth="1"/>
    <col min="6917" max="6917" width="17.5" style="119" customWidth="1"/>
    <col min="6918" max="6918" width="12.25" style="119" bestFit="1" customWidth="1"/>
    <col min="6919" max="6919" width="15" style="119" customWidth="1"/>
    <col min="6920" max="6920" width="3.25" style="119" customWidth="1"/>
    <col min="6921" max="6921" width="17.5" style="119" customWidth="1"/>
    <col min="6922" max="6922" width="10.875" style="119" customWidth="1"/>
    <col min="6923" max="6924" width="7.375" style="119" customWidth="1"/>
    <col min="6925" max="6925" width="3.375" style="119" customWidth="1"/>
    <col min="6926" max="6926" width="17.5" style="119" customWidth="1"/>
    <col min="6927" max="6927" width="10.875" style="119" customWidth="1"/>
    <col min="6928" max="6928" width="15" style="119" customWidth="1"/>
    <col min="6929" max="6929" width="3.25" style="119" customWidth="1"/>
    <col min="6930" max="6930" width="17.375" style="119" customWidth="1"/>
    <col min="6931" max="6931" width="10.875" style="119" customWidth="1"/>
    <col min="6932" max="6932" width="14.875" style="119" customWidth="1"/>
    <col min="6933" max="6933" width="3.25" style="119" customWidth="1"/>
    <col min="6934" max="6934" width="17.5" style="119" customWidth="1"/>
    <col min="6935" max="6935" width="10.875" style="119" customWidth="1"/>
    <col min="6936" max="6936" width="15" style="119" customWidth="1"/>
    <col min="6937" max="6937" width="3.375" style="119" customWidth="1"/>
    <col min="6938" max="6938" width="17.5" style="119" customWidth="1"/>
    <col min="6939" max="6939" width="10.75" style="119" customWidth="1"/>
    <col min="6940" max="6943" width="5.875" style="119" customWidth="1"/>
    <col min="6944" max="7168" width="9" style="119"/>
    <col min="7169" max="7169" width="2.625" style="119" customWidth="1"/>
    <col min="7170" max="7170" width="4.5" style="119" customWidth="1"/>
    <col min="7171" max="7171" width="6.125" style="119" customWidth="1"/>
    <col min="7172" max="7172" width="3.375" style="119" customWidth="1"/>
    <col min="7173" max="7173" width="17.5" style="119" customWidth="1"/>
    <col min="7174" max="7174" width="12.25" style="119" bestFit="1" customWidth="1"/>
    <col min="7175" max="7175" width="15" style="119" customWidth="1"/>
    <col min="7176" max="7176" width="3.25" style="119" customWidth="1"/>
    <col min="7177" max="7177" width="17.5" style="119" customWidth="1"/>
    <col min="7178" max="7178" width="10.875" style="119" customWidth="1"/>
    <col min="7179" max="7180" width="7.375" style="119" customWidth="1"/>
    <col min="7181" max="7181" width="3.375" style="119" customWidth="1"/>
    <col min="7182" max="7182" width="17.5" style="119" customWidth="1"/>
    <col min="7183" max="7183" width="10.875" style="119" customWidth="1"/>
    <col min="7184" max="7184" width="15" style="119" customWidth="1"/>
    <col min="7185" max="7185" width="3.25" style="119" customWidth="1"/>
    <col min="7186" max="7186" width="17.375" style="119" customWidth="1"/>
    <col min="7187" max="7187" width="10.875" style="119" customWidth="1"/>
    <col min="7188" max="7188" width="14.875" style="119" customWidth="1"/>
    <col min="7189" max="7189" width="3.25" style="119" customWidth="1"/>
    <col min="7190" max="7190" width="17.5" style="119" customWidth="1"/>
    <col min="7191" max="7191" width="10.875" style="119" customWidth="1"/>
    <col min="7192" max="7192" width="15" style="119" customWidth="1"/>
    <col min="7193" max="7193" width="3.375" style="119" customWidth="1"/>
    <col min="7194" max="7194" width="17.5" style="119" customWidth="1"/>
    <col min="7195" max="7195" width="10.75" style="119" customWidth="1"/>
    <col min="7196" max="7199" width="5.875" style="119" customWidth="1"/>
    <col min="7200" max="7424" width="9" style="119"/>
    <col min="7425" max="7425" width="2.625" style="119" customWidth="1"/>
    <col min="7426" max="7426" width="4.5" style="119" customWidth="1"/>
    <col min="7427" max="7427" width="6.125" style="119" customWidth="1"/>
    <col min="7428" max="7428" width="3.375" style="119" customWidth="1"/>
    <col min="7429" max="7429" width="17.5" style="119" customWidth="1"/>
    <col min="7430" max="7430" width="12.25" style="119" bestFit="1" customWidth="1"/>
    <col min="7431" max="7431" width="15" style="119" customWidth="1"/>
    <col min="7432" max="7432" width="3.25" style="119" customWidth="1"/>
    <col min="7433" max="7433" width="17.5" style="119" customWidth="1"/>
    <col min="7434" max="7434" width="10.875" style="119" customWidth="1"/>
    <col min="7435" max="7436" width="7.375" style="119" customWidth="1"/>
    <col min="7437" max="7437" width="3.375" style="119" customWidth="1"/>
    <col min="7438" max="7438" width="17.5" style="119" customWidth="1"/>
    <col min="7439" max="7439" width="10.875" style="119" customWidth="1"/>
    <col min="7440" max="7440" width="15" style="119" customWidth="1"/>
    <col min="7441" max="7441" width="3.25" style="119" customWidth="1"/>
    <col min="7442" max="7442" width="17.375" style="119" customWidth="1"/>
    <col min="7443" max="7443" width="10.875" style="119" customWidth="1"/>
    <col min="7444" max="7444" width="14.875" style="119" customWidth="1"/>
    <col min="7445" max="7445" width="3.25" style="119" customWidth="1"/>
    <col min="7446" max="7446" width="17.5" style="119" customWidth="1"/>
    <col min="7447" max="7447" width="10.875" style="119" customWidth="1"/>
    <col min="7448" max="7448" width="15" style="119" customWidth="1"/>
    <col min="7449" max="7449" width="3.375" style="119" customWidth="1"/>
    <col min="7450" max="7450" width="17.5" style="119" customWidth="1"/>
    <col min="7451" max="7451" width="10.75" style="119" customWidth="1"/>
    <col min="7452" max="7455" width="5.875" style="119" customWidth="1"/>
    <col min="7456" max="7680" width="9" style="119"/>
    <col min="7681" max="7681" width="2.625" style="119" customWidth="1"/>
    <col min="7682" max="7682" width="4.5" style="119" customWidth="1"/>
    <col min="7683" max="7683" width="6.125" style="119" customWidth="1"/>
    <col min="7684" max="7684" width="3.375" style="119" customWidth="1"/>
    <col min="7685" max="7685" width="17.5" style="119" customWidth="1"/>
    <col min="7686" max="7686" width="12.25" style="119" bestFit="1" customWidth="1"/>
    <col min="7687" max="7687" width="15" style="119" customWidth="1"/>
    <col min="7688" max="7688" width="3.25" style="119" customWidth="1"/>
    <col min="7689" max="7689" width="17.5" style="119" customWidth="1"/>
    <col min="7690" max="7690" width="10.875" style="119" customWidth="1"/>
    <col min="7691" max="7692" width="7.375" style="119" customWidth="1"/>
    <col min="7693" max="7693" width="3.375" style="119" customWidth="1"/>
    <col min="7694" max="7694" width="17.5" style="119" customWidth="1"/>
    <col min="7695" max="7695" width="10.875" style="119" customWidth="1"/>
    <col min="7696" max="7696" width="15" style="119" customWidth="1"/>
    <col min="7697" max="7697" width="3.25" style="119" customWidth="1"/>
    <col min="7698" max="7698" width="17.375" style="119" customWidth="1"/>
    <col min="7699" max="7699" width="10.875" style="119" customWidth="1"/>
    <col min="7700" max="7700" width="14.875" style="119" customWidth="1"/>
    <col min="7701" max="7701" width="3.25" style="119" customWidth="1"/>
    <col min="7702" max="7702" width="17.5" style="119" customWidth="1"/>
    <col min="7703" max="7703" width="10.875" style="119" customWidth="1"/>
    <col min="7704" max="7704" width="15" style="119" customWidth="1"/>
    <col min="7705" max="7705" width="3.375" style="119" customWidth="1"/>
    <col min="7706" max="7706" width="17.5" style="119" customWidth="1"/>
    <col min="7707" max="7707" width="10.75" style="119" customWidth="1"/>
    <col min="7708" max="7711" width="5.875" style="119" customWidth="1"/>
    <col min="7712" max="7936" width="9" style="119"/>
    <col min="7937" max="7937" width="2.625" style="119" customWidth="1"/>
    <col min="7938" max="7938" width="4.5" style="119" customWidth="1"/>
    <col min="7939" max="7939" width="6.125" style="119" customWidth="1"/>
    <col min="7940" max="7940" width="3.375" style="119" customWidth="1"/>
    <col min="7941" max="7941" width="17.5" style="119" customWidth="1"/>
    <col min="7942" max="7942" width="12.25" style="119" bestFit="1" customWidth="1"/>
    <col min="7943" max="7943" width="15" style="119" customWidth="1"/>
    <col min="7944" max="7944" width="3.25" style="119" customWidth="1"/>
    <col min="7945" max="7945" width="17.5" style="119" customWidth="1"/>
    <col min="7946" max="7946" width="10.875" style="119" customWidth="1"/>
    <col min="7947" max="7948" width="7.375" style="119" customWidth="1"/>
    <col min="7949" max="7949" width="3.375" style="119" customWidth="1"/>
    <col min="7950" max="7950" width="17.5" style="119" customWidth="1"/>
    <col min="7951" max="7951" width="10.875" style="119" customWidth="1"/>
    <col min="7952" max="7952" width="15" style="119" customWidth="1"/>
    <col min="7953" max="7953" width="3.25" style="119" customWidth="1"/>
    <col min="7954" max="7954" width="17.375" style="119" customWidth="1"/>
    <col min="7955" max="7955" width="10.875" style="119" customWidth="1"/>
    <col min="7956" max="7956" width="14.875" style="119" customWidth="1"/>
    <col min="7957" max="7957" width="3.25" style="119" customWidth="1"/>
    <col min="7958" max="7958" width="17.5" style="119" customWidth="1"/>
    <col min="7959" max="7959" width="10.875" style="119" customWidth="1"/>
    <col min="7960" max="7960" width="15" style="119" customWidth="1"/>
    <col min="7961" max="7961" width="3.375" style="119" customWidth="1"/>
    <col min="7962" max="7962" width="17.5" style="119" customWidth="1"/>
    <col min="7963" max="7963" width="10.75" style="119" customWidth="1"/>
    <col min="7964" max="7967" width="5.875" style="119" customWidth="1"/>
    <col min="7968" max="8192" width="9" style="119"/>
    <col min="8193" max="8193" width="2.625" style="119" customWidth="1"/>
    <col min="8194" max="8194" width="4.5" style="119" customWidth="1"/>
    <col min="8195" max="8195" width="6.125" style="119" customWidth="1"/>
    <col min="8196" max="8196" width="3.375" style="119" customWidth="1"/>
    <col min="8197" max="8197" width="17.5" style="119" customWidth="1"/>
    <col min="8198" max="8198" width="12.25" style="119" bestFit="1" customWidth="1"/>
    <col min="8199" max="8199" width="15" style="119" customWidth="1"/>
    <col min="8200" max="8200" width="3.25" style="119" customWidth="1"/>
    <col min="8201" max="8201" width="17.5" style="119" customWidth="1"/>
    <col min="8202" max="8202" width="10.875" style="119" customWidth="1"/>
    <col min="8203" max="8204" width="7.375" style="119" customWidth="1"/>
    <col min="8205" max="8205" width="3.375" style="119" customWidth="1"/>
    <col min="8206" max="8206" width="17.5" style="119" customWidth="1"/>
    <col min="8207" max="8207" width="10.875" style="119" customWidth="1"/>
    <col min="8208" max="8208" width="15" style="119" customWidth="1"/>
    <col min="8209" max="8209" width="3.25" style="119" customWidth="1"/>
    <col min="8210" max="8210" width="17.375" style="119" customWidth="1"/>
    <col min="8211" max="8211" width="10.875" style="119" customWidth="1"/>
    <col min="8212" max="8212" width="14.875" style="119" customWidth="1"/>
    <col min="8213" max="8213" width="3.25" style="119" customWidth="1"/>
    <col min="8214" max="8214" width="17.5" style="119" customWidth="1"/>
    <col min="8215" max="8215" width="10.875" style="119" customWidth="1"/>
    <col min="8216" max="8216" width="15" style="119" customWidth="1"/>
    <col min="8217" max="8217" width="3.375" style="119" customWidth="1"/>
    <col min="8218" max="8218" width="17.5" style="119" customWidth="1"/>
    <col min="8219" max="8219" width="10.75" style="119" customWidth="1"/>
    <col min="8220" max="8223" width="5.875" style="119" customWidth="1"/>
    <col min="8224" max="8448" width="9" style="119"/>
    <col min="8449" max="8449" width="2.625" style="119" customWidth="1"/>
    <col min="8450" max="8450" width="4.5" style="119" customWidth="1"/>
    <col min="8451" max="8451" width="6.125" style="119" customWidth="1"/>
    <col min="8452" max="8452" width="3.375" style="119" customWidth="1"/>
    <col min="8453" max="8453" width="17.5" style="119" customWidth="1"/>
    <col min="8454" max="8454" width="12.25" style="119" bestFit="1" customWidth="1"/>
    <col min="8455" max="8455" width="15" style="119" customWidth="1"/>
    <col min="8456" max="8456" width="3.25" style="119" customWidth="1"/>
    <col min="8457" max="8457" width="17.5" style="119" customWidth="1"/>
    <col min="8458" max="8458" width="10.875" style="119" customWidth="1"/>
    <col min="8459" max="8460" width="7.375" style="119" customWidth="1"/>
    <col min="8461" max="8461" width="3.375" style="119" customWidth="1"/>
    <col min="8462" max="8462" width="17.5" style="119" customWidth="1"/>
    <col min="8463" max="8463" width="10.875" style="119" customWidth="1"/>
    <col min="8464" max="8464" width="15" style="119" customWidth="1"/>
    <col min="8465" max="8465" width="3.25" style="119" customWidth="1"/>
    <col min="8466" max="8466" width="17.375" style="119" customWidth="1"/>
    <col min="8467" max="8467" width="10.875" style="119" customWidth="1"/>
    <col min="8468" max="8468" width="14.875" style="119" customWidth="1"/>
    <col min="8469" max="8469" width="3.25" style="119" customWidth="1"/>
    <col min="8470" max="8470" width="17.5" style="119" customWidth="1"/>
    <col min="8471" max="8471" width="10.875" style="119" customWidth="1"/>
    <col min="8472" max="8472" width="15" style="119" customWidth="1"/>
    <col min="8473" max="8473" width="3.375" style="119" customWidth="1"/>
    <col min="8474" max="8474" width="17.5" style="119" customWidth="1"/>
    <col min="8475" max="8475" width="10.75" style="119" customWidth="1"/>
    <col min="8476" max="8479" width="5.875" style="119" customWidth="1"/>
    <col min="8480" max="8704" width="9" style="119"/>
    <col min="8705" max="8705" width="2.625" style="119" customWidth="1"/>
    <col min="8706" max="8706" width="4.5" style="119" customWidth="1"/>
    <col min="8707" max="8707" width="6.125" style="119" customWidth="1"/>
    <col min="8708" max="8708" width="3.375" style="119" customWidth="1"/>
    <col min="8709" max="8709" width="17.5" style="119" customWidth="1"/>
    <col min="8710" max="8710" width="12.25" style="119" bestFit="1" customWidth="1"/>
    <col min="8711" max="8711" width="15" style="119" customWidth="1"/>
    <col min="8712" max="8712" width="3.25" style="119" customWidth="1"/>
    <col min="8713" max="8713" width="17.5" style="119" customWidth="1"/>
    <col min="8714" max="8714" width="10.875" style="119" customWidth="1"/>
    <col min="8715" max="8716" width="7.375" style="119" customWidth="1"/>
    <col min="8717" max="8717" width="3.375" style="119" customWidth="1"/>
    <col min="8718" max="8718" width="17.5" style="119" customWidth="1"/>
    <col min="8719" max="8719" width="10.875" style="119" customWidth="1"/>
    <col min="8720" max="8720" width="15" style="119" customWidth="1"/>
    <col min="8721" max="8721" width="3.25" style="119" customWidth="1"/>
    <col min="8722" max="8722" width="17.375" style="119" customWidth="1"/>
    <col min="8723" max="8723" width="10.875" style="119" customWidth="1"/>
    <col min="8724" max="8724" width="14.875" style="119" customWidth="1"/>
    <col min="8725" max="8725" width="3.25" style="119" customWidth="1"/>
    <col min="8726" max="8726" width="17.5" style="119" customWidth="1"/>
    <col min="8727" max="8727" width="10.875" style="119" customWidth="1"/>
    <col min="8728" max="8728" width="15" style="119" customWidth="1"/>
    <col min="8729" max="8729" width="3.375" style="119" customWidth="1"/>
    <col min="8730" max="8730" width="17.5" style="119" customWidth="1"/>
    <col min="8731" max="8731" width="10.75" style="119" customWidth="1"/>
    <col min="8732" max="8735" width="5.875" style="119" customWidth="1"/>
    <col min="8736" max="8960" width="9" style="119"/>
    <col min="8961" max="8961" width="2.625" style="119" customWidth="1"/>
    <col min="8962" max="8962" width="4.5" style="119" customWidth="1"/>
    <col min="8963" max="8963" width="6.125" style="119" customWidth="1"/>
    <col min="8964" max="8964" width="3.375" style="119" customWidth="1"/>
    <col min="8965" max="8965" width="17.5" style="119" customWidth="1"/>
    <col min="8966" max="8966" width="12.25" style="119" bestFit="1" customWidth="1"/>
    <col min="8967" max="8967" width="15" style="119" customWidth="1"/>
    <col min="8968" max="8968" width="3.25" style="119" customWidth="1"/>
    <col min="8969" max="8969" width="17.5" style="119" customWidth="1"/>
    <col min="8970" max="8970" width="10.875" style="119" customWidth="1"/>
    <col min="8971" max="8972" width="7.375" style="119" customWidth="1"/>
    <col min="8973" max="8973" width="3.375" style="119" customWidth="1"/>
    <col min="8974" max="8974" width="17.5" style="119" customWidth="1"/>
    <col min="8975" max="8975" width="10.875" style="119" customWidth="1"/>
    <col min="8976" max="8976" width="15" style="119" customWidth="1"/>
    <col min="8977" max="8977" width="3.25" style="119" customWidth="1"/>
    <col min="8978" max="8978" width="17.375" style="119" customWidth="1"/>
    <col min="8979" max="8979" width="10.875" style="119" customWidth="1"/>
    <col min="8980" max="8980" width="14.875" style="119" customWidth="1"/>
    <col min="8981" max="8981" width="3.25" style="119" customWidth="1"/>
    <col min="8982" max="8982" width="17.5" style="119" customWidth="1"/>
    <col min="8983" max="8983" width="10.875" style="119" customWidth="1"/>
    <col min="8984" max="8984" width="15" style="119" customWidth="1"/>
    <col min="8985" max="8985" width="3.375" style="119" customWidth="1"/>
    <col min="8986" max="8986" width="17.5" style="119" customWidth="1"/>
    <col min="8987" max="8987" width="10.75" style="119" customWidth="1"/>
    <col min="8988" max="8991" width="5.875" style="119" customWidth="1"/>
    <col min="8992" max="9216" width="9" style="119"/>
    <col min="9217" max="9217" width="2.625" style="119" customWidth="1"/>
    <col min="9218" max="9218" width="4.5" style="119" customWidth="1"/>
    <col min="9219" max="9219" width="6.125" style="119" customWidth="1"/>
    <col min="9220" max="9220" width="3.375" style="119" customWidth="1"/>
    <col min="9221" max="9221" width="17.5" style="119" customWidth="1"/>
    <col min="9222" max="9222" width="12.25" style="119" bestFit="1" customWidth="1"/>
    <col min="9223" max="9223" width="15" style="119" customWidth="1"/>
    <col min="9224" max="9224" width="3.25" style="119" customWidth="1"/>
    <col min="9225" max="9225" width="17.5" style="119" customWidth="1"/>
    <col min="9226" max="9226" width="10.875" style="119" customWidth="1"/>
    <col min="9227" max="9228" width="7.375" style="119" customWidth="1"/>
    <col min="9229" max="9229" width="3.375" style="119" customWidth="1"/>
    <col min="9230" max="9230" width="17.5" style="119" customWidth="1"/>
    <col min="9231" max="9231" width="10.875" style="119" customWidth="1"/>
    <col min="9232" max="9232" width="15" style="119" customWidth="1"/>
    <col min="9233" max="9233" width="3.25" style="119" customWidth="1"/>
    <col min="9234" max="9234" width="17.375" style="119" customWidth="1"/>
    <col min="9235" max="9235" width="10.875" style="119" customWidth="1"/>
    <col min="9236" max="9236" width="14.875" style="119" customWidth="1"/>
    <col min="9237" max="9237" width="3.25" style="119" customWidth="1"/>
    <col min="9238" max="9238" width="17.5" style="119" customWidth="1"/>
    <col min="9239" max="9239" width="10.875" style="119" customWidth="1"/>
    <col min="9240" max="9240" width="15" style="119" customWidth="1"/>
    <col min="9241" max="9241" width="3.375" style="119" customWidth="1"/>
    <col min="9242" max="9242" width="17.5" style="119" customWidth="1"/>
    <col min="9243" max="9243" width="10.75" style="119" customWidth="1"/>
    <col min="9244" max="9247" width="5.875" style="119" customWidth="1"/>
    <col min="9248" max="9472" width="9" style="119"/>
    <col min="9473" max="9473" width="2.625" style="119" customWidth="1"/>
    <col min="9474" max="9474" width="4.5" style="119" customWidth="1"/>
    <col min="9475" max="9475" width="6.125" style="119" customWidth="1"/>
    <col min="9476" max="9476" width="3.375" style="119" customWidth="1"/>
    <col min="9477" max="9477" width="17.5" style="119" customWidth="1"/>
    <col min="9478" max="9478" width="12.25" style="119" bestFit="1" customWidth="1"/>
    <col min="9479" max="9479" width="15" style="119" customWidth="1"/>
    <col min="9480" max="9480" width="3.25" style="119" customWidth="1"/>
    <col min="9481" max="9481" width="17.5" style="119" customWidth="1"/>
    <col min="9482" max="9482" width="10.875" style="119" customWidth="1"/>
    <col min="9483" max="9484" width="7.375" style="119" customWidth="1"/>
    <col min="9485" max="9485" width="3.375" style="119" customWidth="1"/>
    <col min="9486" max="9486" width="17.5" style="119" customWidth="1"/>
    <col min="9487" max="9487" width="10.875" style="119" customWidth="1"/>
    <col min="9488" max="9488" width="15" style="119" customWidth="1"/>
    <col min="9489" max="9489" width="3.25" style="119" customWidth="1"/>
    <col min="9490" max="9490" width="17.375" style="119" customWidth="1"/>
    <col min="9491" max="9491" width="10.875" style="119" customWidth="1"/>
    <col min="9492" max="9492" width="14.875" style="119" customWidth="1"/>
    <col min="9493" max="9493" width="3.25" style="119" customWidth="1"/>
    <col min="9494" max="9494" width="17.5" style="119" customWidth="1"/>
    <col min="9495" max="9495" width="10.875" style="119" customWidth="1"/>
    <col min="9496" max="9496" width="15" style="119" customWidth="1"/>
    <col min="9497" max="9497" width="3.375" style="119" customWidth="1"/>
    <col min="9498" max="9498" width="17.5" style="119" customWidth="1"/>
    <col min="9499" max="9499" width="10.75" style="119" customWidth="1"/>
    <col min="9500" max="9503" width="5.875" style="119" customWidth="1"/>
    <col min="9504" max="9728" width="9" style="119"/>
    <col min="9729" max="9729" width="2.625" style="119" customWidth="1"/>
    <col min="9730" max="9730" width="4.5" style="119" customWidth="1"/>
    <col min="9731" max="9731" width="6.125" style="119" customWidth="1"/>
    <col min="9732" max="9732" width="3.375" style="119" customWidth="1"/>
    <col min="9733" max="9733" width="17.5" style="119" customWidth="1"/>
    <col min="9734" max="9734" width="12.25" style="119" bestFit="1" customWidth="1"/>
    <col min="9735" max="9735" width="15" style="119" customWidth="1"/>
    <col min="9736" max="9736" width="3.25" style="119" customWidth="1"/>
    <col min="9737" max="9737" width="17.5" style="119" customWidth="1"/>
    <col min="9738" max="9738" width="10.875" style="119" customWidth="1"/>
    <col min="9739" max="9740" width="7.375" style="119" customWidth="1"/>
    <col min="9741" max="9741" width="3.375" style="119" customWidth="1"/>
    <col min="9742" max="9742" width="17.5" style="119" customWidth="1"/>
    <col min="9743" max="9743" width="10.875" style="119" customWidth="1"/>
    <col min="9744" max="9744" width="15" style="119" customWidth="1"/>
    <col min="9745" max="9745" width="3.25" style="119" customWidth="1"/>
    <col min="9746" max="9746" width="17.375" style="119" customWidth="1"/>
    <col min="9747" max="9747" width="10.875" style="119" customWidth="1"/>
    <col min="9748" max="9748" width="14.875" style="119" customWidth="1"/>
    <col min="9749" max="9749" width="3.25" style="119" customWidth="1"/>
    <col min="9750" max="9750" width="17.5" style="119" customWidth="1"/>
    <col min="9751" max="9751" width="10.875" style="119" customWidth="1"/>
    <col min="9752" max="9752" width="15" style="119" customWidth="1"/>
    <col min="9753" max="9753" width="3.375" style="119" customWidth="1"/>
    <col min="9754" max="9754" width="17.5" style="119" customWidth="1"/>
    <col min="9755" max="9755" width="10.75" style="119" customWidth="1"/>
    <col min="9756" max="9759" width="5.875" style="119" customWidth="1"/>
    <col min="9760" max="9984" width="9" style="119"/>
    <col min="9985" max="9985" width="2.625" style="119" customWidth="1"/>
    <col min="9986" max="9986" width="4.5" style="119" customWidth="1"/>
    <col min="9987" max="9987" width="6.125" style="119" customWidth="1"/>
    <col min="9988" max="9988" width="3.375" style="119" customWidth="1"/>
    <col min="9989" max="9989" width="17.5" style="119" customWidth="1"/>
    <col min="9990" max="9990" width="12.25" style="119" bestFit="1" customWidth="1"/>
    <col min="9991" max="9991" width="15" style="119" customWidth="1"/>
    <col min="9992" max="9992" width="3.25" style="119" customWidth="1"/>
    <col min="9993" max="9993" width="17.5" style="119" customWidth="1"/>
    <col min="9994" max="9994" width="10.875" style="119" customWidth="1"/>
    <col min="9995" max="9996" width="7.375" style="119" customWidth="1"/>
    <col min="9997" max="9997" width="3.375" style="119" customWidth="1"/>
    <col min="9998" max="9998" width="17.5" style="119" customWidth="1"/>
    <col min="9999" max="9999" width="10.875" style="119" customWidth="1"/>
    <col min="10000" max="10000" width="15" style="119" customWidth="1"/>
    <col min="10001" max="10001" width="3.25" style="119" customWidth="1"/>
    <col min="10002" max="10002" width="17.375" style="119" customWidth="1"/>
    <col min="10003" max="10003" width="10.875" style="119" customWidth="1"/>
    <col min="10004" max="10004" width="14.875" style="119" customWidth="1"/>
    <col min="10005" max="10005" width="3.25" style="119" customWidth="1"/>
    <col min="10006" max="10006" width="17.5" style="119" customWidth="1"/>
    <col min="10007" max="10007" width="10.875" style="119" customWidth="1"/>
    <col min="10008" max="10008" width="15" style="119" customWidth="1"/>
    <col min="10009" max="10009" width="3.375" style="119" customWidth="1"/>
    <col min="10010" max="10010" width="17.5" style="119" customWidth="1"/>
    <col min="10011" max="10011" width="10.75" style="119" customWidth="1"/>
    <col min="10012" max="10015" width="5.875" style="119" customWidth="1"/>
    <col min="10016" max="10240" width="9" style="119"/>
    <col min="10241" max="10241" width="2.625" style="119" customWidth="1"/>
    <col min="10242" max="10242" width="4.5" style="119" customWidth="1"/>
    <col min="10243" max="10243" width="6.125" style="119" customWidth="1"/>
    <col min="10244" max="10244" width="3.375" style="119" customWidth="1"/>
    <col min="10245" max="10245" width="17.5" style="119" customWidth="1"/>
    <col min="10246" max="10246" width="12.25" style="119" bestFit="1" customWidth="1"/>
    <col min="10247" max="10247" width="15" style="119" customWidth="1"/>
    <col min="10248" max="10248" width="3.25" style="119" customWidth="1"/>
    <col min="10249" max="10249" width="17.5" style="119" customWidth="1"/>
    <col min="10250" max="10250" width="10.875" style="119" customWidth="1"/>
    <col min="10251" max="10252" width="7.375" style="119" customWidth="1"/>
    <col min="10253" max="10253" width="3.375" style="119" customWidth="1"/>
    <col min="10254" max="10254" width="17.5" style="119" customWidth="1"/>
    <col min="10255" max="10255" width="10.875" style="119" customWidth="1"/>
    <col min="10256" max="10256" width="15" style="119" customWidth="1"/>
    <col min="10257" max="10257" width="3.25" style="119" customWidth="1"/>
    <col min="10258" max="10258" width="17.375" style="119" customWidth="1"/>
    <col min="10259" max="10259" width="10.875" style="119" customWidth="1"/>
    <col min="10260" max="10260" width="14.875" style="119" customWidth="1"/>
    <col min="10261" max="10261" width="3.25" style="119" customWidth="1"/>
    <col min="10262" max="10262" width="17.5" style="119" customWidth="1"/>
    <col min="10263" max="10263" width="10.875" style="119" customWidth="1"/>
    <col min="10264" max="10264" width="15" style="119" customWidth="1"/>
    <col min="10265" max="10265" width="3.375" style="119" customWidth="1"/>
    <col min="10266" max="10266" width="17.5" style="119" customWidth="1"/>
    <col min="10267" max="10267" width="10.75" style="119" customWidth="1"/>
    <col min="10268" max="10271" width="5.875" style="119" customWidth="1"/>
    <col min="10272" max="10496" width="9" style="119"/>
    <col min="10497" max="10497" width="2.625" style="119" customWidth="1"/>
    <col min="10498" max="10498" width="4.5" style="119" customWidth="1"/>
    <col min="10499" max="10499" width="6.125" style="119" customWidth="1"/>
    <col min="10500" max="10500" width="3.375" style="119" customWidth="1"/>
    <col min="10501" max="10501" width="17.5" style="119" customWidth="1"/>
    <col min="10502" max="10502" width="12.25" style="119" bestFit="1" customWidth="1"/>
    <col min="10503" max="10503" width="15" style="119" customWidth="1"/>
    <col min="10504" max="10504" width="3.25" style="119" customWidth="1"/>
    <col min="10505" max="10505" width="17.5" style="119" customWidth="1"/>
    <col min="10506" max="10506" width="10.875" style="119" customWidth="1"/>
    <col min="10507" max="10508" width="7.375" style="119" customWidth="1"/>
    <col min="10509" max="10509" width="3.375" style="119" customWidth="1"/>
    <col min="10510" max="10510" width="17.5" style="119" customWidth="1"/>
    <col min="10511" max="10511" width="10.875" style="119" customWidth="1"/>
    <col min="10512" max="10512" width="15" style="119" customWidth="1"/>
    <col min="10513" max="10513" width="3.25" style="119" customWidth="1"/>
    <col min="10514" max="10514" width="17.375" style="119" customWidth="1"/>
    <col min="10515" max="10515" width="10.875" style="119" customWidth="1"/>
    <col min="10516" max="10516" width="14.875" style="119" customWidth="1"/>
    <col min="10517" max="10517" width="3.25" style="119" customWidth="1"/>
    <col min="10518" max="10518" width="17.5" style="119" customWidth="1"/>
    <col min="10519" max="10519" width="10.875" style="119" customWidth="1"/>
    <col min="10520" max="10520" width="15" style="119" customWidth="1"/>
    <col min="10521" max="10521" width="3.375" style="119" customWidth="1"/>
    <col min="10522" max="10522" width="17.5" style="119" customWidth="1"/>
    <col min="10523" max="10523" width="10.75" style="119" customWidth="1"/>
    <col min="10524" max="10527" width="5.875" style="119" customWidth="1"/>
    <col min="10528" max="10752" width="9" style="119"/>
    <col min="10753" max="10753" width="2.625" style="119" customWidth="1"/>
    <col min="10754" max="10754" width="4.5" style="119" customWidth="1"/>
    <col min="10755" max="10755" width="6.125" style="119" customWidth="1"/>
    <col min="10756" max="10756" width="3.375" style="119" customWidth="1"/>
    <col min="10757" max="10757" width="17.5" style="119" customWidth="1"/>
    <col min="10758" max="10758" width="12.25" style="119" bestFit="1" customWidth="1"/>
    <col min="10759" max="10759" width="15" style="119" customWidth="1"/>
    <col min="10760" max="10760" width="3.25" style="119" customWidth="1"/>
    <col min="10761" max="10761" width="17.5" style="119" customWidth="1"/>
    <col min="10762" max="10762" width="10.875" style="119" customWidth="1"/>
    <col min="10763" max="10764" width="7.375" style="119" customWidth="1"/>
    <col min="10765" max="10765" width="3.375" style="119" customWidth="1"/>
    <col min="10766" max="10766" width="17.5" style="119" customWidth="1"/>
    <col min="10767" max="10767" width="10.875" style="119" customWidth="1"/>
    <col min="10768" max="10768" width="15" style="119" customWidth="1"/>
    <col min="10769" max="10769" width="3.25" style="119" customWidth="1"/>
    <col min="10770" max="10770" width="17.375" style="119" customWidth="1"/>
    <col min="10771" max="10771" width="10.875" style="119" customWidth="1"/>
    <col min="10772" max="10772" width="14.875" style="119" customWidth="1"/>
    <col min="10773" max="10773" width="3.25" style="119" customWidth="1"/>
    <col min="10774" max="10774" width="17.5" style="119" customWidth="1"/>
    <col min="10775" max="10775" width="10.875" style="119" customWidth="1"/>
    <col min="10776" max="10776" width="15" style="119" customWidth="1"/>
    <col min="10777" max="10777" width="3.375" style="119" customWidth="1"/>
    <col min="10778" max="10778" width="17.5" style="119" customWidth="1"/>
    <col min="10779" max="10779" width="10.75" style="119" customWidth="1"/>
    <col min="10780" max="10783" width="5.875" style="119" customWidth="1"/>
    <col min="10784" max="11008" width="9" style="119"/>
    <col min="11009" max="11009" width="2.625" style="119" customWidth="1"/>
    <col min="11010" max="11010" width="4.5" style="119" customWidth="1"/>
    <col min="11011" max="11011" width="6.125" style="119" customWidth="1"/>
    <col min="11012" max="11012" width="3.375" style="119" customWidth="1"/>
    <col min="11013" max="11013" width="17.5" style="119" customWidth="1"/>
    <col min="11014" max="11014" width="12.25" style="119" bestFit="1" customWidth="1"/>
    <col min="11015" max="11015" width="15" style="119" customWidth="1"/>
    <col min="11016" max="11016" width="3.25" style="119" customWidth="1"/>
    <col min="11017" max="11017" width="17.5" style="119" customWidth="1"/>
    <col min="11018" max="11018" width="10.875" style="119" customWidth="1"/>
    <col min="11019" max="11020" width="7.375" style="119" customWidth="1"/>
    <col min="11021" max="11021" width="3.375" style="119" customWidth="1"/>
    <col min="11022" max="11022" width="17.5" style="119" customWidth="1"/>
    <col min="11023" max="11023" width="10.875" style="119" customWidth="1"/>
    <col min="11024" max="11024" width="15" style="119" customWidth="1"/>
    <col min="11025" max="11025" width="3.25" style="119" customWidth="1"/>
    <col min="11026" max="11026" width="17.375" style="119" customWidth="1"/>
    <col min="11027" max="11027" width="10.875" style="119" customWidth="1"/>
    <col min="11028" max="11028" width="14.875" style="119" customWidth="1"/>
    <col min="11029" max="11029" width="3.25" style="119" customWidth="1"/>
    <col min="11030" max="11030" width="17.5" style="119" customWidth="1"/>
    <col min="11031" max="11031" width="10.875" style="119" customWidth="1"/>
    <col min="11032" max="11032" width="15" style="119" customWidth="1"/>
    <col min="11033" max="11033" width="3.375" style="119" customWidth="1"/>
    <col min="11034" max="11034" width="17.5" style="119" customWidth="1"/>
    <col min="11035" max="11035" width="10.75" style="119" customWidth="1"/>
    <col min="11036" max="11039" width="5.875" style="119" customWidth="1"/>
    <col min="11040" max="11264" width="9" style="119"/>
    <col min="11265" max="11265" width="2.625" style="119" customWidth="1"/>
    <col min="11266" max="11266" width="4.5" style="119" customWidth="1"/>
    <col min="11267" max="11267" width="6.125" style="119" customWidth="1"/>
    <col min="11268" max="11268" width="3.375" style="119" customWidth="1"/>
    <col min="11269" max="11269" width="17.5" style="119" customWidth="1"/>
    <col min="11270" max="11270" width="12.25" style="119" bestFit="1" customWidth="1"/>
    <col min="11271" max="11271" width="15" style="119" customWidth="1"/>
    <col min="11272" max="11272" width="3.25" style="119" customWidth="1"/>
    <col min="11273" max="11273" width="17.5" style="119" customWidth="1"/>
    <col min="11274" max="11274" width="10.875" style="119" customWidth="1"/>
    <col min="11275" max="11276" width="7.375" style="119" customWidth="1"/>
    <col min="11277" max="11277" width="3.375" style="119" customWidth="1"/>
    <col min="11278" max="11278" width="17.5" style="119" customWidth="1"/>
    <col min="11279" max="11279" width="10.875" style="119" customWidth="1"/>
    <col min="11280" max="11280" width="15" style="119" customWidth="1"/>
    <col min="11281" max="11281" width="3.25" style="119" customWidth="1"/>
    <col min="11282" max="11282" width="17.375" style="119" customWidth="1"/>
    <col min="11283" max="11283" width="10.875" style="119" customWidth="1"/>
    <col min="11284" max="11284" width="14.875" style="119" customWidth="1"/>
    <col min="11285" max="11285" width="3.25" style="119" customWidth="1"/>
    <col min="11286" max="11286" width="17.5" style="119" customWidth="1"/>
    <col min="11287" max="11287" width="10.875" style="119" customWidth="1"/>
    <col min="11288" max="11288" width="15" style="119" customWidth="1"/>
    <col min="11289" max="11289" width="3.375" style="119" customWidth="1"/>
    <col min="11290" max="11290" width="17.5" style="119" customWidth="1"/>
    <col min="11291" max="11291" width="10.75" style="119" customWidth="1"/>
    <col min="11292" max="11295" width="5.875" style="119" customWidth="1"/>
    <col min="11296" max="11520" width="9" style="119"/>
    <col min="11521" max="11521" width="2.625" style="119" customWidth="1"/>
    <col min="11522" max="11522" width="4.5" style="119" customWidth="1"/>
    <col min="11523" max="11523" width="6.125" style="119" customWidth="1"/>
    <col min="11524" max="11524" width="3.375" style="119" customWidth="1"/>
    <col min="11525" max="11525" width="17.5" style="119" customWidth="1"/>
    <col min="11526" max="11526" width="12.25" style="119" bestFit="1" customWidth="1"/>
    <col min="11527" max="11527" width="15" style="119" customWidth="1"/>
    <col min="11528" max="11528" width="3.25" style="119" customWidth="1"/>
    <col min="11529" max="11529" width="17.5" style="119" customWidth="1"/>
    <col min="11530" max="11530" width="10.875" style="119" customWidth="1"/>
    <col min="11531" max="11532" width="7.375" style="119" customWidth="1"/>
    <col min="11533" max="11533" width="3.375" style="119" customWidth="1"/>
    <col min="11534" max="11534" width="17.5" style="119" customWidth="1"/>
    <col min="11535" max="11535" width="10.875" style="119" customWidth="1"/>
    <col min="11536" max="11536" width="15" style="119" customWidth="1"/>
    <col min="11537" max="11537" width="3.25" style="119" customWidth="1"/>
    <col min="11538" max="11538" width="17.375" style="119" customWidth="1"/>
    <col min="11539" max="11539" width="10.875" style="119" customWidth="1"/>
    <col min="11540" max="11540" width="14.875" style="119" customWidth="1"/>
    <col min="11541" max="11541" width="3.25" style="119" customWidth="1"/>
    <col min="11542" max="11542" width="17.5" style="119" customWidth="1"/>
    <col min="11543" max="11543" width="10.875" style="119" customWidth="1"/>
    <col min="11544" max="11544" width="15" style="119" customWidth="1"/>
    <col min="11545" max="11545" width="3.375" style="119" customWidth="1"/>
    <col min="11546" max="11546" width="17.5" style="119" customWidth="1"/>
    <col min="11547" max="11547" width="10.75" style="119" customWidth="1"/>
    <col min="11548" max="11551" width="5.875" style="119" customWidth="1"/>
    <col min="11552" max="11776" width="9" style="119"/>
    <col min="11777" max="11777" width="2.625" style="119" customWidth="1"/>
    <col min="11778" max="11778" width="4.5" style="119" customWidth="1"/>
    <col min="11779" max="11779" width="6.125" style="119" customWidth="1"/>
    <col min="11780" max="11780" width="3.375" style="119" customWidth="1"/>
    <col min="11781" max="11781" width="17.5" style="119" customWidth="1"/>
    <col min="11782" max="11782" width="12.25" style="119" bestFit="1" customWidth="1"/>
    <col min="11783" max="11783" width="15" style="119" customWidth="1"/>
    <col min="11784" max="11784" width="3.25" style="119" customWidth="1"/>
    <col min="11785" max="11785" width="17.5" style="119" customWidth="1"/>
    <col min="11786" max="11786" width="10.875" style="119" customWidth="1"/>
    <col min="11787" max="11788" width="7.375" style="119" customWidth="1"/>
    <col min="11789" max="11789" width="3.375" style="119" customWidth="1"/>
    <col min="11790" max="11790" width="17.5" style="119" customWidth="1"/>
    <col min="11791" max="11791" width="10.875" style="119" customWidth="1"/>
    <col min="11792" max="11792" width="15" style="119" customWidth="1"/>
    <col min="11793" max="11793" width="3.25" style="119" customWidth="1"/>
    <col min="11794" max="11794" width="17.375" style="119" customWidth="1"/>
    <col min="11795" max="11795" width="10.875" style="119" customWidth="1"/>
    <col min="11796" max="11796" width="14.875" style="119" customWidth="1"/>
    <col min="11797" max="11797" width="3.25" style="119" customWidth="1"/>
    <col min="11798" max="11798" width="17.5" style="119" customWidth="1"/>
    <col min="11799" max="11799" width="10.875" style="119" customWidth="1"/>
    <col min="11800" max="11800" width="15" style="119" customWidth="1"/>
    <col min="11801" max="11801" width="3.375" style="119" customWidth="1"/>
    <col min="11802" max="11802" width="17.5" style="119" customWidth="1"/>
    <col min="11803" max="11803" width="10.75" style="119" customWidth="1"/>
    <col min="11804" max="11807" width="5.875" style="119" customWidth="1"/>
    <col min="11808" max="12032" width="9" style="119"/>
    <col min="12033" max="12033" width="2.625" style="119" customWidth="1"/>
    <col min="12034" max="12034" width="4.5" style="119" customWidth="1"/>
    <col min="12035" max="12035" width="6.125" style="119" customWidth="1"/>
    <col min="12036" max="12036" width="3.375" style="119" customWidth="1"/>
    <col min="12037" max="12037" width="17.5" style="119" customWidth="1"/>
    <col min="12038" max="12038" width="12.25" style="119" bestFit="1" customWidth="1"/>
    <col min="12039" max="12039" width="15" style="119" customWidth="1"/>
    <col min="12040" max="12040" width="3.25" style="119" customWidth="1"/>
    <col min="12041" max="12041" width="17.5" style="119" customWidth="1"/>
    <col min="12042" max="12042" width="10.875" style="119" customWidth="1"/>
    <col min="12043" max="12044" width="7.375" style="119" customWidth="1"/>
    <col min="12045" max="12045" width="3.375" style="119" customWidth="1"/>
    <col min="12046" max="12046" width="17.5" style="119" customWidth="1"/>
    <col min="12047" max="12047" width="10.875" style="119" customWidth="1"/>
    <col min="12048" max="12048" width="15" style="119" customWidth="1"/>
    <col min="12049" max="12049" width="3.25" style="119" customWidth="1"/>
    <col min="12050" max="12050" width="17.375" style="119" customWidth="1"/>
    <col min="12051" max="12051" width="10.875" style="119" customWidth="1"/>
    <col min="12052" max="12052" width="14.875" style="119" customWidth="1"/>
    <col min="12053" max="12053" width="3.25" style="119" customWidth="1"/>
    <col min="12054" max="12054" width="17.5" style="119" customWidth="1"/>
    <col min="12055" max="12055" width="10.875" style="119" customWidth="1"/>
    <col min="12056" max="12056" width="15" style="119" customWidth="1"/>
    <col min="12057" max="12057" width="3.375" style="119" customWidth="1"/>
    <col min="12058" max="12058" width="17.5" style="119" customWidth="1"/>
    <col min="12059" max="12059" width="10.75" style="119" customWidth="1"/>
    <col min="12060" max="12063" width="5.875" style="119" customWidth="1"/>
    <col min="12064" max="12288" width="9" style="119"/>
    <col min="12289" max="12289" width="2.625" style="119" customWidth="1"/>
    <col min="12290" max="12290" width="4.5" style="119" customWidth="1"/>
    <col min="12291" max="12291" width="6.125" style="119" customWidth="1"/>
    <col min="12292" max="12292" width="3.375" style="119" customWidth="1"/>
    <col min="12293" max="12293" width="17.5" style="119" customWidth="1"/>
    <col min="12294" max="12294" width="12.25" style="119" bestFit="1" customWidth="1"/>
    <col min="12295" max="12295" width="15" style="119" customWidth="1"/>
    <col min="12296" max="12296" width="3.25" style="119" customWidth="1"/>
    <col min="12297" max="12297" width="17.5" style="119" customWidth="1"/>
    <col min="12298" max="12298" width="10.875" style="119" customWidth="1"/>
    <col min="12299" max="12300" width="7.375" style="119" customWidth="1"/>
    <col min="12301" max="12301" width="3.375" style="119" customWidth="1"/>
    <col min="12302" max="12302" width="17.5" style="119" customWidth="1"/>
    <col min="12303" max="12303" width="10.875" style="119" customWidth="1"/>
    <col min="12304" max="12304" width="15" style="119" customWidth="1"/>
    <col min="12305" max="12305" width="3.25" style="119" customWidth="1"/>
    <col min="12306" max="12306" width="17.375" style="119" customWidth="1"/>
    <col min="12307" max="12307" width="10.875" style="119" customWidth="1"/>
    <col min="12308" max="12308" width="14.875" style="119" customWidth="1"/>
    <col min="12309" max="12309" width="3.25" style="119" customWidth="1"/>
    <col min="12310" max="12310" width="17.5" style="119" customWidth="1"/>
    <col min="12311" max="12311" width="10.875" style="119" customWidth="1"/>
    <col min="12312" max="12312" width="15" style="119" customWidth="1"/>
    <col min="12313" max="12313" width="3.375" style="119" customWidth="1"/>
    <col min="12314" max="12314" width="17.5" style="119" customWidth="1"/>
    <col min="12315" max="12315" width="10.75" style="119" customWidth="1"/>
    <col min="12316" max="12319" width="5.875" style="119" customWidth="1"/>
    <col min="12320" max="12544" width="9" style="119"/>
    <col min="12545" max="12545" width="2.625" style="119" customWidth="1"/>
    <col min="12546" max="12546" width="4.5" style="119" customWidth="1"/>
    <col min="12547" max="12547" width="6.125" style="119" customWidth="1"/>
    <col min="12548" max="12548" width="3.375" style="119" customWidth="1"/>
    <col min="12549" max="12549" width="17.5" style="119" customWidth="1"/>
    <col min="12550" max="12550" width="12.25" style="119" bestFit="1" customWidth="1"/>
    <col min="12551" max="12551" width="15" style="119" customWidth="1"/>
    <col min="12552" max="12552" width="3.25" style="119" customWidth="1"/>
    <col min="12553" max="12553" width="17.5" style="119" customWidth="1"/>
    <col min="12554" max="12554" width="10.875" style="119" customWidth="1"/>
    <col min="12555" max="12556" width="7.375" style="119" customWidth="1"/>
    <col min="12557" max="12557" width="3.375" style="119" customWidth="1"/>
    <col min="12558" max="12558" width="17.5" style="119" customWidth="1"/>
    <col min="12559" max="12559" width="10.875" style="119" customWidth="1"/>
    <col min="12560" max="12560" width="15" style="119" customWidth="1"/>
    <col min="12561" max="12561" width="3.25" style="119" customWidth="1"/>
    <col min="12562" max="12562" width="17.375" style="119" customWidth="1"/>
    <col min="12563" max="12563" width="10.875" style="119" customWidth="1"/>
    <col min="12564" max="12564" width="14.875" style="119" customWidth="1"/>
    <col min="12565" max="12565" width="3.25" style="119" customWidth="1"/>
    <col min="12566" max="12566" width="17.5" style="119" customWidth="1"/>
    <col min="12567" max="12567" width="10.875" style="119" customWidth="1"/>
    <col min="12568" max="12568" width="15" style="119" customWidth="1"/>
    <col min="12569" max="12569" width="3.375" style="119" customWidth="1"/>
    <col min="12570" max="12570" width="17.5" style="119" customWidth="1"/>
    <col min="12571" max="12571" width="10.75" style="119" customWidth="1"/>
    <col min="12572" max="12575" width="5.875" style="119" customWidth="1"/>
    <col min="12576" max="12800" width="9" style="119"/>
    <col min="12801" max="12801" width="2.625" style="119" customWidth="1"/>
    <col min="12802" max="12802" width="4.5" style="119" customWidth="1"/>
    <col min="12803" max="12803" width="6.125" style="119" customWidth="1"/>
    <col min="12804" max="12804" width="3.375" style="119" customWidth="1"/>
    <col min="12805" max="12805" width="17.5" style="119" customWidth="1"/>
    <col min="12806" max="12806" width="12.25" style="119" bestFit="1" customWidth="1"/>
    <col min="12807" max="12807" width="15" style="119" customWidth="1"/>
    <col min="12808" max="12808" width="3.25" style="119" customWidth="1"/>
    <col min="12809" max="12809" width="17.5" style="119" customWidth="1"/>
    <col min="12810" max="12810" width="10.875" style="119" customWidth="1"/>
    <col min="12811" max="12812" width="7.375" style="119" customWidth="1"/>
    <col min="12813" max="12813" width="3.375" style="119" customWidth="1"/>
    <col min="12814" max="12814" width="17.5" style="119" customWidth="1"/>
    <col min="12815" max="12815" width="10.875" style="119" customWidth="1"/>
    <col min="12816" max="12816" width="15" style="119" customWidth="1"/>
    <col min="12817" max="12817" width="3.25" style="119" customWidth="1"/>
    <col min="12818" max="12818" width="17.375" style="119" customWidth="1"/>
    <col min="12819" max="12819" width="10.875" style="119" customWidth="1"/>
    <col min="12820" max="12820" width="14.875" style="119" customWidth="1"/>
    <col min="12821" max="12821" width="3.25" style="119" customWidth="1"/>
    <col min="12822" max="12822" width="17.5" style="119" customWidth="1"/>
    <col min="12823" max="12823" width="10.875" style="119" customWidth="1"/>
    <col min="12824" max="12824" width="15" style="119" customWidth="1"/>
    <col min="12825" max="12825" width="3.375" style="119" customWidth="1"/>
    <col min="12826" max="12826" width="17.5" style="119" customWidth="1"/>
    <col min="12827" max="12827" width="10.75" style="119" customWidth="1"/>
    <col min="12828" max="12831" width="5.875" style="119" customWidth="1"/>
    <col min="12832" max="13056" width="9" style="119"/>
    <col min="13057" max="13057" width="2.625" style="119" customWidth="1"/>
    <col min="13058" max="13058" width="4.5" style="119" customWidth="1"/>
    <col min="13059" max="13059" width="6.125" style="119" customWidth="1"/>
    <col min="13060" max="13060" width="3.375" style="119" customWidth="1"/>
    <col min="13061" max="13061" width="17.5" style="119" customWidth="1"/>
    <col min="13062" max="13062" width="12.25" style="119" bestFit="1" customWidth="1"/>
    <col min="13063" max="13063" width="15" style="119" customWidth="1"/>
    <col min="13064" max="13064" width="3.25" style="119" customWidth="1"/>
    <col min="13065" max="13065" width="17.5" style="119" customWidth="1"/>
    <col min="13066" max="13066" width="10.875" style="119" customWidth="1"/>
    <col min="13067" max="13068" width="7.375" style="119" customWidth="1"/>
    <col min="13069" max="13069" width="3.375" style="119" customWidth="1"/>
    <col min="13070" max="13070" width="17.5" style="119" customWidth="1"/>
    <col min="13071" max="13071" width="10.875" style="119" customWidth="1"/>
    <col min="13072" max="13072" width="15" style="119" customWidth="1"/>
    <col min="13073" max="13073" width="3.25" style="119" customWidth="1"/>
    <col min="13074" max="13074" width="17.375" style="119" customWidth="1"/>
    <col min="13075" max="13075" width="10.875" style="119" customWidth="1"/>
    <col min="13076" max="13076" width="14.875" style="119" customWidth="1"/>
    <col min="13077" max="13077" width="3.25" style="119" customWidth="1"/>
    <col min="13078" max="13078" width="17.5" style="119" customWidth="1"/>
    <col min="13079" max="13079" width="10.875" style="119" customWidth="1"/>
    <col min="13080" max="13080" width="15" style="119" customWidth="1"/>
    <col min="13081" max="13081" width="3.375" style="119" customWidth="1"/>
    <col min="13082" max="13082" width="17.5" style="119" customWidth="1"/>
    <col min="13083" max="13083" width="10.75" style="119" customWidth="1"/>
    <col min="13084" max="13087" width="5.875" style="119" customWidth="1"/>
    <col min="13088" max="13312" width="9" style="119"/>
    <col min="13313" max="13313" width="2.625" style="119" customWidth="1"/>
    <col min="13314" max="13314" width="4.5" style="119" customWidth="1"/>
    <col min="13315" max="13315" width="6.125" style="119" customWidth="1"/>
    <col min="13316" max="13316" width="3.375" style="119" customWidth="1"/>
    <col min="13317" max="13317" width="17.5" style="119" customWidth="1"/>
    <col min="13318" max="13318" width="12.25" style="119" bestFit="1" customWidth="1"/>
    <col min="13319" max="13319" width="15" style="119" customWidth="1"/>
    <col min="13320" max="13320" width="3.25" style="119" customWidth="1"/>
    <col min="13321" max="13321" width="17.5" style="119" customWidth="1"/>
    <col min="13322" max="13322" width="10.875" style="119" customWidth="1"/>
    <col min="13323" max="13324" width="7.375" style="119" customWidth="1"/>
    <col min="13325" max="13325" width="3.375" style="119" customWidth="1"/>
    <col min="13326" max="13326" width="17.5" style="119" customWidth="1"/>
    <col min="13327" max="13327" width="10.875" style="119" customWidth="1"/>
    <col min="13328" max="13328" width="15" style="119" customWidth="1"/>
    <col min="13329" max="13329" width="3.25" style="119" customWidth="1"/>
    <col min="13330" max="13330" width="17.375" style="119" customWidth="1"/>
    <col min="13331" max="13331" width="10.875" style="119" customWidth="1"/>
    <col min="13332" max="13332" width="14.875" style="119" customWidth="1"/>
    <col min="13333" max="13333" width="3.25" style="119" customWidth="1"/>
    <col min="13334" max="13334" width="17.5" style="119" customWidth="1"/>
    <col min="13335" max="13335" width="10.875" style="119" customWidth="1"/>
    <col min="13336" max="13336" width="15" style="119" customWidth="1"/>
    <col min="13337" max="13337" width="3.375" style="119" customWidth="1"/>
    <col min="13338" max="13338" width="17.5" style="119" customWidth="1"/>
    <col min="13339" max="13339" width="10.75" style="119" customWidth="1"/>
    <col min="13340" max="13343" width="5.875" style="119" customWidth="1"/>
    <col min="13344" max="13568" width="9" style="119"/>
    <col min="13569" max="13569" width="2.625" style="119" customWidth="1"/>
    <col min="13570" max="13570" width="4.5" style="119" customWidth="1"/>
    <col min="13571" max="13571" width="6.125" style="119" customWidth="1"/>
    <col min="13572" max="13572" width="3.375" style="119" customWidth="1"/>
    <col min="13573" max="13573" width="17.5" style="119" customWidth="1"/>
    <col min="13574" max="13574" width="12.25" style="119" bestFit="1" customWidth="1"/>
    <col min="13575" max="13575" width="15" style="119" customWidth="1"/>
    <col min="13576" max="13576" width="3.25" style="119" customWidth="1"/>
    <col min="13577" max="13577" width="17.5" style="119" customWidth="1"/>
    <col min="13578" max="13578" width="10.875" style="119" customWidth="1"/>
    <col min="13579" max="13580" width="7.375" style="119" customWidth="1"/>
    <col min="13581" max="13581" width="3.375" style="119" customWidth="1"/>
    <col min="13582" max="13582" width="17.5" style="119" customWidth="1"/>
    <col min="13583" max="13583" width="10.875" style="119" customWidth="1"/>
    <col min="13584" max="13584" width="15" style="119" customWidth="1"/>
    <col min="13585" max="13585" width="3.25" style="119" customWidth="1"/>
    <col min="13586" max="13586" width="17.375" style="119" customWidth="1"/>
    <col min="13587" max="13587" width="10.875" style="119" customWidth="1"/>
    <col min="13588" max="13588" width="14.875" style="119" customWidth="1"/>
    <col min="13589" max="13589" width="3.25" style="119" customWidth="1"/>
    <col min="13590" max="13590" width="17.5" style="119" customWidth="1"/>
    <col min="13591" max="13591" width="10.875" style="119" customWidth="1"/>
    <col min="13592" max="13592" width="15" style="119" customWidth="1"/>
    <col min="13593" max="13593" width="3.375" style="119" customWidth="1"/>
    <col min="13594" max="13594" width="17.5" style="119" customWidth="1"/>
    <col min="13595" max="13595" width="10.75" style="119" customWidth="1"/>
    <col min="13596" max="13599" width="5.875" style="119" customWidth="1"/>
    <col min="13600" max="13824" width="9" style="119"/>
    <col min="13825" max="13825" width="2.625" style="119" customWidth="1"/>
    <col min="13826" max="13826" width="4.5" style="119" customWidth="1"/>
    <col min="13827" max="13827" width="6.125" style="119" customWidth="1"/>
    <col min="13828" max="13828" width="3.375" style="119" customWidth="1"/>
    <col min="13829" max="13829" width="17.5" style="119" customWidth="1"/>
    <col min="13830" max="13830" width="12.25" style="119" bestFit="1" customWidth="1"/>
    <col min="13831" max="13831" width="15" style="119" customWidth="1"/>
    <col min="13832" max="13832" width="3.25" style="119" customWidth="1"/>
    <col min="13833" max="13833" width="17.5" style="119" customWidth="1"/>
    <col min="13834" max="13834" width="10.875" style="119" customWidth="1"/>
    <col min="13835" max="13836" width="7.375" style="119" customWidth="1"/>
    <col min="13837" max="13837" width="3.375" style="119" customWidth="1"/>
    <col min="13838" max="13838" width="17.5" style="119" customWidth="1"/>
    <col min="13839" max="13839" width="10.875" style="119" customWidth="1"/>
    <col min="13840" max="13840" width="15" style="119" customWidth="1"/>
    <col min="13841" max="13841" width="3.25" style="119" customWidth="1"/>
    <col min="13842" max="13842" width="17.375" style="119" customWidth="1"/>
    <col min="13843" max="13843" width="10.875" style="119" customWidth="1"/>
    <col min="13844" max="13844" width="14.875" style="119" customWidth="1"/>
    <col min="13845" max="13845" width="3.25" style="119" customWidth="1"/>
    <col min="13846" max="13846" width="17.5" style="119" customWidth="1"/>
    <col min="13847" max="13847" width="10.875" style="119" customWidth="1"/>
    <col min="13848" max="13848" width="15" style="119" customWidth="1"/>
    <col min="13849" max="13849" width="3.375" style="119" customWidth="1"/>
    <col min="13850" max="13850" width="17.5" style="119" customWidth="1"/>
    <col min="13851" max="13851" width="10.75" style="119" customWidth="1"/>
    <col min="13852" max="13855" width="5.875" style="119" customWidth="1"/>
    <col min="13856" max="14080" width="9" style="119"/>
    <col min="14081" max="14081" width="2.625" style="119" customWidth="1"/>
    <col min="14082" max="14082" width="4.5" style="119" customWidth="1"/>
    <col min="14083" max="14083" width="6.125" style="119" customWidth="1"/>
    <col min="14084" max="14084" width="3.375" style="119" customWidth="1"/>
    <col min="14085" max="14085" width="17.5" style="119" customWidth="1"/>
    <col min="14086" max="14086" width="12.25" style="119" bestFit="1" customWidth="1"/>
    <col min="14087" max="14087" width="15" style="119" customWidth="1"/>
    <col min="14088" max="14088" width="3.25" style="119" customWidth="1"/>
    <col min="14089" max="14089" width="17.5" style="119" customWidth="1"/>
    <col min="14090" max="14090" width="10.875" style="119" customWidth="1"/>
    <col min="14091" max="14092" width="7.375" style="119" customWidth="1"/>
    <col min="14093" max="14093" width="3.375" style="119" customWidth="1"/>
    <col min="14094" max="14094" width="17.5" style="119" customWidth="1"/>
    <col min="14095" max="14095" width="10.875" style="119" customWidth="1"/>
    <col min="14096" max="14096" width="15" style="119" customWidth="1"/>
    <col min="14097" max="14097" width="3.25" style="119" customWidth="1"/>
    <col min="14098" max="14098" width="17.375" style="119" customWidth="1"/>
    <col min="14099" max="14099" width="10.875" style="119" customWidth="1"/>
    <col min="14100" max="14100" width="14.875" style="119" customWidth="1"/>
    <col min="14101" max="14101" width="3.25" style="119" customWidth="1"/>
    <col min="14102" max="14102" width="17.5" style="119" customWidth="1"/>
    <col min="14103" max="14103" width="10.875" style="119" customWidth="1"/>
    <col min="14104" max="14104" width="15" style="119" customWidth="1"/>
    <col min="14105" max="14105" width="3.375" style="119" customWidth="1"/>
    <col min="14106" max="14106" width="17.5" style="119" customWidth="1"/>
    <col min="14107" max="14107" width="10.75" style="119" customWidth="1"/>
    <col min="14108" max="14111" width="5.875" style="119" customWidth="1"/>
    <col min="14112" max="14336" width="9" style="119"/>
    <col min="14337" max="14337" width="2.625" style="119" customWidth="1"/>
    <col min="14338" max="14338" width="4.5" style="119" customWidth="1"/>
    <col min="14339" max="14339" width="6.125" style="119" customWidth="1"/>
    <col min="14340" max="14340" width="3.375" style="119" customWidth="1"/>
    <col min="14341" max="14341" width="17.5" style="119" customWidth="1"/>
    <col min="14342" max="14342" width="12.25" style="119" bestFit="1" customWidth="1"/>
    <col min="14343" max="14343" width="15" style="119" customWidth="1"/>
    <col min="14344" max="14344" width="3.25" style="119" customWidth="1"/>
    <col min="14345" max="14345" width="17.5" style="119" customWidth="1"/>
    <col min="14346" max="14346" width="10.875" style="119" customWidth="1"/>
    <col min="14347" max="14348" width="7.375" style="119" customWidth="1"/>
    <col min="14349" max="14349" width="3.375" style="119" customWidth="1"/>
    <col min="14350" max="14350" width="17.5" style="119" customWidth="1"/>
    <col min="14351" max="14351" width="10.875" style="119" customWidth="1"/>
    <col min="14352" max="14352" width="15" style="119" customWidth="1"/>
    <col min="14353" max="14353" width="3.25" style="119" customWidth="1"/>
    <col min="14354" max="14354" width="17.375" style="119" customWidth="1"/>
    <col min="14355" max="14355" width="10.875" style="119" customWidth="1"/>
    <col min="14356" max="14356" width="14.875" style="119" customWidth="1"/>
    <col min="14357" max="14357" width="3.25" style="119" customWidth="1"/>
    <col min="14358" max="14358" width="17.5" style="119" customWidth="1"/>
    <col min="14359" max="14359" width="10.875" style="119" customWidth="1"/>
    <col min="14360" max="14360" width="15" style="119" customWidth="1"/>
    <col min="14361" max="14361" width="3.375" style="119" customWidth="1"/>
    <col min="14362" max="14362" width="17.5" style="119" customWidth="1"/>
    <col min="14363" max="14363" width="10.75" style="119" customWidth="1"/>
    <col min="14364" max="14367" width="5.875" style="119" customWidth="1"/>
    <col min="14368" max="14592" width="9" style="119"/>
    <col min="14593" max="14593" width="2.625" style="119" customWidth="1"/>
    <col min="14594" max="14594" width="4.5" style="119" customWidth="1"/>
    <col min="14595" max="14595" width="6.125" style="119" customWidth="1"/>
    <col min="14596" max="14596" width="3.375" style="119" customWidth="1"/>
    <col min="14597" max="14597" width="17.5" style="119" customWidth="1"/>
    <col min="14598" max="14598" width="12.25" style="119" bestFit="1" customWidth="1"/>
    <col min="14599" max="14599" width="15" style="119" customWidth="1"/>
    <col min="14600" max="14600" width="3.25" style="119" customWidth="1"/>
    <col min="14601" max="14601" width="17.5" style="119" customWidth="1"/>
    <col min="14602" max="14602" width="10.875" style="119" customWidth="1"/>
    <col min="14603" max="14604" width="7.375" style="119" customWidth="1"/>
    <col min="14605" max="14605" width="3.375" style="119" customWidth="1"/>
    <col min="14606" max="14606" width="17.5" style="119" customWidth="1"/>
    <col min="14607" max="14607" width="10.875" style="119" customWidth="1"/>
    <col min="14608" max="14608" width="15" style="119" customWidth="1"/>
    <col min="14609" max="14609" width="3.25" style="119" customWidth="1"/>
    <col min="14610" max="14610" width="17.375" style="119" customWidth="1"/>
    <col min="14611" max="14611" width="10.875" style="119" customWidth="1"/>
    <col min="14612" max="14612" width="14.875" style="119" customWidth="1"/>
    <col min="14613" max="14613" width="3.25" style="119" customWidth="1"/>
    <col min="14614" max="14614" width="17.5" style="119" customWidth="1"/>
    <col min="14615" max="14615" width="10.875" style="119" customWidth="1"/>
    <col min="14616" max="14616" width="15" style="119" customWidth="1"/>
    <col min="14617" max="14617" width="3.375" style="119" customWidth="1"/>
    <col min="14618" max="14618" width="17.5" style="119" customWidth="1"/>
    <col min="14619" max="14619" width="10.75" style="119" customWidth="1"/>
    <col min="14620" max="14623" width="5.875" style="119" customWidth="1"/>
    <col min="14624" max="14848" width="9" style="119"/>
    <col min="14849" max="14849" width="2.625" style="119" customWidth="1"/>
    <col min="14850" max="14850" width="4.5" style="119" customWidth="1"/>
    <col min="14851" max="14851" width="6.125" style="119" customWidth="1"/>
    <col min="14852" max="14852" width="3.375" style="119" customWidth="1"/>
    <col min="14853" max="14853" width="17.5" style="119" customWidth="1"/>
    <col min="14854" max="14854" width="12.25" style="119" bestFit="1" customWidth="1"/>
    <col min="14855" max="14855" width="15" style="119" customWidth="1"/>
    <col min="14856" max="14856" width="3.25" style="119" customWidth="1"/>
    <col min="14857" max="14857" width="17.5" style="119" customWidth="1"/>
    <col min="14858" max="14858" width="10.875" style="119" customWidth="1"/>
    <col min="14859" max="14860" width="7.375" style="119" customWidth="1"/>
    <col min="14861" max="14861" width="3.375" style="119" customWidth="1"/>
    <col min="14862" max="14862" width="17.5" style="119" customWidth="1"/>
    <col min="14863" max="14863" width="10.875" style="119" customWidth="1"/>
    <col min="14864" max="14864" width="15" style="119" customWidth="1"/>
    <col min="14865" max="14865" width="3.25" style="119" customWidth="1"/>
    <col min="14866" max="14866" width="17.375" style="119" customWidth="1"/>
    <col min="14867" max="14867" width="10.875" style="119" customWidth="1"/>
    <col min="14868" max="14868" width="14.875" style="119" customWidth="1"/>
    <col min="14869" max="14869" width="3.25" style="119" customWidth="1"/>
    <col min="14870" max="14870" width="17.5" style="119" customWidth="1"/>
    <col min="14871" max="14871" width="10.875" style="119" customWidth="1"/>
    <col min="14872" max="14872" width="15" style="119" customWidth="1"/>
    <col min="14873" max="14873" width="3.375" style="119" customWidth="1"/>
    <col min="14874" max="14874" width="17.5" style="119" customWidth="1"/>
    <col min="14875" max="14875" width="10.75" style="119" customWidth="1"/>
    <col min="14876" max="14879" width="5.875" style="119" customWidth="1"/>
    <col min="14880" max="15104" width="9" style="119"/>
    <col min="15105" max="15105" width="2.625" style="119" customWidth="1"/>
    <col min="15106" max="15106" width="4.5" style="119" customWidth="1"/>
    <col min="15107" max="15107" width="6.125" style="119" customWidth="1"/>
    <col min="15108" max="15108" width="3.375" style="119" customWidth="1"/>
    <col min="15109" max="15109" width="17.5" style="119" customWidth="1"/>
    <col min="15110" max="15110" width="12.25" style="119" bestFit="1" customWidth="1"/>
    <col min="15111" max="15111" width="15" style="119" customWidth="1"/>
    <col min="15112" max="15112" width="3.25" style="119" customWidth="1"/>
    <col min="15113" max="15113" width="17.5" style="119" customWidth="1"/>
    <col min="15114" max="15114" width="10.875" style="119" customWidth="1"/>
    <col min="15115" max="15116" width="7.375" style="119" customWidth="1"/>
    <col min="15117" max="15117" width="3.375" style="119" customWidth="1"/>
    <col min="15118" max="15118" width="17.5" style="119" customWidth="1"/>
    <col min="15119" max="15119" width="10.875" style="119" customWidth="1"/>
    <col min="15120" max="15120" width="15" style="119" customWidth="1"/>
    <col min="15121" max="15121" width="3.25" style="119" customWidth="1"/>
    <col min="15122" max="15122" width="17.375" style="119" customWidth="1"/>
    <col min="15123" max="15123" width="10.875" style="119" customWidth="1"/>
    <col min="15124" max="15124" width="14.875" style="119" customWidth="1"/>
    <col min="15125" max="15125" width="3.25" style="119" customWidth="1"/>
    <col min="15126" max="15126" width="17.5" style="119" customWidth="1"/>
    <col min="15127" max="15127" width="10.875" style="119" customWidth="1"/>
    <col min="15128" max="15128" width="15" style="119" customWidth="1"/>
    <col min="15129" max="15129" width="3.375" style="119" customWidth="1"/>
    <col min="15130" max="15130" width="17.5" style="119" customWidth="1"/>
    <col min="15131" max="15131" width="10.75" style="119" customWidth="1"/>
    <col min="15132" max="15135" width="5.875" style="119" customWidth="1"/>
    <col min="15136" max="15360" width="9" style="119"/>
    <col min="15361" max="15361" width="2.625" style="119" customWidth="1"/>
    <col min="15362" max="15362" width="4.5" style="119" customWidth="1"/>
    <col min="15363" max="15363" width="6.125" style="119" customWidth="1"/>
    <col min="15364" max="15364" width="3.375" style="119" customWidth="1"/>
    <col min="15365" max="15365" width="17.5" style="119" customWidth="1"/>
    <col min="15366" max="15366" width="12.25" style="119" bestFit="1" customWidth="1"/>
    <col min="15367" max="15367" width="15" style="119" customWidth="1"/>
    <col min="15368" max="15368" width="3.25" style="119" customWidth="1"/>
    <col min="15369" max="15369" width="17.5" style="119" customWidth="1"/>
    <col min="15370" max="15370" width="10.875" style="119" customWidth="1"/>
    <col min="15371" max="15372" width="7.375" style="119" customWidth="1"/>
    <col min="15373" max="15373" width="3.375" style="119" customWidth="1"/>
    <col min="15374" max="15374" width="17.5" style="119" customWidth="1"/>
    <col min="15375" max="15375" width="10.875" style="119" customWidth="1"/>
    <col min="15376" max="15376" width="15" style="119" customWidth="1"/>
    <col min="15377" max="15377" width="3.25" style="119" customWidth="1"/>
    <col min="15378" max="15378" width="17.375" style="119" customWidth="1"/>
    <col min="15379" max="15379" width="10.875" style="119" customWidth="1"/>
    <col min="15380" max="15380" width="14.875" style="119" customWidth="1"/>
    <col min="15381" max="15381" width="3.25" style="119" customWidth="1"/>
    <col min="15382" max="15382" width="17.5" style="119" customWidth="1"/>
    <col min="15383" max="15383" width="10.875" style="119" customWidth="1"/>
    <col min="15384" max="15384" width="15" style="119" customWidth="1"/>
    <col min="15385" max="15385" width="3.375" style="119" customWidth="1"/>
    <col min="15386" max="15386" width="17.5" style="119" customWidth="1"/>
    <col min="15387" max="15387" width="10.75" style="119" customWidth="1"/>
    <col min="15388" max="15391" width="5.875" style="119" customWidth="1"/>
    <col min="15392" max="15616" width="9" style="119"/>
    <col min="15617" max="15617" width="2.625" style="119" customWidth="1"/>
    <col min="15618" max="15618" width="4.5" style="119" customWidth="1"/>
    <col min="15619" max="15619" width="6.125" style="119" customWidth="1"/>
    <col min="15620" max="15620" width="3.375" style="119" customWidth="1"/>
    <col min="15621" max="15621" width="17.5" style="119" customWidth="1"/>
    <col min="15622" max="15622" width="12.25" style="119" bestFit="1" customWidth="1"/>
    <col min="15623" max="15623" width="15" style="119" customWidth="1"/>
    <col min="15624" max="15624" width="3.25" style="119" customWidth="1"/>
    <col min="15625" max="15625" width="17.5" style="119" customWidth="1"/>
    <col min="15626" max="15626" width="10.875" style="119" customWidth="1"/>
    <col min="15627" max="15628" width="7.375" style="119" customWidth="1"/>
    <col min="15629" max="15629" width="3.375" style="119" customWidth="1"/>
    <col min="15630" max="15630" width="17.5" style="119" customWidth="1"/>
    <col min="15631" max="15631" width="10.875" style="119" customWidth="1"/>
    <col min="15632" max="15632" width="15" style="119" customWidth="1"/>
    <col min="15633" max="15633" width="3.25" style="119" customWidth="1"/>
    <col min="15634" max="15634" width="17.375" style="119" customWidth="1"/>
    <col min="15635" max="15635" width="10.875" style="119" customWidth="1"/>
    <col min="15636" max="15636" width="14.875" style="119" customWidth="1"/>
    <col min="15637" max="15637" width="3.25" style="119" customWidth="1"/>
    <col min="15638" max="15638" width="17.5" style="119" customWidth="1"/>
    <col min="15639" max="15639" width="10.875" style="119" customWidth="1"/>
    <col min="15640" max="15640" width="15" style="119" customWidth="1"/>
    <col min="15641" max="15641" width="3.375" style="119" customWidth="1"/>
    <col min="15642" max="15642" width="17.5" style="119" customWidth="1"/>
    <col min="15643" max="15643" width="10.75" style="119" customWidth="1"/>
    <col min="15644" max="15647" width="5.875" style="119" customWidth="1"/>
    <col min="15648" max="15872" width="9" style="119"/>
    <col min="15873" max="15873" width="2.625" style="119" customWidth="1"/>
    <col min="15874" max="15874" width="4.5" style="119" customWidth="1"/>
    <col min="15875" max="15875" width="6.125" style="119" customWidth="1"/>
    <col min="15876" max="15876" width="3.375" style="119" customWidth="1"/>
    <col min="15877" max="15877" width="17.5" style="119" customWidth="1"/>
    <col min="15878" max="15878" width="12.25" style="119" bestFit="1" customWidth="1"/>
    <col min="15879" max="15879" width="15" style="119" customWidth="1"/>
    <col min="15880" max="15880" width="3.25" style="119" customWidth="1"/>
    <col min="15881" max="15881" width="17.5" style="119" customWidth="1"/>
    <col min="15882" max="15882" width="10.875" style="119" customWidth="1"/>
    <col min="15883" max="15884" width="7.375" style="119" customWidth="1"/>
    <col min="15885" max="15885" width="3.375" style="119" customWidth="1"/>
    <col min="15886" max="15886" width="17.5" style="119" customWidth="1"/>
    <col min="15887" max="15887" width="10.875" style="119" customWidth="1"/>
    <col min="15888" max="15888" width="15" style="119" customWidth="1"/>
    <col min="15889" max="15889" width="3.25" style="119" customWidth="1"/>
    <col min="15890" max="15890" width="17.375" style="119" customWidth="1"/>
    <col min="15891" max="15891" width="10.875" style="119" customWidth="1"/>
    <col min="15892" max="15892" width="14.875" style="119" customWidth="1"/>
    <col min="15893" max="15893" width="3.25" style="119" customWidth="1"/>
    <col min="15894" max="15894" width="17.5" style="119" customWidth="1"/>
    <col min="15895" max="15895" width="10.875" style="119" customWidth="1"/>
    <col min="15896" max="15896" width="15" style="119" customWidth="1"/>
    <col min="15897" max="15897" width="3.375" style="119" customWidth="1"/>
    <col min="15898" max="15898" width="17.5" style="119" customWidth="1"/>
    <col min="15899" max="15899" width="10.75" style="119" customWidth="1"/>
    <col min="15900" max="15903" width="5.875" style="119" customWidth="1"/>
    <col min="15904" max="16128" width="9" style="119"/>
    <col min="16129" max="16129" width="2.625" style="119" customWidth="1"/>
    <col min="16130" max="16130" width="4.5" style="119" customWidth="1"/>
    <col min="16131" max="16131" width="6.125" style="119" customWidth="1"/>
    <col min="16132" max="16132" width="3.375" style="119" customWidth="1"/>
    <col min="16133" max="16133" width="17.5" style="119" customWidth="1"/>
    <col min="16134" max="16134" width="12.25" style="119" bestFit="1" customWidth="1"/>
    <col min="16135" max="16135" width="15" style="119" customWidth="1"/>
    <col min="16136" max="16136" width="3.25" style="119" customWidth="1"/>
    <col min="16137" max="16137" width="17.5" style="119" customWidth="1"/>
    <col min="16138" max="16138" width="10.875" style="119" customWidth="1"/>
    <col min="16139" max="16140" width="7.375" style="119" customWidth="1"/>
    <col min="16141" max="16141" width="3.375" style="119" customWidth="1"/>
    <col min="16142" max="16142" width="17.5" style="119" customWidth="1"/>
    <col min="16143" max="16143" width="10.875" style="119" customWidth="1"/>
    <col min="16144" max="16144" width="15" style="119" customWidth="1"/>
    <col min="16145" max="16145" width="3.25" style="119" customWidth="1"/>
    <col min="16146" max="16146" width="17.375" style="119" customWidth="1"/>
    <col min="16147" max="16147" width="10.875" style="119" customWidth="1"/>
    <col min="16148" max="16148" width="14.875" style="119" customWidth="1"/>
    <col min="16149" max="16149" width="3.25" style="119" customWidth="1"/>
    <col min="16150" max="16150" width="17.5" style="119" customWidth="1"/>
    <col min="16151" max="16151" width="10.875" style="119" customWidth="1"/>
    <col min="16152" max="16152" width="15" style="119" customWidth="1"/>
    <col min="16153" max="16153" width="3.375" style="119" customWidth="1"/>
    <col min="16154" max="16154" width="17.5" style="119" customWidth="1"/>
    <col min="16155" max="16155" width="10.75" style="119" customWidth="1"/>
    <col min="16156" max="16159" width="5.875" style="119" customWidth="1"/>
    <col min="16160" max="16384" width="9" style="119"/>
  </cols>
  <sheetData>
    <row r="2" spans="3:23" ht="12.4" customHeight="1"/>
    <row r="3" spans="3:23" ht="12.4" customHeight="1"/>
    <row r="4" spans="3:23" ht="12.4" customHeight="1">
      <c r="C4" s="96"/>
      <c r="D4" s="96"/>
      <c r="G4" s="120"/>
      <c r="H4" s="120"/>
      <c r="W4" s="121"/>
    </row>
    <row r="5" spans="3:23" ht="12.4" customHeight="1">
      <c r="C5" s="96"/>
      <c r="D5" s="96"/>
      <c r="G5" s="120"/>
      <c r="H5" s="120"/>
      <c r="W5" s="121"/>
    </row>
    <row r="6" spans="3:23" ht="12.4" customHeight="1">
      <c r="C6" s="96"/>
      <c r="D6" s="96"/>
      <c r="G6" s="120"/>
      <c r="H6" s="120"/>
      <c r="W6" s="121"/>
    </row>
    <row r="7" spans="3:23" ht="12.4" customHeight="1">
      <c r="C7" s="96"/>
      <c r="D7" s="96"/>
      <c r="G7" s="120"/>
      <c r="H7" s="120"/>
      <c r="W7" s="121"/>
    </row>
    <row r="8" spans="3:23" ht="12.4" customHeight="1">
      <c r="C8" s="96"/>
      <c r="D8" s="96"/>
      <c r="G8" s="120"/>
      <c r="H8" s="120"/>
    </row>
    <row r="9" spans="3:23" ht="12.4" customHeight="1">
      <c r="N9" s="122"/>
    </row>
    <row r="10" spans="3:23" ht="12.2" customHeight="1"/>
    <row r="13" spans="3:23" ht="14.25">
      <c r="H13" s="123"/>
      <c r="I13" s="763" t="s">
        <v>312</v>
      </c>
      <c r="J13" s="764"/>
      <c r="M13" s="124"/>
      <c r="N13" s="763" t="s">
        <v>313</v>
      </c>
      <c r="O13" s="764"/>
      <c r="Q13" s="123"/>
      <c r="R13" s="763" t="s">
        <v>312</v>
      </c>
      <c r="S13" s="764"/>
      <c r="U13" s="69"/>
      <c r="V13" s="766"/>
      <c r="W13" s="767"/>
    </row>
    <row r="14" spans="3:23" ht="14.25">
      <c r="H14" s="125"/>
      <c r="I14" s="765"/>
      <c r="J14" s="765"/>
      <c r="M14" s="126"/>
      <c r="N14" s="768" t="s">
        <v>314</v>
      </c>
      <c r="O14" s="769"/>
      <c r="Q14" s="125"/>
      <c r="R14" s="765"/>
      <c r="S14" s="765"/>
      <c r="U14" s="69"/>
      <c r="V14" s="766"/>
      <c r="W14" s="767"/>
    </row>
    <row r="15" spans="3:23" ht="12.2" customHeight="1">
      <c r="H15" s="770" t="s">
        <v>87</v>
      </c>
      <c r="I15" s="127" t="s">
        <v>315</v>
      </c>
      <c r="J15" s="128">
        <f>'1次効果'!J73</f>
        <v>0</v>
      </c>
      <c r="M15" s="770" t="s">
        <v>87</v>
      </c>
      <c r="N15" s="127" t="s">
        <v>315</v>
      </c>
      <c r="O15" s="128">
        <f>'1次効果'!N91</f>
        <v>0</v>
      </c>
      <c r="Q15" s="770" t="s">
        <v>87</v>
      </c>
      <c r="R15" s="127" t="s">
        <v>315</v>
      </c>
      <c r="S15" s="128">
        <f>'1次効果'!J239</f>
        <v>0</v>
      </c>
      <c r="U15" s="773"/>
      <c r="V15" s="129"/>
      <c r="W15" s="130"/>
    </row>
    <row r="16" spans="3:23" ht="12.2" customHeight="1">
      <c r="H16" s="771"/>
      <c r="I16" s="129" t="s">
        <v>316</v>
      </c>
      <c r="J16" s="131">
        <f>'1次効果'!J74</f>
        <v>0</v>
      </c>
      <c r="M16" s="771"/>
      <c r="N16" s="129" t="s">
        <v>316</v>
      </c>
      <c r="O16" s="131">
        <f>'1次効果'!N92</f>
        <v>0</v>
      </c>
      <c r="Q16" s="771"/>
      <c r="R16" s="129" t="s">
        <v>316</v>
      </c>
      <c r="S16" s="131">
        <f>'1次効果'!J240</f>
        <v>0</v>
      </c>
      <c r="U16" s="774"/>
      <c r="V16" s="129"/>
      <c r="W16" s="130"/>
    </row>
    <row r="17" spans="1:27" ht="12.2" customHeight="1">
      <c r="H17" s="771"/>
      <c r="I17" s="129" t="s">
        <v>317</v>
      </c>
      <c r="J17" s="131">
        <f>'1次効果'!J75</f>
        <v>0</v>
      </c>
      <c r="M17" s="771"/>
      <c r="N17" s="129" t="s">
        <v>317</v>
      </c>
      <c r="O17" s="131">
        <f>'1次効果'!N93</f>
        <v>0</v>
      </c>
      <c r="P17" s="132"/>
      <c r="Q17" s="771"/>
      <c r="R17" s="129" t="s">
        <v>317</v>
      </c>
      <c r="S17" s="131">
        <f>'1次効果'!J241</f>
        <v>0</v>
      </c>
      <c r="U17" s="774"/>
      <c r="V17" s="129"/>
      <c r="W17" s="130"/>
    </row>
    <row r="18" spans="1:27" ht="12.2" customHeight="1">
      <c r="C18" s="133"/>
      <c r="D18" s="133"/>
      <c r="H18" s="771"/>
      <c r="I18" s="129" t="s">
        <v>318</v>
      </c>
      <c r="J18" s="131">
        <f>'1次効果'!J76</f>
        <v>0</v>
      </c>
      <c r="M18" s="771"/>
      <c r="N18" s="129" t="s">
        <v>318</v>
      </c>
      <c r="O18" s="131">
        <f>'1次効果'!N94</f>
        <v>0</v>
      </c>
      <c r="P18" s="132"/>
      <c r="Q18" s="771"/>
      <c r="R18" s="129" t="s">
        <v>318</v>
      </c>
      <c r="S18" s="131">
        <f>'1次効果'!J242</f>
        <v>0</v>
      </c>
      <c r="U18" s="774"/>
      <c r="V18" s="129"/>
      <c r="W18" s="130"/>
    </row>
    <row r="19" spans="1:27" ht="12.2" customHeight="1">
      <c r="F19" s="134"/>
      <c r="H19" s="771"/>
      <c r="I19" s="129" t="s">
        <v>598</v>
      </c>
      <c r="J19" s="131">
        <f>'1次効果'!J77</f>
        <v>0</v>
      </c>
      <c r="M19" s="771"/>
      <c r="N19" s="129" t="s">
        <v>598</v>
      </c>
      <c r="O19" s="131">
        <f>'1次効果'!N95</f>
        <v>0</v>
      </c>
      <c r="P19" s="132"/>
      <c r="Q19" s="771"/>
      <c r="R19" s="129" t="s">
        <v>598</v>
      </c>
      <c r="S19" s="131">
        <f>'1次効果'!J243</f>
        <v>0</v>
      </c>
      <c r="U19" s="774"/>
      <c r="V19" s="129"/>
      <c r="W19" s="130"/>
    </row>
    <row r="20" spans="1:27" ht="12.2" customHeight="1">
      <c r="C20" s="135"/>
      <c r="D20" s="135"/>
      <c r="F20" s="136"/>
      <c r="H20" s="771"/>
      <c r="I20" s="129" t="s">
        <v>320</v>
      </c>
      <c r="J20" s="131">
        <f>'1次効果'!J78</f>
        <v>0</v>
      </c>
      <c r="M20" s="771"/>
      <c r="N20" s="129" t="s">
        <v>320</v>
      </c>
      <c r="O20" s="131">
        <f>'1次効果'!N96</f>
        <v>0</v>
      </c>
      <c r="P20" s="132"/>
      <c r="Q20" s="771"/>
      <c r="R20" s="129" t="s">
        <v>320</v>
      </c>
      <c r="S20" s="131">
        <f>'1次効果'!J244</f>
        <v>0</v>
      </c>
      <c r="T20" s="137"/>
      <c r="U20" s="774"/>
      <c r="V20" s="129"/>
      <c r="W20" s="130"/>
    </row>
    <row r="21" spans="1:27" ht="12.2" customHeight="1">
      <c r="C21" s="138"/>
      <c r="D21" s="138"/>
      <c r="H21" s="771"/>
      <c r="I21" s="129" t="s">
        <v>599</v>
      </c>
      <c r="J21" s="131">
        <f>'1次効果'!J79</f>
        <v>0</v>
      </c>
      <c r="M21" s="771"/>
      <c r="N21" s="129" t="s">
        <v>599</v>
      </c>
      <c r="O21" s="131">
        <f>'1次効果'!N97</f>
        <v>0</v>
      </c>
      <c r="P21" s="132"/>
      <c r="Q21" s="771"/>
      <c r="R21" s="129" t="s">
        <v>599</v>
      </c>
      <c r="S21" s="131">
        <f>'1次効果'!J245</f>
        <v>0</v>
      </c>
      <c r="T21" s="139"/>
      <c r="U21" s="774"/>
      <c r="V21" s="129"/>
      <c r="W21" s="130"/>
    </row>
    <row r="22" spans="1:27" ht="12.2" customHeight="1">
      <c r="H22" s="771"/>
      <c r="I22" s="129" t="s">
        <v>322</v>
      </c>
      <c r="J22" s="131">
        <f>'1次効果'!J80</f>
        <v>0</v>
      </c>
      <c r="M22" s="771"/>
      <c r="N22" s="129" t="s">
        <v>322</v>
      </c>
      <c r="O22" s="131">
        <f>'1次効果'!N98</f>
        <v>0</v>
      </c>
      <c r="P22" s="132"/>
      <c r="Q22" s="771"/>
      <c r="R22" s="129" t="s">
        <v>322</v>
      </c>
      <c r="S22" s="131">
        <f>'1次効果'!J246</f>
        <v>0</v>
      </c>
      <c r="T22" s="139"/>
      <c r="U22" s="774"/>
      <c r="V22" s="129"/>
      <c r="W22" s="130"/>
    </row>
    <row r="23" spans="1:27" ht="12.2" customHeight="1">
      <c r="H23" s="771"/>
      <c r="I23" s="129" t="s">
        <v>600</v>
      </c>
      <c r="J23" s="131">
        <f>'1次効果'!J81</f>
        <v>0</v>
      </c>
      <c r="K23" s="140"/>
      <c r="M23" s="771"/>
      <c r="N23" s="129" t="s">
        <v>600</v>
      </c>
      <c r="O23" s="131">
        <f>'1次効果'!N99</f>
        <v>0</v>
      </c>
      <c r="P23" s="132"/>
      <c r="Q23" s="771"/>
      <c r="R23" s="129" t="s">
        <v>600</v>
      </c>
      <c r="S23" s="131">
        <f>'1次効果'!J247</f>
        <v>0</v>
      </c>
      <c r="T23" s="138"/>
      <c r="U23" s="774"/>
      <c r="V23" s="129"/>
      <c r="W23" s="130"/>
    </row>
    <row r="24" spans="1:27" ht="12.2" customHeight="1">
      <c r="H24" s="771"/>
      <c r="I24" s="129" t="s">
        <v>324</v>
      </c>
      <c r="J24" s="131">
        <f>'1次効果'!J82</f>
        <v>0</v>
      </c>
      <c r="K24" s="140"/>
      <c r="M24" s="771"/>
      <c r="N24" s="129" t="s">
        <v>324</v>
      </c>
      <c r="O24" s="131">
        <f>'1次効果'!N100</f>
        <v>0</v>
      </c>
      <c r="P24" s="132"/>
      <c r="Q24" s="771"/>
      <c r="R24" s="129" t="s">
        <v>324</v>
      </c>
      <c r="S24" s="131">
        <f>'1次効果'!J248</f>
        <v>0</v>
      </c>
      <c r="T24" s="138"/>
      <c r="U24" s="774"/>
      <c r="V24" s="129"/>
      <c r="W24" s="130"/>
    </row>
    <row r="25" spans="1:27" ht="12.2" customHeight="1">
      <c r="H25" s="771"/>
      <c r="I25" s="129" t="s">
        <v>325</v>
      </c>
      <c r="J25" s="131">
        <f>'1次効果'!J83</f>
        <v>0</v>
      </c>
      <c r="K25" s="140"/>
      <c r="M25" s="771"/>
      <c r="N25" s="129" t="s">
        <v>325</v>
      </c>
      <c r="O25" s="131">
        <f>'1次効果'!N101</f>
        <v>0</v>
      </c>
      <c r="P25" s="132"/>
      <c r="Q25" s="771"/>
      <c r="R25" s="129" t="s">
        <v>325</v>
      </c>
      <c r="S25" s="131">
        <f>'1次効果'!J249</f>
        <v>0</v>
      </c>
      <c r="T25" s="138"/>
      <c r="U25" s="774"/>
      <c r="V25" s="129"/>
      <c r="W25" s="130"/>
    </row>
    <row r="26" spans="1:27" ht="12.2" customHeight="1">
      <c r="A26" s="121"/>
      <c r="B26" s="121"/>
      <c r="C26" s="141"/>
      <c r="D26" s="141"/>
      <c r="F26" s="141"/>
      <c r="H26" s="771"/>
      <c r="I26" s="129" t="s">
        <v>601</v>
      </c>
      <c r="J26" s="131">
        <f>'1次効果'!J84</f>
        <v>0</v>
      </c>
      <c r="K26" s="140"/>
      <c r="M26" s="771"/>
      <c r="N26" s="129" t="s">
        <v>601</v>
      </c>
      <c r="O26" s="131">
        <f>'1次効果'!N102</f>
        <v>0</v>
      </c>
      <c r="P26" s="132"/>
      <c r="Q26" s="771"/>
      <c r="R26" s="129" t="s">
        <v>601</v>
      </c>
      <c r="S26" s="131">
        <f>'1次効果'!J250</f>
        <v>0</v>
      </c>
      <c r="T26" s="138"/>
      <c r="U26" s="774"/>
      <c r="V26" s="129"/>
      <c r="W26" s="130"/>
    </row>
    <row r="27" spans="1:27" ht="12.95" customHeight="1">
      <c r="A27" s="121"/>
      <c r="B27" s="121"/>
      <c r="H27" s="772"/>
      <c r="I27" s="129" t="s">
        <v>327</v>
      </c>
      <c r="J27" s="131">
        <f>'1次効果'!J85</f>
        <v>0</v>
      </c>
      <c r="K27" s="140"/>
      <c r="M27" s="772"/>
      <c r="N27" s="129" t="s">
        <v>327</v>
      </c>
      <c r="O27" s="131">
        <f>'1次効果'!N103</f>
        <v>0</v>
      </c>
      <c r="P27" s="132"/>
      <c r="Q27" s="772"/>
      <c r="R27" s="129" t="s">
        <v>327</v>
      </c>
      <c r="S27" s="131">
        <f>'1次効果'!J251</f>
        <v>0</v>
      </c>
      <c r="T27" s="138"/>
      <c r="U27" s="774"/>
      <c r="V27" s="129"/>
      <c r="W27" s="130"/>
    </row>
    <row r="28" spans="1:27" ht="13.5" customHeight="1">
      <c r="F28" s="133"/>
      <c r="H28" s="142"/>
      <c r="I28" s="143" t="s">
        <v>71</v>
      </c>
      <c r="J28" s="144">
        <f>SUM(J15:J27)</f>
        <v>0</v>
      </c>
      <c r="K28" s="140"/>
      <c r="M28" s="142"/>
      <c r="N28" s="143" t="s">
        <v>71</v>
      </c>
      <c r="O28" s="144">
        <f>SUM(O15:O27)</f>
        <v>0</v>
      </c>
      <c r="P28" s="132"/>
      <c r="Q28" s="142"/>
      <c r="R28" s="143" t="s">
        <v>71</v>
      </c>
      <c r="S28" s="144">
        <f>SUM(S15:S27)</f>
        <v>0</v>
      </c>
      <c r="T28" s="138"/>
      <c r="U28" s="145"/>
      <c r="V28" s="145"/>
      <c r="W28" s="130"/>
    </row>
    <row r="29" spans="1:27" ht="12.2" customHeight="1">
      <c r="F29" s="140"/>
      <c r="J29" s="140"/>
      <c r="K29" s="140"/>
      <c r="N29" s="146"/>
      <c r="O29" s="147"/>
      <c r="P29" s="132"/>
      <c r="T29" s="138"/>
      <c r="U29" s="148"/>
      <c r="V29" s="145"/>
      <c r="W29" s="149"/>
    </row>
    <row r="30" spans="1:27" ht="12.2" customHeight="1" thickBot="1">
      <c r="F30" s="140"/>
      <c r="J30" s="140"/>
      <c r="K30" s="140"/>
      <c r="N30" s="146"/>
      <c r="O30" s="147"/>
      <c r="P30" s="132"/>
      <c r="Q30" s="132"/>
      <c r="S30" s="138"/>
      <c r="T30" s="138"/>
      <c r="U30" s="138"/>
      <c r="V30" s="138"/>
      <c r="W30" s="150"/>
    </row>
    <row r="31" spans="1:27" ht="15" thickTop="1">
      <c r="B31" s="767"/>
      <c r="D31" s="123"/>
      <c r="E31" s="775" t="s">
        <v>328</v>
      </c>
      <c r="F31" s="776"/>
      <c r="H31" s="151"/>
      <c r="I31" s="778" t="s">
        <v>329</v>
      </c>
      <c r="J31" s="779"/>
      <c r="K31" s="140"/>
      <c r="M31" s="152"/>
      <c r="N31" s="782" t="s">
        <v>330</v>
      </c>
      <c r="O31" s="783"/>
      <c r="P31" s="153"/>
      <c r="Q31" s="123"/>
      <c r="R31" s="775" t="s">
        <v>331</v>
      </c>
      <c r="S31" s="776"/>
      <c r="T31" s="138"/>
      <c r="U31" s="151"/>
      <c r="V31" s="802" t="s">
        <v>332</v>
      </c>
      <c r="W31" s="803"/>
      <c r="Y31" s="123"/>
      <c r="Z31" s="785" t="s">
        <v>333</v>
      </c>
      <c r="AA31" s="786"/>
    </row>
    <row r="32" spans="1:27" ht="14.25">
      <c r="B32" s="767"/>
      <c r="D32" s="125"/>
      <c r="E32" s="765"/>
      <c r="F32" s="777"/>
      <c r="H32" s="154"/>
      <c r="I32" s="780"/>
      <c r="J32" s="781"/>
      <c r="K32" s="140"/>
      <c r="M32" s="155"/>
      <c r="N32" s="765"/>
      <c r="O32" s="784"/>
      <c r="P32" s="156"/>
      <c r="Q32" s="125"/>
      <c r="R32" s="765"/>
      <c r="S32" s="777"/>
      <c r="T32" s="138"/>
      <c r="U32" s="154"/>
      <c r="V32" s="765"/>
      <c r="W32" s="804"/>
      <c r="Y32" s="125"/>
      <c r="Z32" s="787" t="s">
        <v>334</v>
      </c>
      <c r="AA32" s="788"/>
    </row>
    <row r="33" spans="2:27">
      <c r="B33" s="130"/>
      <c r="D33" s="789" t="s">
        <v>87</v>
      </c>
      <c r="E33" s="127" t="s">
        <v>315</v>
      </c>
      <c r="F33" s="128">
        <f>'1次効果'!F39</f>
        <v>0</v>
      </c>
      <c r="H33" s="791" t="s">
        <v>87</v>
      </c>
      <c r="I33" s="127" t="s">
        <v>315</v>
      </c>
      <c r="J33" s="157">
        <f>'1次効果'!J39</f>
        <v>0</v>
      </c>
      <c r="K33" s="140"/>
      <c r="M33" s="794" t="s">
        <v>87</v>
      </c>
      <c r="N33" s="127" t="s">
        <v>315</v>
      </c>
      <c r="O33" s="159">
        <f>'1次効果'!E190</f>
        <v>0</v>
      </c>
      <c r="P33" s="160"/>
      <c r="Q33" s="770" t="s">
        <v>87</v>
      </c>
      <c r="R33" s="127" t="s">
        <v>315</v>
      </c>
      <c r="S33" s="128">
        <f>'1次効果'!E309</f>
        <v>0</v>
      </c>
      <c r="T33" s="138"/>
      <c r="U33" s="797" t="s">
        <v>87</v>
      </c>
      <c r="V33" s="127" t="s">
        <v>315</v>
      </c>
      <c r="W33" s="157">
        <f>'1次効果'!F373</f>
        <v>0</v>
      </c>
      <c r="Y33" s="770" t="s">
        <v>87</v>
      </c>
      <c r="Z33" s="127" t="s">
        <v>315</v>
      </c>
      <c r="AA33" s="128">
        <f>'1次効果'!N373</f>
        <v>0</v>
      </c>
    </row>
    <row r="34" spans="2:27" ht="12.2" customHeight="1">
      <c r="B34" s="130"/>
      <c r="D34" s="790"/>
      <c r="E34" s="129" t="s">
        <v>316</v>
      </c>
      <c r="F34" s="131">
        <f>'1次効果'!F40</f>
        <v>0</v>
      </c>
      <c r="H34" s="792"/>
      <c r="I34" s="129" t="s">
        <v>316</v>
      </c>
      <c r="J34" s="161">
        <f>'1次効果'!J40</f>
        <v>0</v>
      </c>
      <c r="K34" s="140"/>
      <c r="M34" s="795"/>
      <c r="N34" s="129" t="s">
        <v>316</v>
      </c>
      <c r="O34" s="163">
        <f>'1次効果'!E191</f>
        <v>0</v>
      </c>
      <c r="P34" s="160"/>
      <c r="Q34" s="771"/>
      <c r="R34" s="129" t="s">
        <v>316</v>
      </c>
      <c r="S34" s="131">
        <f>'1次効果'!E310</f>
        <v>0</v>
      </c>
      <c r="T34" s="138"/>
      <c r="U34" s="798"/>
      <c r="V34" s="129" t="s">
        <v>316</v>
      </c>
      <c r="W34" s="161">
        <f>'1次効果'!F374</f>
        <v>0</v>
      </c>
      <c r="Y34" s="771"/>
      <c r="Z34" s="129" t="s">
        <v>316</v>
      </c>
      <c r="AA34" s="131">
        <f>'1次効果'!N374</f>
        <v>0</v>
      </c>
    </row>
    <row r="35" spans="2:27" ht="12.2" customHeight="1">
      <c r="B35" s="130"/>
      <c r="D35" s="790"/>
      <c r="E35" s="129" t="s">
        <v>317</v>
      </c>
      <c r="F35" s="131">
        <f>'1次効果'!F41</f>
        <v>0</v>
      </c>
      <c r="H35" s="792"/>
      <c r="I35" s="129" t="s">
        <v>317</v>
      </c>
      <c r="J35" s="161">
        <f>'1次効果'!J41</f>
        <v>0</v>
      </c>
      <c r="K35" s="140"/>
      <c r="M35" s="795"/>
      <c r="N35" s="129" t="s">
        <v>317</v>
      </c>
      <c r="O35" s="163">
        <f>'1次効果'!E192</f>
        <v>0</v>
      </c>
      <c r="P35" s="160"/>
      <c r="Q35" s="771"/>
      <c r="R35" s="129" t="s">
        <v>317</v>
      </c>
      <c r="S35" s="131">
        <f>'1次効果'!E311</f>
        <v>0</v>
      </c>
      <c r="T35" s="138"/>
      <c r="U35" s="798"/>
      <c r="V35" s="129" t="s">
        <v>317</v>
      </c>
      <c r="W35" s="161">
        <f>'1次効果'!F375</f>
        <v>0</v>
      </c>
      <c r="Y35" s="771"/>
      <c r="Z35" s="129" t="s">
        <v>317</v>
      </c>
      <c r="AA35" s="131">
        <f>'1次効果'!N375</f>
        <v>0</v>
      </c>
    </row>
    <row r="36" spans="2:27" ht="12.2" customHeight="1">
      <c r="B36" s="130"/>
      <c r="D36" s="790"/>
      <c r="E36" s="129" t="s">
        <v>318</v>
      </c>
      <c r="F36" s="131">
        <f>'1次効果'!F42</f>
        <v>0</v>
      </c>
      <c r="H36" s="792"/>
      <c r="I36" s="129" t="s">
        <v>318</v>
      </c>
      <c r="J36" s="161">
        <f>'1次効果'!J42</f>
        <v>0</v>
      </c>
      <c r="K36" s="140"/>
      <c r="M36" s="795"/>
      <c r="N36" s="129" t="s">
        <v>318</v>
      </c>
      <c r="O36" s="163">
        <f>'1次効果'!E193</f>
        <v>0</v>
      </c>
      <c r="P36" s="160"/>
      <c r="Q36" s="771"/>
      <c r="R36" s="129" t="s">
        <v>318</v>
      </c>
      <c r="S36" s="131">
        <f>'1次効果'!E312</f>
        <v>0</v>
      </c>
      <c r="T36" s="138"/>
      <c r="U36" s="798"/>
      <c r="V36" s="129" t="s">
        <v>318</v>
      </c>
      <c r="W36" s="161">
        <f>'1次効果'!F376</f>
        <v>0</v>
      </c>
      <c r="Y36" s="771"/>
      <c r="Z36" s="129" t="s">
        <v>318</v>
      </c>
      <c r="AA36" s="131">
        <f>'1次効果'!N376</f>
        <v>0</v>
      </c>
    </row>
    <row r="37" spans="2:27" ht="12.2" customHeight="1">
      <c r="B37" s="130"/>
      <c r="D37" s="790"/>
      <c r="E37" s="129" t="s">
        <v>598</v>
      </c>
      <c r="F37" s="131">
        <f>'1次効果'!F43</f>
        <v>0</v>
      </c>
      <c r="H37" s="792"/>
      <c r="I37" s="129" t="s">
        <v>598</v>
      </c>
      <c r="J37" s="161">
        <f>'1次効果'!J43</f>
        <v>0</v>
      </c>
      <c r="K37" s="140"/>
      <c r="M37" s="795"/>
      <c r="N37" s="129" t="s">
        <v>598</v>
      </c>
      <c r="O37" s="163">
        <f>'1次効果'!E194</f>
        <v>0</v>
      </c>
      <c r="P37" s="160"/>
      <c r="Q37" s="771"/>
      <c r="R37" s="129" t="s">
        <v>598</v>
      </c>
      <c r="S37" s="131">
        <f>'1次効果'!E313</f>
        <v>0</v>
      </c>
      <c r="T37" s="138"/>
      <c r="U37" s="798"/>
      <c r="V37" s="129" t="s">
        <v>598</v>
      </c>
      <c r="W37" s="161">
        <f>'1次効果'!F377</f>
        <v>0</v>
      </c>
      <c r="Y37" s="771"/>
      <c r="Z37" s="129" t="s">
        <v>598</v>
      </c>
      <c r="AA37" s="131">
        <f>'1次効果'!N377</f>
        <v>0</v>
      </c>
    </row>
    <row r="38" spans="2:27" ht="12.2" customHeight="1">
      <c r="B38" s="130"/>
      <c r="D38" s="790"/>
      <c r="E38" s="129" t="s">
        <v>320</v>
      </c>
      <c r="F38" s="131">
        <f>'1次効果'!F44</f>
        <v>0</v>
      </c>
      <c r="H38" s="792"/>
      <c r="I38" s="129" t="s">
        <v>320</v>
      </c>
      <c r="J38" s="161">
        <f>'1次効果'!J44</f>
        <v>0</v>
      </c>
      <c r="K38" s="140"/>
      <c r="M38" s="795"/>
      <c r="N38" s="129" t="s">
        <v>320</v>
      </c>
      <c r="O38" s="163">
        <f>'1次効果'!E195</f>
        <v>0</v>
      </c>
      <c r="P38" s="160"/>
      <c r="Q38" s="771"/>
      <c r="R38" s="129" t="s">
        <v>320</v>
      </c>
      <c r="S38" s="131">
        <f>'1次効果'!E314</f>
        <v>0</v>
      </c>
      <c r="T38" s="139"/>
      <c r="U38" s="798"/>
      <c r="V38" s="129" t="s">
        <v>320</v>
      </c>
      <c r="W38" s="161">
        <f>'1次効果'!F378</f>
        <v>0</v>
      </c>
      <c r="Y38" s="771"/>
      <c r="Z38" s="129" t="s">
        <v>320</v>
      </c>
      <c r="AA38" s="131">
        <f>'1次効果'!N378</f>
        <v>0</v>
      </c>
    </row>
    <row r="39" spans="2:27" ht="12.2" customHeight="1">
      <c r="B39" s="130"/>
      <c r="D39" s="790"/>
      <c r="E39" s="129" t="s">
        <v>599</v>
      </c>
      <c r="F39" s="131">
        <f>'1次効果'!F45</f>
        <v>0</v>
      </c>
      <c r="H39" s="792"/>
      <c r="I39" s="129" t="s">
        <v>599</v>
      </c>
      <c r="J39" s="161">
        <f>'1次効果'!J45</f>
        <v>0</v>
      </c>
      <c r="K39" s="140"/>
      <c r="M39" s="795"/>
      <c r="N39" s="129" t="s">
        <v>599</v>
      </c>
      <c r="O39" s="163">
        <f>'1次効果'!E196</f>
        <v>0</v>
      </c>
      <c r="P39" s="160"/>
      <c r="Q39" s="771"/>
      <c r="R39" s="129" t="s">
        <v>599</v>
      </c>
      <c r="S39" s="131">
        <f>'1次効果'!E315</f>
        <v>0</v>
      </c>
      <c r="T39" s="139"/>
      <c r="U39" s="798"/>
      <c r="V39" s="129" t="s">
        <v>599</v>
      </c>
      <c r="W39" s="161">
        <f>'1次効果'!F379</f>
        <v>0</v>
      </c>
      <c r="Y39" s="771"/>
      <c r="Z39" s="129" t="s">
        <v>599</v>
      </c>
      <c r="AA39" s="131">
        <f>'1次効果'!N379</f>
        <v>0</v>
      </c>
    </row>
    <row r="40" spans="2:27" ht="12.2" customHeight="1">
      <c r="B40" s="130"/>
      <c r="D40" s="790"/>
      <c r="E40" s="129" t="s">
        <v>322</v>
      </c>
      <c r="F40" s="131">
        <f>'1次効果'!F46</f>
        <v>0</v>
      </c>
      <c r="H40" s="792"/>
      <c r="I40" s="129" t="s">
        <v>322</v>
      </c>
      <c r="J40" s="161">
        <f>'1次効果'!J46</f>
        <v>0</v>
      </c>
      <c r="K40" s="140"/>
      <c r="M40" s="795"/>
      <c r="N40" s="129" t="s">
        <v>322</v>
      </c>
      <c r="O40" s="163">
        <f>'1次効果'!E197</f>
        <v>0</v>
      </c>
      <c r="P40" s="160"/>
      <c r="Q40" s="771"/>
      <c r="R40" s="129" t="s">
        <v>322</v>
      </c>
      <c r="S40" s="131">
        <f>'1次効果'!E316</f>
        <v>0</v>
      </c>
      <c r="T40" s="139"/>
      <c r="U40" s="798"/>
      <c r="V40" s="129" t="s">
        <v>322</v>
      </c>
      <c r="W40" s="161">
        <f>'1次効果'!F380</f>
        <v>0</v>
      </c>
      <c r="Y40" s="771"/>
      <c r="Z40" s="129" t="s">
        <v>322</v>
      </c>
      <c r="AA40" s="131">
        <f>'1次効果'!N380</f>
        <v>0</v>
      </c>
    </row>
    <row r="41" spans="2:27" ht="12.2" customHeight="1">
      <c r="B41" s="130"/>
      <c r="D41" s="790"/>
      <c r="E41" s="129" t="s">
        <v>600</v>
      </c>
      <c r="F41" s="131">
        <f>'1次効果'!F47</f>
        <v>0</v>
      </c>
      <c r="H41" s="792"/>
      <c r="I41" s="129" t="s">
        <v>600</v>
      </c>
      <c r="J41" s="161">
        <f>'1次効果'!J47</f>
        <v>0</v>
      </c>
      <c r="K41" s="140"/>
      <c r="M41" s="795"/>
      <c r="N41" s="129" t="s">
        <v>600</v>
      </c>
      <c r="O41" s="163">
        <f>'1次効果'!E198</f>
        <v>0</v>
      </c>
      <c r="P41" s="160"/>
      <c r="Q41" s="771"/>
      <c r="R41" s="129" t="s">
        <v>600</v>
      </c>
      <c r="S41" s="131">
        <f>'1次効果'!E317</f>
        <v>0</v>
      </c>
      <c r="T41" s="139"/>
      <c r="U41" s="798"/>
      <c r="V41" s="129" t="s">
        <v>600</v>
      </c>
      <c r="W41" s="161">
        <f>'1次効果'!F381</f>
        <v>0</v>
      </c>
      <c r="Y41" s="771"/>
      <c r="Z41" s="129" t="s">
        <v>600</v>
      </c>
      <c r="AA41" s="131">
        <f>'1次効果'!N381</f>
        <v>0</v>
      </c>
    </row>
    <row r="42" spans="2:27" ht="12.2" customHeight="1">
      <c r="B42" s="130"/>
      <c r="D42" s="790"/>
      <c r="E42" s="129" t="s">
        <v>324</v>
      </c>
      <c r="F42" s="131">
        <f>'1次効果'!F48</f>
        <v>0</v>
      </c>
      <c r="H42" s="792"/>
      <c r="I42" s="129" t="s">
        <v>324</v>
      </c>
      <c r="J42" s="161">
        <f>'1次効果'!J48</f>
        <v>0</v>
      </c>
      <c r="K42" s="140"/>
      <c r="M42" s="795"/>
      <c r="N42" s="129" t="s">
        <v>324</v>
      </c>
      <c r="O42" s="163">
        <f>'1次効果'!E199</f>
        <v>0</v>
      </c>
      <c r="P42" s="160"/>
      <c r="Q42" s="771"/>
      <c r="R42" s="129" t="s">
        <v>324</v>
      </c>
      <c r="S42" s="131">
        <f>'1次効果'!E318</f>
        <v>0</v>
      </c>
      <c r="T42" s="139"/>
      <c r="U42" s="798"/>
      <c r="V42" s="129" t="s">
        <v>324</v>
      </c>
      <c r="W42" s="161">
        <f>'1次効果'!F382</f>
        <v>0</v>
      </c>
      <c r="Y42" s="771"/>
      <c r="Z42" s="129" t="s">
        <v>324</v>
      </c>
      <c r="AA42" s="131">
        <f>'1次効果'!N382</f>
        <v>0</v>
      </c>
    </row>
    <row r="43" spans="2:27" ht="12.2" customHeight="1">
      <c r="B43" s="130"/>
      <c r="D43" s="790"/>
      <c r="E43" s="129" t="s">
        <v>325</v>
      </c>
      <c r="F43" s="131">
        <f>'1次効果'!F49</f>
        <v>0</v>
      </c>
      <c r="H43" s="792"/>
      <c r="I43" s="129" t="s">
        <v>325</v>
      </c>
      <c r="J43" s="161">
        <f>'1次効果'!J49</f>
        <v>0</v>
      </c>
      <c r="K43" s="140"/>
      <c r="M43" s="795"/>
      <c r="N43" s="129" t="s">
        <v>325</v>
      </c>
      <c r="O43" s="163">
        <f>'1次効果'!E200</f>
        <v>0</v>
      </c>
      <c r="P43" s="160"/>
      <c r="Q43" s="771"/>
      <c r="R43" s="129" t="s">
        <v>325</v>
      </c>
      <c r="S43" s="131">
        <f>'1次効果'!E319</f>
        <v>0</v>
      </c>
      <c r="T43" s="139"/>
      <c r="U43" s="798"/>
      <c r="V43" s="129" t="s">
        <v>325</v>
      </c>
      <c r="W43" s="161">
        <f>'1次効果'!F383</f>
        <v>0</v>
      </c>
      <c r="Y43" s="771"/>
      <c r="Z43" s="129" t="s">
        <v>325</v>
      </c>
      <c r="AA43" s="131">
        <f>'1次効果'!N383</f>
        <v>0</v>
      </c>
    </row>
    <row r="44" spans="2:27" ht="12.2" customHeight="1">
      <c r="B44" s="130"/>
      <c r="D44" s="790"/>
      <c r="E44" s="129" t="s">
        <v>601</v>
      </c>
      <c r="F44" s="131">
        <f>'1次効果'!F50</f>
        <v>0</v>
      </c>
      <c r="H44" s="792"/>
      <c r="I44" s="129" t="s">
        <v>601</v>
      </c>
      <c r="J44" s="161">
        <f>'1次効果'!J50</f>
        <v>0</v>
      </c>
      <c r="K44" s="140"/>
      <c r="M44" s="795"/>
      <c r="N44" s="129" t="s">
        <v>601</v>
      </c>
      <c r="O44" s="163">
        <f>'1次効果'!E201</f>
        <v>0</v>
      </c>
      <c r="P44" s="160"/>
      <c r="Q44" s="771"/>
      <c r="R44" s="129" t="s">
        <v>601</v>
      </c>
      <c r="S44" s="131">
        <f>'1次効果'!E320</f>
        <v>0</v>
      </c>
      <c r="T44" s="139"/>
      <c r="U44" s="798"/>
      <c r="V44" s="129" t="s">
        <v>601</v>
      </c>
      <c r="W44" s="161">
        <f>'1次効果'!F384</f>
        <v>0</v>
      </c>
      <c r="Y44" s="771"/>
      <c r="Z44" s="129" t="s">
        <v>601</v>
      </c>
      <c r="AA44" s="131">
        <f>'1次効果'!N384</f>
        <v>0</v>
      </c>
    </row>
    <row r="45" spans="2:27" ht="12.2" customHeight="1">
      <c r="B45" s="130"/>
      <c r="D45" s="790"/>
      <c r="E45" s="129" t="s">
        <v>327</v>
      </c>
      <c r="F45" s="131">
        <f>'1次効果'!F51</f>
        <v>0</v>
      </c>
      <c r="H45" s="793"/>
      <c r="I45" s="129" t="s">
        <v>327</v>
      </c>
      <c r="J45" s="161">
        <f>'1次効果'!J51</f>
        <v>0</v>
      </c>
      <c r="K45" s="140"/>
      <c r="M45" s="796"/>
      <c r="N45" s="129" t="s">
        <v>327</v>
      </c>
      <c r="O45" s="163">
        <f>'1次効果'!E202</f>
        <v>0</v>
      </c>
      <c r="P45" s="160"/>
      <c r="Q45" s="772"/>
      <c r="R45" s="129" t="s">
        <v>327</v>
      </c>
      <c r="S45" s="131">
        <f>'1次効果'!E321</f>
        <v>0</v>
      </c>
      <c r="T45" s="139"/>
      <c r="U45" s="799"/>
      <c r="V45" s="129" t="s">
        <v>327</v>
      </c>
      <c r="W45" s="161">
        <f>'1次効果'!F385</f>
        <v>0</v>
      </c>
      <c r="Y45" s="772"/>
      <c r="Z45" s="129" t="s">
        <v>327</v>
      </c>
      <c r="AA45" s="131">
        <f>'1次効果'!N385</f>
        <v>0</v>
      </c>
    </row>
    <row r="46" spans="2:27">
      <c r="B46" s="130"/>
      <c r="D46" s="142"/>
      <c r="E46" s="164" t="s">
        <v>71</v>
      </c>
      <c r="F46" s="144">
        <f>'1次効果'!F52</f>
        <v>0</v>
      </c>
      <c r="H46" s="791" t="s">
        <v>73</v>
      </c>
      <c r="I46" s="127" t="s">
        <v>315</v>
      </c>
      <c r="J46" s="157">
        <f>'1次効果'!J56</f>
        <v>0</v>
      </c>
      <c r="K46" s="138"/>
      <c r="M46" s="794" t="s">
        <v>73</v>
      </c>
      <c r="N46" s="127" t="s">
        <v>315</v>
      </c>
      <c r="O46" s="159">
        <f>'1次効果'!E203</f>
        <v>0</v>
      </c>
      <c r="P46" s="160"/>
      <c r="Q46" s="770" t="s">
        <v>73</v>
      </c>
      <c r="R46" s="127" t="s">
        <v>315</v>
      </c>
      <c r="S46" s="128">
        <f>'1次効果'!E322</f>
        <v>0</v>
      </c>
      <c r="T46" s="139"/>
      <c r="U46" s="797" t="s">
        <v>73</v>
      </c>
      <c r="V46" s="127" t="s">
        <v>315</v>
      </c>
      <c r="W46" s="157">
        <f>'1次効果'!F386</f>
        <v>0</v>
      </c>
      <c r="Y46" s="770" t="s">
        <v>73</v>
      </c>
      <c r="Z46" s="127" t="s">
        <v>315</v>
      </c>
      <c r="AA46" s="128">
        <f>'1次効果'!N386</f>
        <v>0</v>
      </c>
    </row>
    <row r="47" spans="2:27">
      <c r="F47" s="165"/>
      <c r="H47" s="792"/>
      <c r="I47" s="129" t="s">
        <v>316</v>
      </c>
      <c r="J47" s="161">
        <f>'1次効果'!J57</f>
        <v>0</v>
      </c>
      <c r="M47" s="795"/>
      <c r="N47" s="129" t="s">
        <v>316</v>
      </c>
      <c r="O47" s="163">
        <f>'1次効果'!E204</f>
        <v>0</v>
      </c>
      <c r="P47" s="160"/>
      <c r="Q47" s="771"/>
      <c r="R47" s="129" t="s">
        <v>316</v>
      </c>
      <c r="S47" s="131">
        <f>'1次効果'!E323</f>
        <v>0</v>
      </c>
      <c r="U47" s="798"/>
      <c r="V47" s="129" t="s">
        <v>316</v>
      </c>
      <c r="W47" s="161">
        <f>'1次効果'!F387</f>
        <v>0</v>
      </c>
      <c r="Y47" s="771"/>
      <c r="Z47" s="129" t="s">
        <v>316</v>
      </c>
      <c r="AA47" s="131">
        <f>'1次効果'!N387</f>
        <v>0</v>
      </c>
    </row>
    <row r="48" spans="2:27">
      <c r="F48" s="165"/>
      <c r="H48" s="792"/>
      <c r="I48" s="129" t="s">
        <v>317</v>
      </c>
      <c r="J48" s="161">
        <f>'1次効果'!J58</f>
        <v>0</v>
      </c>
      <c r="M48" s="795"/>
      <c r="N48" s="129" t="s">
        <v>317</v>
      </c>
      <c r="O48" s="163">
        <f>'1次効果'!E205</f>
        <v>0</v>
      </c>
      <c r="P48" s="166"/>
      <c r="Q48" s="771"/>
      <c r="R48" s="129" t="s">
        <v>317</v>
      </c>
      <c r="S48" s="131">
        <f>'1次効果'!E324</f>
        <v>0</v>
      </c>
      <c r="U48" s="798"/>
      <c r="V48" s="129" t="s">
        <v>317</v>
      </c>
      <c r="W48" s="161">
        <f>'1次効果'!F388</f>
        <v>0</v>
      </c>
      <c r="Y48" s="771"/>
      <c r="Z48" s="129" t="s">
        <v>317</v>
      </c>
      <c r="AA48" s="131">
        <f>'1次効果'!N388</f>
        <v>0</v>
      </c>
    </row>
    <row r="49" spans="6:27">
      <c r="F49" s="165"/>
      <c r="H49" s="792"/>
      <c r="I49" s="129" t="s">
        <v>318</v>
      </c>
      <c r="J49" s="161">
        <f>'1次効果'!J59</f>
        <v>0</v>
      </c>
      <c r="M49" s="795"/>
      <c r="N49" s="129" t="s">
        <v>318</v>
      </c>
      <c r="O49" s="163">
        <f>'1次効果'!E206</f>
        <v>0</v>
      </c>
      <c r="P49" s="800"/>
      <c r="Q49" s="771"/>
      <c r="R49" s="129" t="s">
        <v>318</v>
      </c>
      <c r="S49" s="131">
        <f>'1次効果'!E325</f>
        <v>0</v>
      </c>
      <c r="U49" s="798"/>
      <c r="V49" s="129" t="s">
        <v>318</v>
      </c>
      <c r="W49" s="161">
        <f>'1次効果'!F389</f>
        <v>0</v>
      </c>
      <c r="Y49" s="771"/>
      <c r="Z49" s="129" t="s">
        <v>318</v>
      </c>
      <c r="AA49" s="131">
        <f>'1次効果'!N389</f>
        <v>0</v>
      </c>
    </row>
    <row r="50" spans="6:27">
      <c r="F50" s="165"/>
      <c r="H50" s="792"/>
      <c r="I50" s="129" t="s">
        <v>598</v>
      </c>
      <c r="J50" s="161">
        <f>'1次効果'!J60</f>
        <v>0</v>
      </c>
      <c r="M50" s="795"/>
      <c r="N50" s="129" t="s">
        <v>598</v>
      </c>
      <c r="O50" s="163">
        <f>'1次効果'!E207</f>
        <v>0</v>
      </c>
      <c r="P50" s="801"/>
      <c r="Q50" s="771"/>
      <c r="R50" s="129" t="s">
        <v>598</v>
      </c>
      <c r="S50" s="131">
        <f>'1次効果'!E326</f>
        <v>0</v>
      </c>
      <c r="U50" s="798"/>
      <c r="V50" s="129" t="s">
        <v>598</v>
      </c>
      <c r="W50" s="161">
        <f>'1次効果'!F390</f>
        <v>0</v>
      </c>
      <c r="Y50" s="771"/>
      <c r="Z50" s="129" t="s">
        <v>598</v>
      </c>
      <c r="AA50" s="131">
        <f>'1次効果'!N390</f>
        <v>0</v>
      </c>
    </row>
    <row r="51" spans="6:27">
      <c r="F51" s="165"/>
      <c r="H51" s="792"/>
      <c r="I51" s="129" t="s">
        <v>320</v>
      </c>
      <c r="J51" s="161">
        <f>'1次効果'!J61</f>
        <v>0</v>
      </c>
      <c r="M51" s="795"/>
      <c r="N51" s="129" t="s">
        <v>320</v>
      </c>
      <c r="O51" s="163">
        <f>'1次効果'!E208</f>
        <v>0</v>
      </c>
      <c r="P51" s="800"/>
      <c r="Q51" s="771"/>
      <c r="R51" s="129" t="s">
        <v>320</v>
      </c>
      <c r="S51" s="131">
        <f>'1次効果'!E327</f>
        <v>0</v>
      </c>
      <c r="U51" s="798"/>
      <c r="V51" s="129" t="s">
        <v>320</v>
      </c>
      <c r="W51" s="161">
        <f>'1次効果'!F391</f>
        <v>0</v>
      </c>
      <c r="Y51" s="771"/>
      <c r="Z51" s="129" t="s">
        <v>320</v>
      </c>
      <c r="AA51" s="131">
        <f>'1次効果'!N391</f>
        <v>0</v>
      </c>
    </row>
    <row r="52" spans="6:27">
      <c r="F52" s="165"/>
      <c r="H52" s="792"/>
      <c r="I52" s="129" t="s">
        <v>599</v>
      </c>
      <c r="J52" s="161">
        <f>'1次効果'!J62</f>
        <v>0</v>
      </c>
      <c r="M52" s="795"/>
      <c r="N52" s="129" t="s">
        <v>599</v>
      </c>
      <c r="O52" s="163">
        <f>'1次効果'!E209</f>
        <v>0</v>
      </c>
      <c r="P52" s="801"/>
      <c r="Q52" s="771"/>
      <c r="R52" s="129" t="s">
        <v>599</v>
      </c>
      <c r="S52" s="131">
        <f>'1次効果'!E328</f>
        <v>0</v>
      </c>
      <c r="U52" s="798"/>
      <c r="V52" s="129" t="s">
        <v>599</v>
      </c>
      <c r="W52" s="161">
        <f>'1次効果'!F392</f>
        <v>0</v>
      </c>
      <c r="Y52" s="771"/>
      <c r="Z52" s="129" t="s">
        <v>599</v>
      </c>
      <c r="AA52" s="131">
        <f>'1次効果'!N392</f>
        <v>0</v>
      </c>
    </row>
    <row r="53" spans="6:27">
      <c r="F53" s="165"/>
      <c r="H53" s="792"/>
      <c r="I53" s="129" t="s">
        <v>322</v>
      </c>
      <c r="J53" s="161">
        <f>'1次効果'!J63</f>
        <v>0</v>
      </c>
      <c r="M53" s="795"/>
      <c r="N53" s="129" t="s">
        <v>322</v>
      </c>
      <c r="O53" s="163">
        <f>'1次効果'!E210</f>
        <v>0</v>
      </c>
      <c r="P53" s="800"/>
      <c r="Q53" s="771"/>
      <c r="R53" s="129" t="s">
        <v>322</v>
      </c>
      <c r="S53" s="131">
        <f>'1次効果'!E329</f>
        <v>0</v>
      </c>
      <c r="U53" s="798"/>
      <c r="V53" s="129" t="s">
        <v>322</v>
      </c>
      <c r="W53" s="161">
        <f>'1次効果'!F393</f>
        <v>0</v>
      </c>
      <c r="Y53" s="771"/>
      <c r="Z53" s="129" t="s">
        <v>322</v>
      </c>
      <c r="AA53" s="131">
        <f>'1次効果'!N393</f>
        <v>0</v>
      </c>
    </row>
    <row r="54" spans="6:27">
      <c r="F54" s="165"/>
      <c r="H54" s="792"/>
      <c r="I54" s="129" t="s">
        <v>600</v>
      </c>
      <c r="J54" s="161">
        <f>'1次効果'!J64</f>
        <v>0</v>
      </c>
      <c r="M54" s="795"/>
      <c r="N54" s="129" t="s">
        <v>600</v>
      </c>
      <c r="O54" s="163">
        <f>'1次効果'!E211</f>
        <v>0</v>
      </c>
      <c r="P54" s="801"/>
      <c r="Q54" s="771"/>
      <c r="R54" s="129" t="s">
        <v>600</v>
      </c>
      <c r="S54" s="131">
        <f>'1次効果'!E330</f>
        <v>0</v>
      </c>
      <c r="U54" s="798"/>
      <c r="V54" s="129" t="s">
        <v>600</v>
      </c>
      <c r="W54" s="161">
        <f>'1次効果'!F394</f>
        <v>0</v>
      </c>
      <c r="Y54" s="771"/>
      <c r="Z54" s="129" t="s">
        <v>600</v>
      </c>
      <c r="AA54" s="131">
        <f>'1次効果'!N394</f>
        <v>0</v>
      </c>
    </row>
    <row r="55" spans="6:27">
      <c r="F55" s="165"/>
      <c r="H55" s="792"/>
      <c r="I55" s="129" t="s">
        <v>324</v>
      </c>
      <c r="J55" s="161">
        <f>'1次効果'!J65</f>
        <v>0</v>
      </c>
      <c r="M55" s="795"/>
      <c r="N55" s="129" t="s">
        <v>324</v>
      </c>
      <c r="O55" s="163">
        <f>'1次効果'!E212</f>
        <v>0</v>
      </c>
      <c r="P55" s="121"/>
      <c r="Q55" s="771"/>
      <c r="R55" s="129" t="s">
        <v>324</v>
      </c>
      <c r="S55" s="131">
        <f>'1次効果'!E331</f>
        <v>0</v>
      </c>
      <c r="U55" s="798"/>
      <c r="V55" s="129" t="s">
        <v>324</v>
      </c>
      <c r="W55" s="161">
        <f>'1次効果'!F395</f>
        <v>0</v>
      </c>
      <c r="Y55" s="771"/>
      <c r="Z55" s="129" t="s">
        <v>324</v>
      </c>
      <c r="AA55" s="131">
        <f>'1次効果'!N395</f>
        <v>0</v>
      </c>
    </row>
    <row r="56" spans="6:27">
      <c r="F56" s="165"/>
      <c r="H56" s="792"/>
      <c r="I56" s="129" t="s">
        <v>325</v>
      </c>
      <c r="J56" s="161">
        <f>'1次効果'!J66</f>
        <v>0</v>
      </c>
      <c r="M56" s="795"/>
      <c r="N56" s="129" t="s">
        <v>325</v>
      </c>
      <c r="O56" s="163">
        <f>'1次効果'!E213</f>
        <v>0</v>
      </c>
      <c r="Q56" s="771"/>
      <c r="R56" s="129" t="s">
        <v>325</v>
      </c>
      <c r="S56" s="131">
        <f>'1次効果'!E332</f>
        <v>0</v>
      </c>
      <c r="U56" s="798"/>
      <c r="V56" s="129" t="s">
        <v>325</v>
      </c>
      <c r="W56" s="161">
        <f>'1次効果'!F396</f>
        <v>0</v>
      </c>
      <c r="Y56" s="771"/>
      <c r="Z56" s="129" t="s">
        <v>325</v>
      </c>
      <c r="AA56" s="131">
        <f>'1次効果'!N396</f>
        <v>0</v>
      </c>
    </row>
    <row r="57" spans="6:27">
      <c r="F57" s="165"/>
      <c r="H57" s="792"/>
      <c r="I57" s="129" t="s">
        <v>601</v>
      </c>
      <c r="J57" s="161">
        <f>'1次効果'!J67</f>
        <v>0</v>
      </c>
      <c r="M57" s="795"/>
      <c r="N57" s="129" t="s">
        <v>601</v>
      </c>
      <c r="O57" s="163">
        <f>'1次効果'!E214</f>
        <v>0</v>
      </c>
      <c r="P57" s="130"/>
      <c r="Q57" s="771"/>
      <c r="R57" s="129" t="s">
        <v>601</v>
      </c>
      <c r="S57" s="131">
        <f>'1次効果'!E333</f>
        <v>0</v>
      </c>
      <c r="U57" s="798"/>
      <c r="V57" s="129" t="s">
        <v>601</v>
      </c>
      <c r="W57" s="161">
        <f>'1次効果'!F397</f>
        <v>0</v>
      </c>
      <c r="Y57" s="771"/>
      <c r="Z57" s="129" t="s">
        <v>601</v>
      </c>
      <c r="AA57" s="131">
        <f>'1次効果'!N397</f>
        <v>0</v>
      </c>
    </row>
    <row r="58" spans="6:27">
      <c r="F58" s="165"/>
      <c r="H58" s="793"/>
      <c r="I58" s="129" t="s">
        <v>327</v>
      </c>
      <c r="J58" s="161">
        <f>'1次効果'!J68</f>
        <v>0</v>
      </c>
      <c r="M58" s="796"/>
      <c r="N58" s="129" t="s">
        <v>327</v>
      </c>
      <c r="O58" s="163">
        <f>'1次効果'!E215</f>
        <v>0</v>
      </c>
      <c r="P58" s="160"/>
      <c r="Q58" s="772"/>
      <c r="R58" s="129" t="s">
        <v>327</v>
      </c>
      <c r="S58" s="131">
        <f>'1次効果'!E334</f>
        <v>0</v>
      </c>
      <c r="U58" s="799"/>
      <c r="V58" s="129" t="s">
        <v>327</v>
      </c>
      <c r="W58" s="161">
        <f>'1次効果'!F398</f>
        <v>0</v>
      </c>
      <c r="Y58" s="772"/>
      <c r="Z58" s="129" t="s">
        <v>327</v>
      </c>
      <c r="AA58" s="131">
        <f>'1次効果'!N398</f>
        <v>0</v>
      </c>
    </row>
    <row r="59" spans="6:27">
      <c r="F59" s="165"/>
      <c r="H59" s="167"/>
      <c r="I59" s="143" t="s">
        <v>335</v>
      </c>
      <c r="J59" s="168">
        <f>SUM(J33:J45)</f>
        <v>0</v>
      </c>
      <c r="M59" s="169"/>
      <c r="N59" s="170" t="s">
        <v>335</v>
      </c>
      <c r="O59" s="171">
        <f>SUM(O33:O45)</f>
        <v>0</v>
      </c>
      <c r="P59" s="160"/>
      <c r="Q59" s="172"/>
      <c r="R59" s="170" t="s">
        <v>335</v>
      </c>
      <c r="S59" s="144">
        <f>SUM(S33:S45)</f>
        <v>0</v>
      </c>
      <c r="U59" s="167"/>
      <c r="V59" s="170" t="s">
        <v>335</v>
      </c>
      <c r="W59" s="168">
        <f>SUM(W33:W45)</f>
        <v>0</v>
      </c>
      <c r="Y59" s="172"/>
      <c r="Z59" s="170" t="s">
        <v>335</v>
      </c>
      <c r="AA59" s="144">
        <f>SUM(AA33:AA45)</f>
        <v>0</v>
      </c>
    </row>
    <row r="60" spans="6:27">
      <c r="F60" s="165"/>
      <c r="H60" s="167"/>
      <c r="I60" s="143" t="s">
        <v>336</v>
      </c>
      <c r="J60" s="168">
        <f>SUM(J46:J58)</f>
        <v>0</v>
      </c>
      <c r="M60" s="169"/>
      <c r="N60" s="170" t="s">
        <v>337</v>
      </c>
      <c r="O60" s="171">
        <f>SUM(O46:O58)</f>
        <v>0</v>
      </c>
      <c r="P60" s="160"/>
      <c r="Q60" s="172"/>
      <c r="R60" s="170" t="s">
        <v>337</v>
      </c>
      <c r="S60" s="144">
        <f>SUM(S46:S58)</f>
        <v>0</v>
      </c>
      <c r="U60" s="167"/>
      <c r="V60" s="170" t="s">
        <v>337</v>
      </c>
      <c r="W60" s="168">
        <f>SUM(W46:W58)</f>
        <v>0</v>
      </c>
      <c r="Y60" s="172"/>
      <c r="Z60" s="170" t="s">
        <v>337</v>
      </c>
      <c r="AA60" s="144">
        <f>SUM(AA46:AA58)</f>
        <v>0</v>
      </c>
    </row>
    <row r="61" spans="6:27" ht="12.75" thickBot="1">
      <c r="F61" s="165"/>
      <c r="H61" s="173"/>
      <c r="I61" s="174" t="s">
        <v>338</v>
      </c>
      <c r="J61" s="175">
        <f>J59+J60</f>
        <v>0</v>
      </c>
      <c r="M61" s="176"/>
      <c r="N61" s="177" t="s">
        <v>71</v>
      </c>
      <c r="O61" s="178">
        <f>O59+O60</f>
        <v>0</v>
      </c>
      <c r="P61" s="160"/>
      <c r="Q61" s="172"/>
      <c r="R61" s="170" t="s">
        <v>71</v>
      </c>
      <c r="S61" s="144">
        <f>S59+S60</f>
        <v>0</v>
      </c>
      <c r="U61" s="173"/>
      <c r="V61" s="179" t="s">
        <v>71</v>
      </c>
      <c r="W61" s="175">
        <f>W59+W60</f>
        <v>0</v>
      </c>
      <c r="Y61" s="172"/>
      <c r="Z61" s="170" t="s">
        <v>71</v>
      </c>
      <c r="AA61" s="144">
        <f>AA59+AA60</f>
        <v>0</v>
      </c>
    </row>
    <row r="62" spans="6:27" ht="12.75" thickTop="1">
      <c r="F62" s="165"/>
      <c r="P62" s="160"/>
      <c r="Q62" s="160"/>
      <c r="R62" s="160"/>
      <c r="W62" s="150"/>
    </row>
    <row r="63" spans="6:27">
      <c r="F63" s="165"/>
      <c r="P63" s="160"/>
      <c r="Q63" s="160"/>
      <c r="R63" s="160"/>
      <c r="W63" s="150"/>
    </row>
    <row r="64" spans="6:27" ht="14.25">
      <c r="F64" s="165"/>
      <c r="M64" s="123"/>
      <c r="N64" s="785" t="s">
        <v>339</v>
      </c>
      <c r="O64" s="786"/>
      <c r="P64" s="160"/>
      <c r="Q64" s="123"/>
      <c r="R64" s="763" t="s">
        <v>312</v>
      </c>
      <c r="S64" s="764"/>
      <c r="U64" s="145"/>
      <c r="V64" s="805"/>
      <c r="W64" s="806"/>
    </row>
    <row r="65" spans="6:23" ht="14.25">
      <c r="F65" s="165"/>
      <c r="M65" s="125"/>
      <c r="N65" s="787" t="s">
        <v>314</v>
      </c>
      <c r="O65" s="788"/>
      <c r="P65" s="160"/>
      <c r="Q65" s="125"/>
      <c r="R65" s="765"/>
      <c r="S65" s="765"/>
      <c r="U65" s="145"/>
      <c r="V65" s="805"/>
      <c r="W65" s="806"/>
    </row>
    <row r="66" spans="6:23" ht="12.95" customHeight="1">
      <c r="F66" s="165"/>
      <c r="M66" s="770" t="s">
        <v>73</v>
      </c>
      <c r="N66" s="127" t="s">
        <v>315</v>
      </c>
      <c r="O66" s="128">
        <f>'1次効果'!N104</f>
        <v>0</v>
      </c>
      <c r="P66" s="160"/>
      <c r="Q66" s="770" t="s">
        <v>73</v>
      </c>
      <c r="R66" s="127" t="s">
        <v>315</v>
      </c>
      <c r="S66" s="128">
        <f>'1次効果'!J274</f>
        <v>0</v>
      </c>
      <c r="U66" s="773"/>
      <c r="V66" s="129"/>
      <c r="W66" s="130"/>
    </row>
    <row r="67" spans="6:23" ht="12.2" customHeight="1">
      <c r="F67" s="165"/>
      <c r="M67" s="771"/>
      <c r="N67" s="129" t="s">
        <v>316</v>
      </c>
      <c r="O67" s="131">
        <f>'1次効果'!N105</f>
        <v>0</v>
      </c>
      <c r="P67" s="160"/>
      <c r="Q67" s="771"/>
      <c r="R67" s="129" t="s">
        <v>316</v>
      </c>
      <c r="S67" s="131">
        <f>'1次効果'!J275</f>
        <v>0</v>
      </c>
      <c r="U67" s="774"/>
      <c r="V67" s="129"/>
      <c r="W67" s="130"/>
    </row>
    <row r="68" spans="6:23" ht="12.2" customHeight="1">
      <c r="F68" s="165"/>
      <c r="M68" s="771"/>
      <c r="N68" s="129" t="s">
        <v>317</v>
      </c>
      <c r="O68" s="131">
        <f>'1次効果'!N106</f>
        <v>0</v>
      </c>
      <c r="P68" s="160"/>
      <c r="Q68" s="771"/>
      <c r="R68" s="129" t="s">
        <v>317</v>
      </c>
      <c r="S68" s="131">
        <f>'1次効果'!J276</f>
        <v>0</v>
      </c>
      <c r="U68" s="774"/>
      <c r="V68" s="129"/>
      <c r="W68" s="130"/>
    </row>
    <row r="69" spans="6:23" ht="12.2" customHeight="1">
      <c r="F69" s="165"/>
      <c r="M69" s="771"/>
      <c r="N69" s="129" t="s">
        <v>318</v>
      </c>
      <c r="O69" s="131">
        <f>'1次効果'!N107</f>
        <v>0</v>
      </c>
      <c r="P69" s="160"/>
      <c r="Q69" s="771"/>
      <c r="R69" s="129" t="s">
        <v>318</v>
      </c>
      <c r="S69" s="131">
        <f>'1次効果'!J277</f>
        <v>0</v>
      </c>
      <c r="U69" s="774"/>
      <c r="V69" s="129"/>
      <c r="W69" s="130"/>
    </row>
    <row r="70" spans="6:23" ht="12.2" customHeight="1">
      <c r="F70" s="165"/>
      <c r="M70" s="771"/>
      <c r="N70" s="129" t="s">
        <v>598</v>
      </c>
      <c r="O70" s="131">
        <f>'1次効果'!N108</f>
        <v>0</v>
      </c>
      <c r="P70" s="160"/>
      <c r="Q70" s="771"/>
      <c r="R70" s="129" t="s">
        <v>598</v>
      </c>
      <c r="S70" s="131">
        <f>'1次効果'!J278</f>
        <v>0</v>
      </c>
      <c r="U70" s="774"/>
      <c r="V70" s="129"/>
      <c r="W70" s="130"/>
    </row>
    <row r="71" spans="6:23" ht="12.2" customHeight="1">
      <c r="F71" s="165"/>
      <c r="M71" s="771"/>
      <c r="N71" s="129" t="s">
        <v>320</v>
      </c>
      <c r="O71" s="131">
        <f>'1次効果'!N109</f>
        <v>0</v>
      </c>
      <c r="P71" s="160"/>
      <c r="Q71" s="771"/>
      <c r="R71" s="129" t="s">
        <v>320</v>
      </c>
      <c r="S71" s="131">
        <f>'1次効果'!J279</f>
        <v>0</v>
      </c>
      <c r="U71" s="774"/>
      <c r="V71" s="129"/>
      <c r="W71" s="130"/>
    </row>
    <row r="72" spans="6:23" ht="12.2" customHeight="1">
      <c r="F72" s="165"/>
      <c r="M72" s="771"/>
      <c r="N72" s="129" t="s">
        <v>599</v>
      </c>
      <c r="O72" s="131">
        <f>'1次効果'!N110</f>
        <v>0</v>
      </c>
      <c r="P72" s="160"/>
      <c r="Q72" s="771"/>
      <c r="R72" s="129" t="s">
        <v>599</v>
      </c>
      <c r="S72" s="131">
        <f>'1次効果'!J280</f>
        <v>0</v>
      </c>
      <c r="U72" s="774"/>
      <c r="V72" s="129"/>
      <c r="W72" s="130"/>
    </row>
    <row r="73" spans="6:23" ht="12.2" customHeight="1">
      <c r="F73" s="165"/>
      <c r="M73" s="771"/>
      <c r="N73" s="129" t="s">
        <v>322</v>
      </c>
      <c r="O73" s="131">
        <f>'1次効果'!N111</f>
        <v>0</v>
      </c>
      <c r="P73" s="160"/>
      <c r="Q73" s="771"/>
      <c r="R73" s="129" t="s">
        <v>322</v>
      </c>
      <c r="S73" s="131">
        <f>'1次効果'!J281</f>
        <v>0</v>
      </c>
      <c r="U73" s="774"/>
      <c r="V73" s="129"/>
      <c r="W73" s="130"/>
    </row>
    <row r="74" spans="6:23" ht="12.2" customHeight="1">
      <c r="F74" s="165"/>
      <c r="M74" s="771"/>
      <c r="N74" s="129" t="s">
        <v>600</v>
      </c>
      <c r="O74" s="131">
        <f>'1次効果'!N112</f>
        <v>0</v>
      </c>
      <c r="P74" s="160"/>
      <c r="Q74" s="771"/>
      <c r="R74" s="129" t="s">
        <v>600</v>
      </c>
      <c r="S74" s="131">
        <f>'1次効果'!J282</f>
        <v>0</v>
      </c>
      <c r="U74" s="774"/>
      <c r="V74" s="129"/>
      <c r="W74" s="130"/>
    </row>
    <row r="75" spans="6:23" ht="12.2" customHeight="1">
      <c r="F75" s="165"/>
      <c r="M75" s="771"/>
      <c r="N75" s="129" t="s">
        <v>324</v>
      </c>
      <c r="O75" s="131">
        <f>'1次効果'!N113</f>
        <v>0</v>
      </c>
      <c r="P75" s="160"/>
      <c r="Q75" s="771"/>
      <c r="R75" s="129" t="s">
        <v>324</v>
      </c>
      <c r="S75" s="131">
        <f>'1次効果'!J283</f>
        <v>0</v>
      </c>
      <c r="U75" s="774"/>
      <c r="V75" s="129"/>
      <c r="W75" s="130"/>
    </row>
    <row r="76" spans="6:23" ht="12.2" customHeight="1">
      <c r="F76" s="165"/>
      <c r="M76" s="771"/>
      <c r="N76" s="129" t="s">
        <v>325</v>
      </c>
      <c r="O76" s="131">
        <f>'1次効果'!N114</f>
        <v>0</v>
      </c>
      <c r="P76" s="160"/>
      <c r="Q76" s="771"/>
      <c r="R76" s="129" t="s">
        <v>325</v>
      </c>
      <c r="S76" s="131">
        <f>'1次効果'!J284</f>
        <v>0</v>
      </c>
      <c r="U76" s="774"/>
      <c r="V76" s="129"/>
      <c r="W76" s="130"/>
    </row>
    <row r="77" spans="6:23" ht="12.2" customHeight="1">
      <c r="F77" s="165"/>
      <c r="M77" s="771"/>
      <c r="N77" s="129" t="s">
        <v>601</v>
      </c>
      <c r="O77" s="131">
        <f>'1次効果'!N115</f>
        <v>0</v>
      </c>
      <c r="P77" s="160"/>
      <c r="Q77" s="771"/>
      <c r="R77" s="129" t="s">
        <v>601</v>
      </c>
      <c r="S77" s="131">
        <f>'1次効果'!J285</f>
        <v>0</v>
      </c>
      <c r="U77" s="774"/>
      <c r="V77" s="129"/>
      <c r="W77" s="130"/>
    </row>
    <row r="78" spans="6:23" ht="12.2" customHeight="1">
      <c r="F78" s="165"/>
      <c r="M78" s="772"/>
      <c r="N78" s="129" t="s">
        <v>327</v>
      </c>
      <c r="O78" s="131">
        <f>'1次効果'!N116</f>
        <v>0</v>
      </c>
      <c r="P78" s="160"/>
      <c r="Q78" s="772"/>
      <c r="R78" s="129" t="s">
        <v>327</v>
      </c>
      <c r="S78" s="131">
        <f>'1次効果'!J286</f>
        <v>0</v>
      </c>
      <c r="U78" s="774"/>
      <c r="V78" s="129"/>
      <c r="W78" s="130"/>
    </row>
    <row r="79" spans="6:23">
      <c r="F79" s="165"/>
      <c r="H79" s="145"/>
      <c r="I79" s="145"/>
      <c r="J79" s="130"/>
      <c r="M79" s="142"/>
      <c r="N79" s="143" t="s">
        <v>71</v>
      </c>
      <c r="O79" s="144">
        <f>SUM(O66:O78)</f>
        <v>0</v>
      </c>
      <c r="P79" s="160"/>
      <c r="Q79" s="142"/>
      <c r="R79" s="143" t="s">
        <v>71</v>
      </c>
      <c r="S79" s="144">
        <f>SUM(S66:S78)</f>
        <v>0</v>
      </c>
      <c r="U79" s="145"/>
      <c r="V79" s="145"/>
      <c r="W79" s="130"/>
    </row>
    <row r="80" spans="6:23">
      <c r="F80" s="165"/>
      <c r="H80" s="145"/>
      <c r="I80" s="145"/>
      <c r="J80" s="130"/>
      <c r="P80" s="160"/>
      <c r="U80" s="148"/>
      <c r="V80" s="180"/>
      <c r="W80" s="145"/>
    </row>
    <row r="81" spans="3:23">
      <c r="F81" s="165"/>
      <c r="H81" s="145"/>
      <c r="I81" s="145"/>
      <c r="J81" s="130"/>
      <c r="P81" s="160"/>
      <c r="Q81" s="160"/>
      <c r="R81" s="160"/>
      <c r="W81" s="150"/>
    </row>
    <row r="82" spans="3:23">
      <c r="F82" s="165"/>
      <c r="H82" s="145"/>
      <c r="I82" s="145"/>
      <c r="J82" s="130"/>
      <c r="P82" s="160"/>
      <c r="Q82" s="160"/>
      <c r="R82" s="160"/>
      <c r="W82" s="150"/>
    </row>
    <row r="83" spans="3:23">
      <c r="F83" s="165"/>
      <c r="H83" s="145"/>
      <c r="I83" s="145"/>
      <c r="J83" s="130"/>
      <c r="P83" s="160"/>
      <c r="Q83" s="160"/>
      <c r="R83" s="160"/>
      <c r="W83" s="150"/>
    </row>
    <row r="84" spans="3:23">
      <c r="F84" s="165"/>
      <c r="H84" s="145"/>
      <c r="I84" s="145"/>
      <c r="J84" s="130"/>
      <c r="P84" s="160"/>
      <c r="Q84" s="160"/>
      <c r="R84" s="160"/>
      <c r="W84" s="150"/>
    </row>
    <row r="85" spans="3:23">
      <c r="F85" s="165"/>
      <c r="H85" s="145"/>
      <c r="I85" s="145"/>
      <c r="J85" s="130"/>
      <c r="P85" s="160"/>
      <c r="Q85" s="160"/>
      <c r="R85" s="160"/>
      <c r="W85" s="150"/>
    </row>
    <row r="86" spans="3:23">
      <c r="F86" s="165"/>
      <c r="H86" s="145"/>
      <c r="I86" s="145"/>
      <c r="J86" s="130"/>
      <c r="P86" s="160"/>
      <c r="Q86" s="160"/>
      <c r="R86" s="160"/>
      <c r="W86" s="150"/>
    </row>
    <row r="87" spans="3:23">
      <c r="F87" s="165"/>
      <c r="P87" s="160"/>
      <c r="Q87" s="160"/>
      <c r="R87" s="160"/>
      <c r="W87" s="150"/>
    </row>
    <row r="88" spans="3:23">
      <c r="F88" s="165"/>
      <c r="P88" s="160"/>
      <c r="Q88" s="160"/>
      <c r="R88" s="160"/>
      <c r="W88" s="150"/>
    </row>
    <row r="89" spans="3:23" ht="12.4" customHeight="1"/>
    <row r="90" spans="3:23" ht="12.4" customHeight="1"/>
    <row r="91" spans="3:23" ht="12.2" customHeight="1">
      <c r="C91" s="96"/>
      <c r="D91" s="96"/>
      <c r="G91" s="120"/>
      <c r="H91" s="120"/>
      <c r="W91" s="121"/>
    </row>
    <row r="92" spans="3:23" ht="12.2" customHeight="1">
      <c r="C92" s="96"/>
      <c r="D92" s="96"/>
      <c r="G92" s="120"/>
      <c r="H92" s="120"/>
      <c r="W92" s="121"/>
    </row>
    <row r="93" spans="3:23" ht="12.2" customHeight="1">
      <c r="C93" s="96"/>
      <c r="D93" s="96"/>
      <c r="G93" s="120"/>
      <c r="H93" s="120"/>
      <c r="W93" s="121"/>
    </row>
    <row r="94" spans="3:23" ht="12.2" customHeight="1">
      <c r="C94" s="96"/>
      <c r="D94" s="96"/>
      <c r="G94" s="120"/>
      <c r="H94" s="120"/>
      <c r="W94" s="121"/>
    </row>
    <row r="95" spans="3:23">
      <c r="F95" s="165"/>
      <c r="P95" s="160"/>
      <c r="Q95" s="160"/>
      <c r="R95" s="160"/>
      <c r="W95" s="150"/>
    </row>
    <row r="96" spans="3:23">
      <c r="W96" s="150"/>
    </row>
    <row r="97" spans="1:23">
      <c r="W97" s="150"/>
    </row>
    <row r="98" spans="1:23" ht="12.2" customHeight="1">
      <c r="A98" s="137"/>
      <c r="B98" s="137"/>
      <c r="F98" s="181"/>
      <c r="J98" s="166"/>
      <c r="K98" s="166"/>
      <c r="S98" s="138"/>
      <c r="U98" s="145"/>
      <c r="V98" s="145"/>
      <c r="W98" s="145"/>
    </row>
    <row r="99" spans="1:23" ht="12.2" customHeight="1">
      <c r="A99" s="137"/>
      <c r="B99" s="137"/>
      <c r="J99" s="166"/>
      <c r="K99" s="166"/>
      <c r="S99" s="138"/>
      <c r="U99" s="145"/>
      <c r="V99" s="145"/>
      <c r="W99" s="145"/>
    </row>
    <row r="100" spans="1:23" ht="12.2" customHeight="1">
      <c r="A100" s="137"/>
      <c r="B100" s="137"/>
      <c r="J100" s="166"/>
      <c r="K100" s="166"/>
      <c r="S100" s="138"/>
      <c r="U100" s="145"/>
      <c r="V100" s="145"/>
      <c r="W100" s="145"/>
    </row>
    <row r="101" spans="1:23" ht="12.2" customHeight="1">
      <c r="A101" s="137"/>
      <c r="B101" s="137"/>
      <c r="J101" s="166"/>
      <c r="K101" s="166"/>
      <c r="Q101" s="123"/>
      <c r="R101" s="763" t="s">
        <v>312</v>
      </c>
      <c r="S101" s="763"/>
    </row>
    <row r="102" spans="1:23" ht="12.2" customHeight="1">
      <c r="A102" s="137"/>
      <c r="B102" s="137"/>
      <c r="J102" s="166"/>
      <c r="K102" s="166"/>
      <c r="Q102" s="125"/>
      <c r="R102" s="780"/>
      <c r="S102" s="780"/>
    </row>
    <row r="103" spans="1:23" ht="12.2" customHeight="1">
      <c r="A103" s="137"/>
      <c r="B103" s="137"/>
      <c r="I103" s="145"/>
      <c r="J103" s="145"/>
      <c r="K103" s="166"/>
      <c r="Q103" s="770" t="s">
        <v>87</v>
      </c>
      <c r="R103" s="127" t="s">
        <v>315</v>
      </c>
      <c r="S103" s="128">
        <f>'2次効果'!J97</f>
        <v>0</v>
      </c>
    </row>
    <row r="104" spans="1:23" ht="12.2" customHeight="1">
      <c r="A104" s="137"/>
      <c r="B104" s="137"/>
      <c r="F104" s="181"/>
      <c r="I104" s="182"/>
      <c r="J104" s="183"/>
      <c r="K104" s="166"/>
      <c r="Q104" s="807"/>
      <c r="R104" s="129" t="s">
        <v>316</v>
      </c>
      <c r="S104" s="131">
        <f>'2次効果'!J98</f>
        <v>0</v>
      </c>
    </row>
    <row r="105" spans="1:23" ht="12.2" customHeight="1">
      <c r="A105" s="137"/>
      <c r="B105" s="137"/>
      <c r="I105" s="145"/>
      <c r="J105" s="184"/>
      <c r="K105" s="166"/>
      <c r="Q105" s="807"/>
      <c r="R105" s="129" t="s">
        <v>317</v>
      </c>
      <c r="S105" s="131">
        <f>'2次効果'!J99</f>
        <v>0</v>
      </c>
    </row>
    <row r="106" spans="1:23" ht="12.2" customHeight="1">
      <c r="A106" s="137"/>
      <c r="B106" s="137"/>
      <c r="K106" s="166"/>
      <c r="P106" s="156"/>
      <c r="Q106" s="807"/>
      <c r="R106" s="129" t="s">
        <v>318</v>
      </c>
      <c r="S106" s="131">
        <f>'2次効果'!J100</f>
        <v>0</v>
      </c>
    </row>
    <row r="107" spans="1:23" ht="12.2" customHeight="1">
      <c r="A107" s="185"/>
      <c r="B107" s="185"/>
      <c r="K107" s="166"/>
      <c r="P107" s="160"/>
      <c r="Q107" s="807"/>
      <c r="R107" s="129" t="s">
        <v>598</v>
      </c>
      <c r="S107" s="131">
        <f>'2次効果'!J101</f>
        <v>0</v>
      </c>
      <c r="T107" s="139"/>
    </row>
    <row r="108" spans="1:23" ht="12.2" customHeight="1">
      <c r="A108" s="185"/>
      <c r="B108" s="185"/>
      <c r="K108" s="166"/>
      <c r="P108" s="160"/>
      <c r="Q108" s="807"/>
      <c r="R108" s="129" t="s">
        <v>320</v>
      </c>
      <c r="S108" s="131">
        <f>'2次効果'!J102</f>
        <v>0</v>
      </c>
      <c r="T108" s="139"/>
    </row>
    <row r="109" spans="1:23" ht="12.2" customHeight="1">
      <c r="A109" s="185"/>
      <c r="B109" s="185"/>
      <c r="K109" s="166"/>
      <c r="P109" s="160"/>
      <c r="Q109" s="807"/>
      <c r="R109" s="129" t="s">
        <v>599</v>
      </c>
      <c r="S109" s="131">
        <f>'2次効果'!J103</f>
        <v>0</v>
      </c>
      <c r="T109" s="139"/>
    </row>
    <row r="110" spans="1:23" ht="12.2" customHeight="1">
      <c r="A110" s="185"/>
      <c r="B110" s="185"/>
      <c r="K110" s="166"/>
      <c r="P110" s="160"/>
      <c r="Q110" s="807"/>
      <c r="R110" s="129" t="s">
        <v>322</v>
      </c>
      <c r="S110" s="131">
        <f>'2次効果'!J104</f>
        <v>0</v>
      </c>
      <c r="T110" s="139"/>
    </row>
    <row r="111" spans="1:23" ht="12.2" customHeight="1">
      <c r="A111" s="185"/>
      <c r="B111" s="185"/>
      <c r="K111" s="166"/>
      <c r="P111" s="160"/>
      <c r="Q111" s="807"/>
      <c r="R111" s="129" t="s">
        <v>600</v>
      </c>
      <c r="S111" s="131">
        <f>'2次効果'!J105</f>
        <v>0</v>
      </c>
      <c r="T111" s="139"/>
    </row>
    <row r="112" spans="1:23" ht="12.2" customHeight="1">
      <c r="A112" s="185"/>
      <c r="B112" s="185"/>
      <c r="K112" s="166"/>
      <c r="P112" s="160"/>
      <c r="Q112" s="807"/>
      <c r="R112" s="129" t="s">
        <v>324</v>
      </c>
      <c r="S112" s="131">
        <f>'2次効果'!J106</f>
        <v>0</v>
      </c>
      <c r="T112" s="139"/>
    </row>
    <row r="113" spans="1:23" ht="12.2" customHeight="1">
      <c r="A113" s="185"/>
      <c r="B113" s="185"/>
      <c r="K113" s="166"/>
      <c r="P113" s="160"/>
      <c r="Q113" s="807"/>
      <c r="R113" s="129" t="s">
        <v>325</v>
      </c>
      <c r="S113" s="131">
        <f>'2次効果'!J107</f>
        <v>0</v>
      </c>
      <c r="T113" s="139"/>
    </row>
    <row r="114" spans="1:23" ht="12.2" customHeight="1">
      <c r="A114" s="185"/>
      <c r="B114" s="185"/>
      <c r="K114" s="166"/>
      <c r="P114" s="160"/>
      <c r="Q114" s="807"/>
      <c r="R114" s="129" t="s">
        <v>601</v>
      </c>
      <c r="S114" s="131">
        <f>'2次効果'!J108</f>
        <v>0</v>
      </c>
      <c r="T114" s="139"/>
    </row>
    <row r="115" spans="1:23" ht="12.2" customHeight="1">
      <c r="A115" s="185"/>
      <c r="B115" s="185"/>
      <c r="K115" s="166"/>
      <c r="P115" s="160"/>
      <c r="Q115" s="808"/>
      <c r="R115" s="129" t="s">
        <v>327</v>
      </c>
      <c r="S115" s="131">
        <f>'2次効果'!J109</f>
        <v>0</v>
      </c>
      <c r="T115" s="139"/>
    </row>
    <row r="116" spans="1:23" ht="12.2" customHeight="1">
      <c r="A116" s="185"/>
      <c r="B116" s="185"/>
      <c r="K116" s="166"/>
      <c r="P116" s="160"/>
      <c r="Q116" s="142"/>
      <c r="R116" s="172" t="s">
        <v>71</v>
      </c>
      <c r="S116" s="144">
        <f>SUM(S103:S115)</f>
        <v>0</v>
      </c>
      <c r="T116" s="139"/>
    </row>
    <row r="117" spans="1:23" ht="12.2" customHeight="1">
      <c r="A117" s="185"/>
      <c r="B117" s="185"/>
      <c r="K117" s="166"/>
      <c r="P117" s="160"/>
      <c r="T117" s="139"/>
    </row>
    <row r="118" spans="1:23" ht="14.25">
      <c r="A118" s="185"/>
      <c r="B118" s="185"/>
      <c r="K118" s="166"/>
      <c r="N118" s="186" t="s">
        <v>340</v>
      </c>
      <c r="O118" s="187"/>
      <c r="P118" s="160"/>
      <c r="Q118" s="123"/>
      <c r="R118" s="763" t="s">
        <v>341</v>
      </c>
      <c r="S118" s="763"/>
      <c r="T118" s="139"/>
      <c r="U118" s="145"/>
      <c r="V118" s="766"/>
      <c r="W118" s="766"/>
    </row>
    <row r="119" spans="1:23" ht="14.25">
      <c r="A119" s="185"/>
      <c r="B119" s="185"/>
      <c r="K119" s="166"/>
      <c r="N119" s="188" t="s">
        <v>342</v>
      </c>
      <c r="O119" s="188"/>
      <c r="P119" s="160"/>
      <c r="Q119" s="125"/>
      <c r="R119" s="780"/>
      <c r="S119" s="780"/>
      <c r="T119" s="139"/>
      <c r="U119" s="145"/>
      <c r="V119" s="809"/>
      <c r="W119" s="809"/>
    </row>
    <row r="120" spans="1:23" ht="12.2" customHeight="1">
      <c r="A120" s="185"/>
      <c r="B120" s="185"/>
      <c r="K120" s="166"/>
      <c r="N120" s="127" t="s">
        <v>315</v>
      </c>
      <c r="O120" s="128">
        <f>'2次効果'!J44</f>
        <v>0</v>
      </c>
      <c r="P120" s="160"/>
      <c r="Q120" s="770" t="s">
        <v>87</v>
      </c>
      <c r="R120" s="127" t="s">
        <v>315</v>
      </c>
      <c r="S120" s="128">
        <f>'2次効果'!J61</f>
        <v>0</v>
      </c>
      <c r="T120" s="139"/>
      <c r="U120" s="773"/>
      <c r="V120" s="129"/>
      <c r="W120" s="130"/>
    </row>
    <row r="121" spans="1:23" ht="12.2" customHeight="1">
      <c r="A121" s="185"/>
      <c r="B121" s="185"/>
      <c r="N121" s="129" t="s">
        <v>316</v>
      </c>
      <c r="O121" s="131">
        <f>'2次効果'!J45</f>
        <v>0</v>
      </c>
      <c r="P121" s="160"/>
      <c r="Q121" s="771"/>
      <c r="R121" s="129" t="s">
        <v>316</v>
      </c>
      <c r="S121" s="131">
        <f>'2次効果'!J62</f>
        <v>0</v>
      </c>
      <c r="T121" s="139"/>
      <c r="U121" s="773"/>
      <c r="V121" s="129"/>
      <c r="W121" s="130"/>
    </row>
    <row r="122" spans="1:23" ht="14.25">
      <c r="A122" s="137"/>
      <c r="E122" s="189" t="s">
        <v>87</v>
      </c>
      <c r="N122" s="129" t="s">
        <v>317</v>
      </c>
      <c r="O122" s="131">
        <f>'2次効果'!J46</f>
        <v>0</v>
      </c>
      <c r="P122" s="160"/>
      <c r="Q122" s="771"/>
      <c r="R122" s="129" t="s">
        <v>317</v>
      </c>
      <c r="S122" s="131">
        <f>'2次効果'!J63</f>
        <v>0</v>
      </c>
      <c r="U122" s="773"/>
      <c r="V122" s="129"/>
      <c r="W122" s="130"/>
    </row>
    <row r="123" spans="1:23">
      <c r="A123" s="137"/>
      <c r="E123" s="810" t="s">
        <v>343</v>
      </c>
      <c r="F123" s="811"/>
      <c r="N123" s="129" t="s">
        <v>318</v>
      </c>
      <c r="O123" s="131">
        <f>'2次効果'!J47</f>
        <v>0</v>
      </c>
      <c r="P123" s="160"/>
      <c r="Q123" s="771"/>
      <c r="R123" s="129" t="s">
        <v>318</v>
      </c>
      <c r="S123" s="131">
        <f>'2次効果'!J64</f>
        <v>0</v>
      </c>
      <c r="U123" s="773"/>
      <c r="V123" s="129"/>
      <c r="W123" s="130"/>
    </row>
    <row r="124" spans="1:23" ht="14.25">
      <c r="A124" s="137"/>
      <c r="E124" s="765"/>
      <c r="F124" s="765"/>
      <c r="I124" s="189" t="s">
        <v>87</v>
      </c>
      <c r="N124" s="129" t="s">
        <v>598</v>
      </c>
      <c r="O124" s="131">
        <f>'2次効果'!J48</f>
        <v>0</v>
      </c>
      <c r="P124" s="160"/>
      <c r="Q124" s="771"/>
      <c r="R124" s="129" t="s">
        <v>598</v>
      </c>
      <c r="S124" s="131">
        <f>'2次効果'!J65</f>
        <v>0</v>
      </c>
      <c r="U124" s="773"/>
      <c r="V124" s="129"/>
      <c r="W124" s="130"/>
    </row>
    <row r="125" spans="1:23" ht="14.25">
      <c r="A125" s="137"/>
      <c r="E125" s="190" t="s">
        <v>344</v>
      </c>
      <c r="F125" s="128">
        <f>O28</f>
        <v>0</v>
      </c>
      <c r="I125" s="187" t="s">
        <v>340</v>
      </c>
      <c r="J125" s="191"/>
      <c r="N125" s="129" t="s">
        <v>320</v>
      </c>
      <c r="O125" s="131">
        <f>'2次効果'!J49</f>
        <v>0</v>
      </c>
      <c r="P125" s="160"/>
      <c r="Q125" s="771"/>
      <c r="R125" s="129" t="s">
        <v>320</v>
      </c>
      <c r="S125" s="131">
        <f>'2次効果'!J66</f>
        <v>0</v>
      </c>
      <c r="U125" s="773"/>
      <c r="V125" s="129"/>
      <c r="W125" s="130"/>
    </row>
    <row r="126" spans="1:23" ht="14.25">
      <c r="A126" s="137"/>
      <c r="E126" s="192" t="s">
        <v>345</v>
      </c>
      <c r="F126" s="193">
        <f>AA59</f>
        <v>0</v>
      </c>
      <c r="I126" s="187" t="s">
        <v>346</v>
      </c>
      <c r="J126" s="191"/>
      <c r="N126" s="129" t="s">
        <v>599</v>
      </c>
      <c r="O126" s="131">
        <f>'2次効果'!J50</f>
        <v>0</v>
      </c>
      <c r="P126" s="160"/>
      <c r="Q126" s="771"/>
      <c r="R126" s="129" t="s">
        <v>599</v>
      </c>
      <c r="S126" s="131">
        <f>'2次効果'!J67</f>
        <v>0</v>
      </c>
      <c r="U126" s="773"/>
      <c r="V126" s="129"/>
      <c r="W126" s="130"/>
    </row>
    <row r="127" spans="1:23" ht="12.2" customHeight="1">
      <c r="A127" s="137"/>
      <c r="E127" s="172" t="s">
        <v>71</v>
      </c>
      <c r="F127" s="144">
        <f>F125+F126</f>
        <v>0</v>
      </c>
      <c r="I127" s="172"/>
      <c r="J127" s="194">
        <f>'2次効果'!M22</f>
        <v>0</v>
      </c>
      <c r="N127" s="129" t="s">
        <v>322</v>
      </c>
      <c r="O127" s="131">
        <f>'2次効果'!J51</f>
        <v>0</v>
      </c>
      <c r="P127" s="160"/>
      <c r="Q127" s="771"/>
      <c r="R127" s="129" t="s">
        <v>322</v>
      </c>
      <c r="S127" s="131">
        <f>'2次効果'!J68</f>
        <v>0</v>
      </c>
      <c r="U127" s="773"/>
      <c r="V127" s="129"/>
      <c r="W127" s="130"/>
    </row>
    <row r="128" spans="1:23" ht="12.2" customHeight="1">
      <c r="A128" s="137"/>
      <c r="B128" s="137"/>
      <c r="N128" s="129" t="s">
        <v>600</v>
      </c>
      <c r="O128" s="131">
        <f>'2次効果'!J52</f>
        <v>0</v>
      </c>
      <c r="P128" s="160"/>
      <c r="Q128" s="771"/>
      <c r="R128" s="129" t="s">
        <v>600</v>
      </c>
      <c r="S128" s="131">
        <f>'2次効果'!J69</f>
        <v>0</v>
      </c>
      <c r="U128" s="773"/>
      <c r="V128" s="129"/>
      <c r="W128" s="130"/>
    </row>
    <row r="129" spans="1:23" ht="12.2" customHeight="1">
      <c r="A129" s="137"/>
      <c r="B129" s="137"/>
      <c r="N129" s="129" t="s">
        <v>324</v>
      </c>
      <c r="O129" s="131">
        <f>'2次効果'!J53</f>
        <v>0</v>
      </c>
      <c r="P129" s="160"/>
      <c r="Q129" s="771"/>
      <c r="R129" s="129" t="s">
        <v>324</v>
      </c>
      <c r="S129" s="131">
        <f>'2次効果'!J70</f>
        <v>0</v>
      </c>
      <c r="U129" s="773"/>
      <c r="V129" s="129"/>
      <c r="W129" s="130"/>
    </row>
    <row r="130" spans="1:23" ht="12.2" customHeight="1">
      <c r="A130" s="137"/>
      <c r="B130" s="137"/>
      <c r="N130" s="129" t="s">
        <v>325</v>
      </c>
      <c r="O130" s="131">
        <f>'2次効果'!J54</f>
        <v>0</v>
      </c>
      <c r="P130" s="160"/>
      <c r="Q130" s="771"/>
      <c r="R130" s="129" t="s">
        <v>325</v>
      </c>
      <c r="S130" s="131">
        <f>'2次効果'!J71</f>
        <v>0</v>
      </c>
      <c r="U130" s="773"/>
      <c r="V130" s="129"/>
      <c r="W130" s="130"/>
    </row>
    <row r="131" spans="1:23" ht="12.2" customHeight="1">
      <c r="A131" s="137"/>
      <c r="B131" s="137"/>
      <c r="N131" s="129" t="s">
        <v>601</v>
      </c>
      <c r="O131" s="131">
        <f>'2次効果'!J55</f>
        <v>0</v>
      </c>
      <c r="P131" s="160"/>
      <c r="Q131" s="771"/>
      <c r="R131" s="129" t="s">
        <v>601</v>
      </c>
      <c r="S131" s="131">
        <f>'2次効果'!J72</f>
        <v>0</v>
      </c>
      <c r="U131" s="773"/>
      <c r="V131" s="129"/>
      <c r="W131" s="130"/>
    </row>
    <row r="132" spans="1:23" ht="12.2" customHeight="1">
      <c r="A132" s="137"/>
      <c r="B132" s="137"/>
      <c r="N132" s="129" t="s">
        <v>327</v>
      </c>
      <c r="O132" s="131">
        <f>'2次効果'!J56</f>
        <v>0</v>
      </c>
      <c r="P132" s="160"/>
      <c r="Q132" s="772"/>
      <c r="R132" s="129" t="s">
        <v>327</v>
      </c>
      <c r="S132" s="131">
        <f>'2次効果'!J73</f>
        <v>0</v>
      </c>
      <c r="U132" s="773"/>
      <c r="V132" s="129"/>
      <c r="W132" s="130"/>
    </row>
    <row r="133" spans="1:23" ht="12.2" customHeight="1">
      <c r="A133" s="137"/>
      <c r="B133" s="137"/>
      <c r="N133" s="172" t="s">
        <v>71</v>
      </c>
      <c r="O133" s="144">
        <f>SUM(O120:O132)</f>
        <v>0</v>
      </c>
      <c r="P133" s="160"/>
      <c r="Q133" s="770" t="s">
        <v>73</v>
      </c>
      <c r="R133" s="127" t="s">
        <v>315</v>
      </c>
      <c r="S133" s="128">
        <f>'2次効果'!J80</f>
        <v>0</v>
      </c>
      <c r="U133" s="773"/>
      <c r="V133" s="129"/>
      <c r="W133" s="130"/>
    </row>
    <row r="134" spans="1:23" ht="12.2" customHeight="1">
      <c r="A134" s="137"/>
      <c r="B134" s="137"/>
      <c r="P134" s="160"/>
      <c r="Q134" s="771"/>
      <c r="R134" s="129" t="s">
        <v>316</v>
      </c>
      <c r="S134" s="131">
        <f>'2次効果'!J81</f>
        <v>0</v>
      </c>
      <c r="U134" s="773"/>
      <c r="V134" s="129"/>
      <c r="W134" s="130"/>
    </row>
    <row r="135" spans="1:23" ht="12.2" customHeight="1">
      <c r="A135" s="137"/>
      <c r="B135" s="137"/>
      <c r="P135" s="160"/>
      <c r="Q135" s="771"/>
      <c r="R135" s="129" t="s">
        <v>317</v>
      </c>
      <c r="S135" s="131">
        <f>'2次効果'!J82</f>
        <v>0</v>
      </c>
      <c r="U135" s="773"/>
      <c r="V135" s="129"/>
      <c r="W135" s="130"/>
    </row>
    <row r="136" spans="1:23" ht="12.2" customHeight="1">
      <c r="A136" s="137"/>
      <c r="B136" s="137"/>
      <c r="P136" s="160"/>
      <c r="Q136" s="771"/>
      <c r="R136" s="129" t="s">
        <v>318</v>
      </c>
      <c r="S136" s="131">
        <f>'2次効果'!J83</f>
        <v>0</v>
      </c>
      <c r="U136" s="773"/>
      <c r="V136" s="129"/>
      <c r="W136" s="130"/>
    </row>
    <row r="137" spans="1:23" ht="12.2" customHeight="1">
      <c r="A137" s="137"/>
      <c r="B137" s="137"/>
      <c r="P137" s="160"/>
      <c r="Q137" s="771"/>
      <c r="R137" s="129" t="s">
        <v>598</v>
      </c>
      <c r="S137" s="131">
        <f>'2次効果'!J84</f>
        <v>0</v>
      </c>
      <c r="U137" s="773"/>
      <c r="V137" s="129"/>
      <c r="W137" s="130"/>
    </row>
    <row r="138" spans="1:23" ht="12.2" customHeight="1">
      <c r="A138" s="137"/>
      <c r="B138" s="137"/>
      <c r="P138" s="160"/>
      <c r="Q138" s="771"/>
      <c r="R138" s="129" t="s">
        <v>320</v>
      </c>
      <c r="S138" s="131">
        <f>'2次効果'!J85</f>
        <v>0</v>
      </c>
      <c r="U138" s="773"/>
      <c r="V138" s="129"/>
      <c r="W138" s="130"/>
    </row>
    <row r="139" spans="1:23" ht="12.2" customHeight="1">
      <c r="A139" s="137"/>
      <c r="B139" s="137"/>
      <c r="P139" s="160"/>
      <c r="Q139" s="771"/>
      <c r="R139" s="129" t="s">
        <v>599</v>
      </c>
      <c r="S139" s="131">
        <f>'2次効果'!J86</f>
        <v>0</v>
      </c>
      <c r="U139" s="773"/>
      <c r="V139" s="129"/>
      <c r="W139" s="130"/>
    </row>
    <row r="140" spans="1:23" ht="12.2" customHeight="1">
      <c r="Q140" s="771"/>
      <c r="R140" s="129" t="s">
        <v>322</v>
      </c>
      <c r="S140" s="131">
        <f>'2次効果'!J87</f>
        <v>0</v>
      </c>
      <c r="U140" s="773"/>
      <c r="V140" s="129"/>
      <c r="W140" s="130"/>
    </row>
    <row r="141" spans="1:23" ht="12.2" customHeight="1">
      <c r="Q141" s="771"/>
      <c r="R141" s="129" t="s">
        <v>600</v>
      </c>
      <c r="S141" s="131">
        <f>'2次効果'!J88</f>
        <v>0</v>
      </c>
      <c r="U141" s="773"/>
      <c r="V141" s="129"/>
      <c r="W141" s="130"/>
    </row>
    <row r="142" spans="1:23" ht="12.2" customHeight="1">
      <c r="Q142" s="771"/>
      <c r="R142" s="129" t="s">
        <v>324</v>
      </c>
      <c r="S142" s="131">
        <f>'2次効果'!J89</f>
        <v>0</v>
      </c>
      <c r="U142" s="773"/>
      <c r="V142" s="129"/>
      <c r="W142" s="130"/>
    </row>
    <row r="143" spans="1:23" ht="12.2" customHeight="1">
      <c r="Q143" s="771"/>
      <c r="R143" s="129" t="s">
        <v>325</v>
      </c>
      <c r="S143" s="131">
        <f>'2次効果'!J90</f>
        <v>0</v>
      </c>
      <c r="U143" s="773"/>
      <c r="V143" s="129"/>
      <c r="W143" s="130"/>
    </row>
    <row r="144" spans="1:23" ht="12.2" customHeight="1">
      <c r="Q144" s="771"/>
      <c r="R144" s="129" t="s">
        <v>601</v>
      </c>
      <c r="S144" s="131">
        <f>'2次効果'!J91</f>
        <v>0</v>
      </c>
      <c r="U144" s="773"/>
      <c r="V144" s="129"/>
      <c r="W144" s="130"/>
    </row>
    <row r="145" spans="3:23" ht="12.2" customHeight="1">
      <c r="Q145" s="772"/>
      <c r="R145" s="129" t="s">
        <v>327</v>
      </c>
      <c r="S145" s="131">
        <f>'2次効果'!J92</f>
        <v>0</v>
      </c>
      <c r="U145" s="773"/>
      <c r="V145" s="129"/>
      <c r="W145" s="130"/>
    </row>
    <row r="146" spans="3:23" ht="12.2" customHeight="1">
      <c r="E146" s="145"/>
      <c r="F146" s="145"/>
      <c r="G146" s="145"/>
      <c r="Q146" s="172"/>
      <c r="R146" s="143" t="s">
        <v>335</v>
      </c>
      <c r="S146" s="144">
        <f>SUM(S120:S132)</f>
        <v>0</v>
      </c>
      <c r="U146" s="145"/>
      <c r="V146" s="145"/>
      <c r="W146" s="130"/>
    </row>
    <row r="147" spans="3:23" ht="12.2" customHeight="1">
      <c r="E147" s="182"/>
      <c r="F147" s="183"/>
      <c r="G147" s="145"/>
      <c r="Q147" s="172"/>
      <c r="R147" s="143" t="s">
        <v>336</v>
      </c>
      <c r="S147" s="144">
        <f>SUM(S133:S145)</f>
        <v>0</v>
      </c>
      <c r="U147" s="145"/>
      <c r="V147" s="145"/>
      <c r="W147" s="130"/>
    </row>
    <row r="148" spans="3:23" ht="12.2" customHeight="1">
      <c r="E148" s="145"/>
      <c r="F148" s="184"/>
      <c r="G148" s="145"/>
      <c r="Q148" s="172"/>
      <c r="R148" s="143" t="s">
        <v>338</v>
      </c>
      <c r="S148" s="144">
        <f>S146+S147</f>
        <v>0</v>
      </c>
      <c r="U148" s="145"/>
      <c r="V148" s="145"/>
      <c r="W148" s="130"/>
    </row>
    <row r="149" spans="3:23" ht="12.2" customHeight="1">
      <c r="I149" s="129"/>
      <c r="J149" s="130"/>
    </row>
    <row r="150" spans="3:23" ht="12.2" customHeight="1">
      <c r="I150" s="129"/>
      <c r="J150" s="130"/>
      <c r="U150" s="195"/>
      <c r="V150" s="129"/>
      <c r="W150" s="130"/>
    </row>
    <row r="151" spans="3:23" ht="12.2" customHeight="1">
      <c r="I151" s="129"/>
      <c r="J151" s="130"/>
      <c r="U151" s="195"/>
      <c r="V151" s="129"/>
      <c r="W151" s="130"/>
    </row>
    <row r="152" spans="3:23" ht="12.2" customHeight="1">
      <c r="I152" s="129"/>
      <c r="J152" s="130"/>
      <c r="U152" s="195"/>
      <c r="V152" s="129"/>
      <c r="W152" s="130"/>
    </row>
    <row r="153" spans="3:23">
      <c r="I153" s="129"/>
      <c r="J153" s="130"/>
      <c r="U153" s="145"/>
      <c r="V153" s="145"/>
      <c r="W153" s="130"/>
    </row>
    <row r="154" spans="3:23">
      <c r="I154" s="129"/>
      <c r="J154" s="130"/>
    </row>
    <row r="155" spans="3:23">
      <c r="I155" s="145"/>
      <c r="J155" s="130"/>
    </row>
    <row r="157" spans="3:23">
      <c r="F157" s="165"/>
      <c r="P157" s="160"/>
      <c r="Q157" s="160"/>
      <c r="R157" s="160"/>
      <c r="W157" s="150"/>
    </row>
    <row r="158" spans="3:23" ht="12.4" customHeight="1"/>
    <row r="159" spans="3:23" ht="12.4" customHeight="1"/>
    <row r="160" spans="3:23" ht="12.4" customHeight="1">
      <c r="C160" s="96"/>
      <c r="D160" s="96"/>
      <c r="G160" s="120"/>
      <c r="H160" s="120"/>
      <c r="W160" s="121"/>
    </row>
    <row r="161" spans="1:23" ht="12.4" customHeight="1">
      <c r="C161" s="96"/>
      <c r="D161" s="96"/>
      <c r="G161" s="120"/>
      <c r="H161" s="120"/>
      <c r="W161" s="121"/>
    </row>
    <row r="162" spans="1:23" ht="12.4" customHeight="1">
      <c r="C162" s="96"/>
      <c r="D162" s="96"/>
      <c r="G162" s="120"/>
      <c r="H162" s="120"/>
      <c r="W162" s="121"/>
    </row>
    <row r="163" spans="1:23" ht="12.4" customHeight="1">
      <c r="C163" s="96"/>
      <c r="D163" s="96"/>
      <c r="G163" s="120"/>
      <c r="H163" s="120"/>
      <c r="W163" s="121"/>
    </row>
    <row r="164" spans="1:23">
      <c r="F164" s="165"/>
      <c r="P164" s="160"/>
      <c r="Q164" s="160"/>
      <c r="R164" s="160"/>
      <c r="W164" s="150"/>
    </row>
    <row r="165" spans="1:23">
      <c r="W165" s="150"/>
    </row>
    <row r="166" spans="1:23">
      <c r="W166" s="150"/>
    </row>
    <row r="167" spans="1:23">
      <c r="W167" s="150"/>
    </row>
    <row r="168" spans="1:23">
      <c r="W168" s="150"/>
    </row>
    <row r="169" spans="1:23">
      <c r="W169" s="150"/>
    </row>
    <row r="170" spans="1:23">
      <c r="A170" s="137"/>
      <c r="B170" s="137"/>
      <c r="H170" s="145"/>
      <c r="I170" s="812"/>
      <c r="J170" s="812"/>
      <c r="K170" s="166"/>
      <c r="M170" s="145"/>
      <c r="N170" s="812"/>
      <c r="O170" s="812"/>
      <c r="P170" s="156"/>
      <c r="Q170" s="123"/>
      <c r="R170" s="763" t="s">
        <v>341</v>
      </c>
      <c r="S170" s="763"/>
      <c r="U170" s="145"/>
      <c r="V170" s="766"/>
      <c r="W170" s="766"/>
    </row>
    <row r="171" spans="1:23">
      <c r="A171" s="185"/>
      <c r="B171" s="185"/>
      <c r="H171" s="773"/>
      <c r="I171" s="129"/>
      <c r="J171" s="130"/>
      <c r="K171" s="166"/>
      <c r="M171" s="773"/>
      <c r="N171" s="129"/>
      <c r="O171" s="130"/>
      <c r="P171" s="160"/>
      <c r="Q171" s="125"/>
      <c r="R171" s="780"/>
      <c r="S171" s="780"/>
      <c r="T171" s="139"/>
      <c r="U171" s="145"/>
      <c r="V171" s="809"/>
      <c r="W171" s="809"/>
    </row>
    <row r="172" spans="1:23" ht="12.2" customHeight="1">
      <c r="A172" s="185"/>
      <c r="B172" s="185"/>
      <c r="H172" s="774"/>
      <c r="I172" s="129"/>
      <c r="J172" s="130"/>
      <c r="K172" s="166"/>
      <c r="M172" s="774"/>
      <c r="N172" s="129"/>
      <c r="O172" s="130"/>
      <c r="P172" s="160"/>
      <c r="Q172" s="770" t="s">
        <v>87</v>
      </c>
      <c r="R172" s="127" t="s">
        <v>315</v>
      </c>
      <c r="S172" s="128">
        <f>'2次効果'!J153</f>
        <v>0</v>
      </c>
      <c r="T172" s="139"/>
      <c r="U172" s="773"/>
      <c r="V172" s="129"/>
      <c r="W172" s="130"/>
    </row>
    <row r="173" spans="1:23" ht="12.2" customHeight="1">
      <c r="A173" s="185"/>
      <c r="B173" s="185"/>
      <c r="H173" s="774"/>
      <c r="I173" s="129"/>
      <c r="J173" s="130"/>
      <c r="K173" s="166"/>
      <c r="M173" s="774"/>
      <c r="N173" s="129"/>
      <c r="O173" s="130"/>
      <c r="P173" s="160"/>
      <c r="Q173" s="771"/>
      <c r="R173" s="129" t="s">
        <v>316</v>
      </c>
      <c r="S173" s="131">
        <f>'2次効果'!J154</f>
        <v>0</v>
      </c>
      <c r="T173" s="139"/>
      <c r="U173" s="773"/>
      <c r="V173" s="129"/>
      <c r="W173" s="130"/>
    </row>
    <row r="174" spans="1:23" ht="12.2" customHeight="1">
      <c r="A174" s="185"/>
      <c r="B174" s="185"/>
      <c r="H174" s="774"/>
      <c r="I174" s="129"/>
      <c r="J174" s="130"/>
      <c r="K174" s="166"/>
      <c r="M174" s="774"/>
      <c r="N174" s="129"/>
      <c r="O174" s="130"/>
      <c r="P174" s="160"/>
      <c r="Q174" s="771"/>
      <c r="R174" s="129" t="s">
        <v>317</v>
      </c>
      <c r="S174" s="131">
        <f>'2次効果'!J155</f>
        <v>0</v>
      </c>
      <c r="T174" s="139"/>
      <c r="U174" s="773"/>
      <c r="V174" s="129"/>
      <c r="W174" s="130"/>
    </row>
    <row r="175" spans="1:23" ht="12.2" customHeight="1">
      <c r="A175" s="185"/>
      <c r="B175" s="185"/>
      <c r="H175" s="774"/>
      <c r="I175" s="129"/>
      <c r="J175" s="130"/>
      <c r="K175" s="166"/>
      <c r="M175" s="774"/>
      <c r="N175" s="129"/>
      <c r="O175" s="130"/>
      <c r="P175" s="160"/>
      <c r="Q175" s="771"/>
      <c r="R175" s="129" t="s">
        <v>318</v>
      </c>
      <c r="S175" s="131">
        <f>'2次効果'!J156</f>
        <v>0</v>
      </c>
      <c r="T175" s="139"/>
      <c r="U175" s="773"/>
      <c r="V175" s="129"/>
      <c r="W175" s="130"/>
    </row>
    <row r="176" spans="1:23" ht="12.2" customHeight="1">
      <c r="A176" s="185"/>
      <c r="B176" s="185"/>
      <c r="H176" s="774"/>
      <c r="I176" s="129"/>
      <c r="J176" s="130"/>
      <c r="K176" s="166"/>
      <c r="M176" s="774"/>
      <c r="N176" s="129"/>
      <c r="O176" s="130"/>
      <c r="P176" s="160"/>
      <c r="Q176" s="771"/>
      <c r="R176" s="129" t="s">
        <v>598</v>
      </c>
      <c r="S176" s="131">
        <f>'2次効果'!J157</f>
        <v>0</v>
      </c>
      <c r="T176" s="139"/>
      <c r="U176" s="773"/>
      <c r="V176" s="129"/>
      <c r="W176" s="130"/>
    </row>
    <row r="177" spans="1:23" ht="12.2" customHeight="1">
      <c r="A177" s="185"/>
      <c r="B177" s="185"/>
      <c r="H177" s="774"/>
      <c r="I177" s="129"/>
      <c r="J177" s="130"/>
      <c r="K177" s="166"/>
      <c r="M177" s="774"/>
      <c r="N177" s="129"/>
      <c r="O177" s="130"/>
      <c r="P177" s="160"/>
      <c r="Q177" s="771"/>
      <c r="R177" s="129" t="s">
        <v>320</v>
      </c>
      <c r="S177" s="131">
        <f>'2次効果'!J158</f>
        <v>0</v>
      </c>
      <c r="T177" s="139"/>
      <c r="U177" s="773"/>
      <c r="V177" s="129"/>
      <c r="W177" s="130"/>
    </row>
    <row r="178" spans="1:23" ht="12.2" customHeight="1">
      <c r="A178" s="185"/>
      <c r="B178" s="185"/>
      <c r="H178" s="774"/>
      <c r="I178" s="129"/>
      <c r="J178" s="130"/>
      <c r="K178" s="166"/>
      <c r="M178" s="774"/>
      <c r="N178" s="129"/>
      <c r="O178" s="130"/>
      <c r="P178" s="160"/>
      <c r="Q178" s="771"/>
      <c r="R178" s="129" t="s">
        <v>599</v>
      </c>
      <c r="S178" s="131">
        <f>'2次効果'!J159</f>
        <v>0</v>
      </c>
      <c r="T178" s="139"/>
      <c r="U178" s="773"/>
      <c r="V178" s="129"/>
      <c r="W178" s="130"/>
    </row>
    <row r="179" spans="1:23" ht="12.2" customHeight="1">
      <c r="A179" s="185"/>
      <c r="B179" s="185"/>
      <c r="H179" s="774"/>
      <c r="I179" s="129"/>
      <c r="J179" s="130"/>
      <c r="K179" s="166"/>
      <c r="M179" s="774"/>
      <c r="N179" s="129"/>
      <c r="O179" s="130"/>
      <c r="P179" s="160"/>
      <c r="Q179" s="771"/>
      <c r="R179" s="129" t="s">
        <v>322</v>
      </c>
      <c r="S179" s="131">
        <f>'2次効果'!J160</f>
        <v>0</v>
      </c>
      <c r="T179" s="139"/>
      <c r="U179" s="773"/>
      <c r="V179" s="129"/>
      <c r="W179" s="130"/>
    </row>
    <row r="180" spans="1:23" ht="12.2" customHeight="1">
      <c r="A180" s="185"/>
      <c r="B180" s="185"/>
      <c r="H180" s="774"/>
      <c r="I180" s="129"/>
      <c r="J180" s="130"/>
      <c r="K180" s="166"/>
      <c r="M180" s="774"/>
      <c r="N180" s="129"/>
      <c r="O180" s="130"/>
      <c r="P180" s="160"/>
      <c r="Q180" s="771"/>
      <c r="R180" s="129" t="s">
        <v>600</v>
      </c>
      <c r="S180" s="131">
        <f>'2次効果'!J161</f>
        <v>0</v>
      </c>
      <c r="T180" s="139"/>
      <c r="U180" s="773"/>
      <c r="V180" s="129"/>
      <c r="W180" s="130"/>
    </row>
    <row r="181" spans="1:23" ht="12.2" customHeight="1">
      <c r="A181" s="185"/>
      <c r="B181" s="185"/>
      <c r="H181" s="774"/>
      <c r="I181" s="129"/>
      <c r="J181" s="130"/>
      <c r="K181" s="166"/>
      <c r="M181" s="774"/>
      <c r="N181" s="129"/>
      <c r="O181" s="130"/>
      <c r="P181" s="160"/>
      <c r="Q181" s="771"/>
      <c r="R181" s="129" t="s">
        <v>324</v>
      </c>
      <c r="S181" s="131">
        <f>'2次効果'!J162</f>
        <v>0</v>
      </c>
      <c r="T181" s="139"/>
      <c r="U181" s="773"/>
      <c r="V181" s="129"/>
      <c r="W181" s="130"/>
    </row>
    <row r="182" spans="1:23" ht="12.2" customHeight="1">
      <c r="A182" s="185"/>
      <c r="B182" s="185"/>
      <c r="H182" s="774"/>
      <c r="I182" s="129"/>
      <c r="J182" s="130"/>
      <c r="K182" s="166"/>
      <c r="M182" s="774"/>
      <c r="N182" s="129"/>
      <c r="O182" s="130"/>
      <c r="P182" s="160"/>
      <c r="Q182" s="771"/>
      <c r="R182" s="129" t="s">
        <v>325</v>
      </c>
      <c r="S182" s="131">
        <f>'2次効果'!J163</f>
        <v>0</v>
      </c>
      <c r="T182" s="139"/>
      <c r="U182" s="773"/>
      <c r="V182" s="129"/>
      <c r="W182" s="130"/>
    </row>
    <row r="183" spans="1:23" ht="14.25">
      <c r="A183" s="185"/>
      <c r="B183" s="185"/>
      <c r="E183" s="812"/>
      <c r="F183" s="813"/>
      <c r="H183" s="774"/>
      <c r="I183" s="129"/>
      <c r="J183" s="130"/>
      <c r="K183" s="166"/>
      <c r="M183" s="774"/>
      <c r="N183" s="186" t="s">
        <v>340</v>
      </c>
      <c r="O183" s="187"/>
      <c r="P183" s="160"/>
      <c r="Q183" s="771"/>
      <c r="R183" s="129" t="s">
        <v>601</v>
      </c>
      <c r="S183" s="131">
        <f>'2次効果'!J164</f>
        <v>0</v>
      </c>
      <c r="T183" s="139"/>
      <c r="U183" s="773"/>
      <c r="V183" s="129"/>
      <c r="W183" s="130"/>
    </row>
    <row r="184" spans="1:23" ht="14.25">
      <c r="A184" s="185"/>
      <c r="B184" s="185"/>
      <c r="E184" s="129"/>
      <c r="F184" s="130"/>
      <c r="H184" s="773"/>
      <c r="I184" s="129"/>
      <c r="J184" s="130"/>
      <c r="K184" s="166"/>
      <c r="M184" s="773"/>
      <c r="N184" s="188" t="s">
        <v>342</v>
      </c>
      <c r="O184" s="188"/>
      <c r="P184" s="160"/>
      <c r="Q184" s="772"/>
      <c r="R184" s="129" t="s">
        <v>327</v>
      </c>
      <c r="S184" s="131">
        <f>'2次効果'!J165</f>
        <v>0</v>
      </c>
      <c r="T184" s="139"/>
      <c r="U184" s="773"/>
      <c r="V184" s="129"/>
      <c r="W184" s="130"/>
    </row>
    <row r="185" spans="1:23" ht="12.2" customHeight="1">
      <c r="A185" s="185"/>
      <c r="B185" s="185"/>
      <c r="E185" s="129"/>
      <c r="F185" s="130"/>
      <c r="H185" s="774"/>
      <c r="I185" s="129"/>
      <c r="J185" s="130"/>
      <c r="M185" s="774"/>
      <c r="N185" s="127" t="s">
        <v>315</v>
      </c>
      <c r="O185" s="128">
        <f>'2次効果'!J116</f>
        <v>0</v>
      </c>
      <c r="P185" s="160"/>
      <c r="Q185" s="770" t="s">
        <v>73</v>
      </c>
      <c r="R185" s="127" t="s">
        <v>315</v>
      </c>
      <c r="S185" s="128">
        <f>'2次効果'!J133</f>
        <v>0</v>
      </c>
      <c r="T185" s="139"/>
      <c r="U185" s="773"/>
      <c r="V185" s="129"/>
      <c r="W185" s="130"/>
    </row>
    <row r="186" spans="1:23" ht="12.2" customHeight="1">
      <c r="A186" s="137"/>
      <c r="B186" s="137"/>
      <c r="E186" s="129"/>
      <c r="F186" s="130"/>
      <c r="H186" s="774"/>
      <c r="I186" s="129"/>
      <c r="J186" s="130"/>
      <c r="M186" s="774"/>
      <c r="N186" s="129" t="s">
        <v>316</v>
      </c>
      <c r="O186" s="131">
        <f>'2次効果'!J117</f>
        <v>0</v>
      </c>
      <c r="P186" s="160"/>
      <c r="Q186" s="771"/>
      <c r="R186" s="129" t="s">
        <v>316</v>
      </c>
      <c r="S186" s="131">
        <f>'2次効果'!J134</f>
        <v>0</v>
      </c>
      <c r="U186" s="773"/>
      <c r="V186" s="129"/>
      <c r="W186" s="130"/>
    </row>
    <row r="187" spans="1:23" ht="14.25">
      <c r="A187" s="137"/>
      <c r="E187" s="189" t="s">
        <v>73</v>
      </c>
      <c r="H187" s="774"/>
      <c r="I187" s="129"/>
      <c r="J187" s="130"/>
      <c r="M187" s="774"/>
      <c r="N187" s="129" t="s">
        <v>317</v>
      </c>
      <c r="O187" s="131">
        <f>'2次効果'!J118</f>
        <v>0</v>
      </c>
      <c r="P187" s="160"/>
      <c r="Q187" s="771"/>
      <c r="R187" s="129" t="s">
        <v>317</v>
      </c>
      <c r="S187" s="131">
        <f>'2次効果'!J135</f>
        <v>0</v>
      </c>
      <c r="U187" s="773"/>
      <c r="V187" s="129"/>
      <c r="W187" s="130"/>
    </row>
    <row r="188" spans="1:23">
      <c r="A188" s="137"/>
      <c r="E188" s="810" t="s">
        <v>343</v>
      </c>
      <c r="F188" s="811"/>
      <c r="H188" s="774"/>
      <c r="I188" s="129"/>
      <c r="J188" s="130"/>
      <c r="M188" s="774"/>
      <c r="N188" s="129" t="s">
        <v>318</v>
      </c>
      <c r="O188" s="131">
        <f>'2次効果'!J119</f>
        <v>0</v>
      </c>
      <c r="P188" s="160"/>
      <c r="Q188" s="771"/>
      <c r="R188" s="129" t="s">
        <v>318</v>
      </c>
      <c r="S188" s="131">
        <f>'2次効果'!J136</f>
        <v>0</v>
      </c>
      <c r="U188" s="773"/>
      <c r="V188" s="129"/>
      <c r="W188" s="130"/>
    </row>
    <row r="189" spans="1:23" ht="14.25">
      <c r="A189" s="137"/>
      <c r="E189" s="765"/>
      <c r="F189" s="765"/>
      <c r="H189" s="774"/>
      <c r="I189" s="189" t="s">
        <v>73</v>
      </c>
      <c r="M189" s="774"/>
      <c r="N189" s="129" t="s">
        <v>598</v>
      </c>
      <c r="O189" s="131">
        <f>'2次効果'!J120</f>
        <v>0</v>
      </c>
      <c r="P189" s="160"/>
      <c r="Q189" s="771"/>
      <c r="R189" s="129" t="s">
        <v>598</v>
      </c>
      <c r="S189" s="131">
        <f>'2次効果'!J137</f>
        <v>0</v>
      </c>
      <c r="U189" s="773"/>
      <c r="V189" s="129"/>
      <c r="W189" s="130"/>
    </row>
    <row r="190" spans="1:23" ht="14.25">
      <c r="A190" s="137"/>
      <c r="E190" s="190" t="s">
        <v>347</v>
      </c>
      <c r="F190" s="128">
        <f>O79</f>
        <v>0</v>
      </c>
      <c r="H190" s="774"/>
      <c r="I190" s="187" t="s">
        <v>340</v>
      </c>
      <c r="J190" s="191"/>
      <c r="M190" s="774"/>
      <c r="N190" s="129" t="s">
        <v>320</v>
      </c>
      <c r="O190" s="131">
        <f>'2次効果'!J121</f>
        <v>0</v>
      </c>
      <c r="P190" s="160"/>
      <c r="Q190" s="771"/>
      <c r="R190" s="129" t="s">
        <v>320</v>
      </c>
      <c r="S190" s="131">
        <f>'2次効果'!J138</f>
        <v>0</v>
      </c>
      <c r="U190" s="773"/>
      <c r="V190" s="129"/>
      <c r="W190" s="130"/>
    </row>
    <row r="191" spans="1:23" ht="14.25">
      <c r="A191" s="137"/>
      <c r="E191" s="192" t="s">
        <v>348</v>
      </c>
      <c r="F191" s="193">
        <f>AA60</f>
        <v>0</v>
      </c>
      <c r="H191" s="774"/>
      <c r="I191" s="187" t="s">
        <v>346</v>
      </c>
      <c r="J191" s="191"/>
      <c r="M191" s="774"/>
      <c r="N191" s="129" t="s">
        <v>599</v>
      </c>
      <c r="O191" s="131">
        <f>'2次効果'!J122</f>
        <v>0</v>
      </c>
      <c r="P191" s="160"/>
      <c r="Q191" s="771"/>
      <c r="R191" s="129" t="s">
        <v>599</v>
      </c>
      <c r="S191" s="131">
        <f>'2次効果'!J139</f>
        <v>0</v>
      </c>
      <c r="U191" s="773"/>
      <c r="V191" s="129"/>
      <c r="W191" s="130"/>
    </row>
    <row r="192" spans="1:23" ht="12.2" customHeight="1">
      <c r="A192" s="137"/>
      <c r="E192" s="172" t="s">
        <v>71</v>
      </c>
      <c r="F192" s="144">
        <f>F190+F191</f>
        <v>0</v>
      </c>
      <c r="H192" s="774"/>
      <c r="I192" s="172"/>
      <c r="J192" s="194">
        <f>'2次効果'!M39</f>
        <v>0</v>
      </c>
      <c r="M192" s="774"/>
      <c r="N192" s="129" t="s">
        <v>322</v>
      </c>
      <c r="O192" s="131">
        <f>'2次効果'!J123</f>
        <v>0</v>
      </c>
      <c r="P192" s="160"/>
      <c r="Q192" s="771"/>
      <c r="R192" s="129" t="s">
        <v>322</v>
      </c>
      <c r="S192" s="131">
        <f>'2次効果'!J140</f>
        <v>0</v>
      </c>
      <c r="U192" s="773"/>
      <c r="V192" s="129"/>
      <c r="W192" s="130"/>
    </row>
    <row r="193" spans="1:23" ht="12.2" customHeight="1">
      <c r="A193" s="137"/>
      <c r="B193" s="137"/>
      <c r="E193" s="129"/>
      <c r="F193" s="130"/>
      <c r="H193" s="774"/>
      <c r="I193" s="129"/>
      <c r="J193" s="130"/>
      <c r="M193" s="774"/>
      <c r="N193" s="129" t="s">
        <v>600</v>
      </c>
      <c r="O193" s="131">
        <f>'2次効果'!J124</f>
        <v>0</v>
      </c>
      <c r="P193" s="160"/>
      <c r="Q193" s="771"/>
      <c r="R193" s="129" t="s">
        <v>600</v>
      </c>
      <c r="S193" s="131">
        <f>'2次効果'!J141</f>
        <v>0</v>
      </c>
      <c r="U193" s="773"/>
      <c r="V193" s="129"/>
      <c r="W193" s="130"/>
    </row>
    <row r="194" spans="1:23" ht="12.2" customHeight="1">
      <c r="A194" s="137"/>
      <c r="B194" s="137"/>
      <c r="E194" s="129"/>
      <c r="F194" s="130"/>
      <c r="H194" s="774"/>
      <c r="I194" s="129"/>
      <c r="J194" s="130"/>
      <c r="M194" s="774"/>
      <c r="N194" s="129" t="s">
        <v>324</v>
      </c>
      <c r="O194" s="131">
        <f>'2次効果'!J125</f>
        <v>0</v>
      </c>
      <c r="P194" s="160"/>
      <c r="Q194" s="771"/>
      <c r="R194" s="129" t="s">
        <v>324</v>
      </c>
      <c r="S194" s="131">
        <f>'2次効果'!J142</f>
        <v>0</v>
      </c>
      <c r="U194" s="773"/>
      <c r="V194" s="129"/>
      <c r="W194" s="130"/>
    </row>
    <row r="195" spans="1:23" ht="12.2" customHeight="1">
      <c r="A195" s="137"/>
      <c r="B195" s="137"/>
      <c r="E195" s="129"/>
      <c r="F195" s="130"/>
      <c r="H195" s="774"/>
      <c r="I195" s="129"/>
      <c r="J195" s="130"/>
      <c r="M195" s="774"/>
      <c r="N195" s="129" t="s">
        <v>325</v>
      </c>
      <c r="O195" s="131">
        <f>'2次効果'!J126</f>
        <v>0</v>
      </c>
      <c r="P195" s="160"/>
      <c r="Q195" s="771"/>
      <c r="R195" s="129" t="s">
        <v>325</v>
      </c>
      <c r="S195" s="131">
        <f>'2次効果'!J143</f>
        <v>0</v>
      </c>
      <c r="U195" s="773"/>
      <c r="V195" s="129"/>
      <c r="W195" s="130"/>
    </row>
    <row r="196" spans="1:23" ht="12.2" customHeight="1">
      <c r="A196" s="137"/>
      <c r="B196" s="137"/>
      <c r="E196" s="129"/>
      <c r="F196" s="130"/>
      <c r="H196" s="774"/>
      <c r="I196" s="129"/>
      <c r="J196" s="130"/>
      <c r="M196" s="774"/>
      <c r="N196" s="129" t="s">
        <v>601</v>
      </c>
      <c r="O196" s="131">
        <f>'2次効果'!J127</f>
        <v>0</v>
      </c>
      <c r="P196" s="160"/>
      <c r="Q196" s="771"/>
      <c r="R196" s="129" t="s">
        <v>601</v>
      </c>
      <c r="S196" s="131">
        <f>'2次効果'!J144</f>
        <v>0</v>
      </c>
      <c r="U196" s="773"/>
      <c r="V196" s="129"/>
      <c r="W196" s="130"/>
    </row>
    <row r="197" spans="1:23">
      <c r="A197" s="137"/>
      <c r="B197" s="137"/>
      <c r="E197" s="145"/>
      <c r="F197" s="130"/>
      <c r="H197" s="145"/>
      <c r="I197" s="145"/>
      <c r="J197" s="130"/>
      <c r="M197" s="145"/>
      <c r="N197" s="129" t="s">
        <v>327</v>
      </c>
      <c r="O197" s="131">
        <f>'2次効果'!J128</f>
        <v>0</v>
      </c>
      <c r="P197" s="160"/>
      <c r="Q197" s="772"/>
      <c r="R197" s="129" t="s">
        <v>327</v>
      </c>
      <c r="S197" s="131">
        <f>'2次効果'!J145</f>
        <v>0</v>
      </c>
      <c r="U197" s="773"/>
      <c r="V197" s="129"/>
      <c r="W197" s="130"/>
    </row>
    <row r="198" spans="1:23">
      <c r="A198" s="137"/>
      <c r="B198" s="137"/>
      <c r="H198" s="145"/>
      <c r="I198" s="145"/>
      <c r="J198" s="130"/>
      <c r="M198" s="145"/>
      <c r="N198" s="172" t="s">
        <v>71</v>
      </c>
      <c r="O198" s="144">
        <f>SUM(O185:O197)</f>
        <v>0</v>
      </c>
      <c r="P198" s="160"/>
      <c r="Q198" s="172"/>
      <c r="R198" s="143" t="s">
        <v>335</v>
      </c>
      <c r="S198" s="144">
        <f>SUM(S172:S184)</f>
        <v>0</v>
      </c>
      <c r="U198" s="145"/>
      <c r="V198" s="145"/>
      <c r="W198" s="130"/>
    </row>
    <row r="199" spans="1:23">
      <c r="A199" s="137"/>
      <c r="B199" s="137"/>
      <c r="H199" s="145"/>
      <c r="I199" s="145"/>
      <c r="J199" s="130"/>
      <c r="M199" s="145"/>
      <c r="N199" s="145"/>
      <c r="O199" s="130"/>
      <c r="P199" s="160"/>
      <c r="Q199" s="172"/>
      <c r="R199" s="143" t="s">
        <v>336</v>
      </c>
      <c r="S199" s="144">
        <f>SUM(S185:S197)</f>
        <v>0</v>
      </c>
      <c r="U199" s="145"/>
      <c r="V199" s="145"/>
      <c r="W199" s="130"/>
    </row>
    <row r="200" spans="1:23">
      <c r="A200" s="137"/>
      <c r="B200" s="137"/>
      <c r="M200" s="145"/>
      <c r="N200" s="145"/>
      <c r="O200" s="145"/>
      <c r="P200" s="160"/>
      <c r="Q200" s="172"/>
      <c r="R200" s="143" t="s">
        <v>338</v>
      </c>
      <c r="S200" s="144">
        <f>S198+S199</f>
        <v>0</v>
      </c>
      <c r="U200" s="145"/>
      <c r="V200" s="145"/>
      <c r="W200" s="130"/>
    </row>
    <row r="201" spans="1:23">
      <c r="A201" s="137"/>
      <c r="B201" s="137"/>
      <c r="M201" s="145"/>
      <c r="N201" s="145"/>
      <c r="O201" s="145"/>
      <c r="P201" s="160"/>
      <c r="Q201" s="160"/>
      <c r="R201" s="160"/>
      <c r="U201" s="145"/>
      <c r="V201" s="145"/>
      <c r="W201" s="148"/>
    </row>
    <row r="202" spans="1:23">
      <c r="A202" s="137"/>
      <c r="B202" s="137"/>
      <c r="H202" s="773"/>
      <c r="I202" s="129"/>
      <c r="J202" s="130"/>
      <c r="M202" s="773"/>
      <c r="N202" s="129"/>
      <c r="O202" s="130"/>
      <c r="P202" s="160"/>
      <c r="Q202" s="123"/>
      <c r="R202" s="763" t="s">
        <v>312</v>
      </c>
      <c r="S202" s="763"/>
    </row>
    <row r="203" spans="1:23">
      <c r="H203" s="774"/>
      <c r="I203" s="129"/>
      <c r="J203" s="130"/>
      <c r="M203" s="774"/>
      <c r="N203" s="129"/>
      <c r="O203" s="130"/>
      <c r="Q203" s="125"/>
      <c r="R203" s="780"/>
      <c r="S203" s="780"/>
    </row>
    <row r="204" spans="1:23" ht="12.2" customHeight="1">
      <c r="H204" s="774"/>
      <c r="I204" s="129"/>
      <c r="J204" s="130"/>
      <c r="M204" s="774"/>
      <c r="N204" s="129"/>
      <c r="O204" s="130"/>
      <c r="Q204" s="770" t="s">
        <v>73</v>
      </c>
      <c r="R204" s="127" t="s">
        <v>315</v>
      </c>
      <c r="S204" s="128">
        <f>'2次効果'!J170</f>
        <v>0</v>
      </c>
    </row>
    <row r="205" spans="1:23" ht="12.2" customHeight="1">
      <c r="H205" s="774"/>
      <c r="I205" s="129"/>
      <c r="J205" s="130"/>
      <c r="M205" s="774"/>
      <c r="N205" s="129"/>
      <c r="O205" s="130"/>
      <c r="Q205" s="807"/>
      <c r="R205" s="129" t="s">
        <v>316</v>
      </c>
      <c r="S205" s="131">
        <f>'2次効果'!J171</f>
        <v>0</v>
      </c>
    </row>
    <row r="206" spans="1:23" ht="12.2" customHeight="1">
      <c r="H206" s="774"/>
      <c r="I206" s="129"/>
      <c r="J206" s="130"/>
      <c r="M206" s="774"/>
      <c r="N206" s="129"/>
      <c r="O206" s="130"/>
      <c r="Q206" s="807"/>
      <c r="R206" s="129" t="s">
        <v>317</v>
      </c>
      <c r="S206" s="131">
        <f>'2次効果'!J172</f>
        <v>0</v>
      </c>
    </row>
    <row r="207" spans="1:23" ht="12.2" customHeight="1">
      <c r="E207" s="145"/>
      <c r="F207" s="145"/>
      <c r="H207" s="774"/>
      <c r="I207" s="129"/>
      <c r="J207" s="130"/>
      <c r="M207" s="774"/>
      <c r="N207" s="129"/>
      <c r="O207" s="130"/>
      <c r="Q207" s="807"/>
      <c r="R207" s="129" t="s">
        <v>318</v>
      </c>
      <c r="S207" s="131">
        <f>'2次効果'!J173</f>
        <v>0</v>
      </c>
    </row>
    <row r="208" spans="1:23" ht="12.2" customHeight="1">
      <c r="E208" s="182"/>
      <c r="F208" s="183"/>
      <c r="H208" s="774"/>
      <c r="I208" s="129"/>
      <c r="J208" s="130"/>
      <c r="M208" s="774"/>
      <c r="N208" s="129"/>
      <c r="O208" s="130"/>
      <c r="Q208" s="807"/>
      <c r="R208" s="129" t="s">
        <v>598</v>
      </c>
      <c r="S208" s="131">
        <f>'2次効果'!J174</f>
        <v>0</v>
      </c>
    </row>
    <row r="209" spans="5:19" ht="12.2" customHeight="1">
      <c r="E209" s="145"/>
      <c r="F209" s="184"/>
      <c r="H209" s="774"/>
      <c r="I209" s="129"/>
      <c r="J209" s="130"/>
      <c r="M209" s="774"/>
      <c r="N209" s="129"/>
      <c r="O209" s="130"/>
      <c r="Q209" s="807"/>
      <c r="R209" s="129" t="s">
        <v>320</v>
      </c>
      <c r="S209" s="131">
        <f>'2次効果'!J175</f>
        <v>0</v>
      </c>
    </row>
    <row r="210" spans="5:19" ht="12.2" customHeight="1">
      <c r="H210" s="774"/>
      <c r="I210" s="129"/>
      <c r="J210" s="130"/>
      <c r="M210" s="774"/>
      <c r="N210" s="129"/>
      <c r="O210" s="130"/>
      <c r="Q210" s="807"/>
      <c r="R210" s="129" t="s">
        <v>599</v>
      </c>
      <c r="S210" s="131">
        <f>'2次効果'!J176</f>
        <v>0</v>
      </c>
    </row>
    <row r="211" spans="5:19" ht="12.2" customHeight="1">
      <c r="H211" s="774"/>
      <c r="I211" s="129"/>
      <c r="J211" s="130"/>
      <c r="M211" s="774"/>
      <c r="N211" s="129"/>
      <c r="O211" s="130"/>
      <c r="Q211" s="807"/>
      <c r="R211" s="129" t="s">
        <v>322</v>
      </c>
      <c r="S211" s="131">
        <f>'2次効果'!J177</f>
        <v>0</v>
      </c>
    </row>
    <row r="212" spans="5:19" ht="12.2" customHeight="1">
      <c r="H212" s="774"/>
      <c r="I212" s="129"/>
      <c r="J212" s="130"/>
      <c r="M212" s="774"/>
      <c r="N212" s="129"/>
      <c r="O212" s="130"/>
      <c r="Q212" s="807"/>
      <c r="R212" s="129" t="s">
        <v>600</v>
      </c>
      <c r="S212" s="131">
        <f>'2次効果'!J178</f>
        <v>0</v>
      </c>
    </row>
    <row r="213" spans="5:19" ht="12.2" customHeight="1">
      <c r="E213" s="141"/>
      <c r="F213" s="141"/>
      <c r="H213" s="774"/>
      <c r="I213" s="129"/>
      <c r="J213" s="130"/>
      <c r="M213" s="774"/>
      <c r="N213" s="129"/>
      <c r="O213" s="130"/>
      <c r="Q213" s="807"/>
      <c r="R213" s="129" t="s">
        <v>324</v>
      </c>
      <c r="S213" s="131">
        <f>'2次効果'!J179</f>
        <v>0</v>
      </c>
    </row>
    <row r="214" spans="5:19" ht="12.2" customHeight="1">
      <c r="H214" s="774"/>
      <c r="I214" s="129"/>
      <c r="J214" s="130"/>
      <c r="M214" s="774"/>
      <c r="N214" s="129"/>
      <c r="O214" s="130"/>
      <c r="Q214" s="807"/>
      <c r="R214" s="129" t="s">
        <v>325</v>
      </c>
      <c r="S214" s="131">
        <f>'2次効果'!J180</f>
        <v>0</v>
      </c>
    </row>
    <row r="215" spans="5:19" ht="12.2" customHeight="1">
      <c r="F215" s="133"/>
      <c r="H215" s="145"/>
      <c r="I215" s="145"/>
      <c r="J215" s="130"/>
      <c r="M215" s="145"/>
      <c r="N215" s="145"/>
      <c r="O215" s="130"/>
      <c r="Q215" s="807"/>
      <c r="R215" s="129" t="s">
        <v>601</v>
      </c>
      <c r="S215" s="131">
        <f>'2次効果'!J181</f>
        <v>0</v>
      </c>
    </row>
    <row r="216" spans="5:19">
      <c r="H216" s="145"/>
      <c r="I216" s="129"/>
      <c r="J216" s="130"/>
      <c r="Q216" s="808"/>
      <c r="R216" s="129" t="s">
        <v>327</v>
      </c>
      <c r="S216" s="131">
        <f>'2次効果'!J182</f>
        <v>0</v>
      </c>
    </row>
    <row r="217" spans="5:19">
      <c r="I217" s="129"/>
      <c r="J217" s="130"/>
      <c r="Q217" s="142"/>
      <c r="R217" s="172" t="s">
        <v>71</v>
      </c>
      <c r="S217" s="144">
        <f>SUM(S204:S216)</f>
        <v>0</v>
      </c>
    </row>
    <row r="218" spans="5:19">
      <c r="I218" s="145"/>
      <c r="J218" s="130"/>
    </row>
    <row r="219" spans="5:19">
      <c r="I219" s="145"/>
      <c r="J219" s="130"/>
    </row>
    <row r="220" spans="5:19">
      <c r="I220" s="145"/>
      <c r="J220" s="130"/>
    </row>
    <row r="221" spans="5:19">
      <c r="I221" s="145"/>
      <c r="J221" s="130"/>
    </row>
    <row r="222" spans="5:19">
      <c r="I222" s="145"/>
      <c r="J222" s="130"/>
    </row>
    <row r="226" spans="3:23" ht="12.4" customHeight="1"/>
    <row r="227" spans="3:23" ht="12.4" customHeight="1"/>
    <row r="228" spans="3:23" ht="12.4" customHeight="1">
      <c r="C228" s="96"/>
      <c r="D228" s="96"/>
      <c r="G228" s="120"/>
      <c r="H228" s="120"/>
      <c r="W228" s="121"/>
    </row>
    <row r="248" spans="4:19" ht="12.75" thickBot="1"/>
    <row r="249" spans="4:19" ht="15" thickTop="1">
      <c r="D249" s="196"/>
      <c r="E249" s="197" t="s">
        <v>349</v>
      </c>
      <c r="F249" s="197"/>
      <c r="H249" s="198"/>
      <c r="I249" s="802" t="s">
        <v>350</v>
      </c>
      <c r="J249" s="814"/>
      <c r="M249" s="123"/>
      <c r="N249" s="817" t="s">
        <v>351</v>
      </c>
      <c r="O249" s="818"/>
      <c r="Q249" s="199"/>
      <c r="R249" s="763" t="s">
        <v>352</v>
      </c>
      <c r="S249" s="821"/>
    </row>
    <row r="250" spans="4:19" ht="14.25">
      <c r="D250" s="200"/>
      <c r="E250" s="201" t="s">
        <v>353</v>
      </c>
      <c r="F250" s="201"/>
      <c r="H250" s="202"/>
      <c r="I250" s="815"/>
      <c r="J250" s="816"/>
      <c r="M250" s="125"/>
      <c r="N250" s="819"/>
      <c r="O250" s="820"/>
      <c r="Q250" s="203"/>
      <c r="R250" s="768" t="s">
        <v>314</v>
      </c>
      <c r="S250" s="822"/>
    </row>
    <row r="251" spans="4:19" ht="12.2" customHeight="1">
      <c r="D251" s="770" t="s">
        <v>87</v>
      </c>
      <c r="E251" s="127" t="s">
        <v>315</v>
      </c>
      <c r="F251" s="128">
        <f>S120+S172</f>
        <v>0</v>
      </c>
      <c r="H251" s="791" t="s">
        <v>87</v>
      </c>
      <c r="I251" s="127" t="s">
        <v>315</v>
      </c>
      <c r="J251" s="157">
        <f>'2次効果'!F253</f>
        <v>0</v>
      </c>
      <c r="M251" s="770" t="s">
        <v>87</v>
      </c>
      <c r="N251" s="127" t="s">
        <v>315</v>
      </c>
      <c r="O251" s="128">
        <f>'1次効果'!F91</f>
        <v>0</v>
      </c>
      <c r="Q251" s="770" t="s">
        <v>87</v>
      </c>
      <c r="R251" s="127" t="s">
        <v>315</v>
      </c>
      <c r="S251" s="128">
        <f>'1次効果'!J91</f>
        <v>0</v>
      </c>
    </row>
    <row r="252" spans="4:19" ht="12.2" customHeight="1">
      <c r="D252" s="771"/>
      <c r="E252" s="129" t="s">
        <v>316</v>
      </c>
      <c r="F252" s="131">
        <f t="shared" ref="F252:F276" si="0">S121+S173</f>
        <v>0</v>
      </c>
      <c r="H252" s="792"/>
      <c r="I252" s="129" t="s">
        <v>316</v>
      </c>
      <c r="J252" s="161">
        <f>'2次効果'!F254</f>
        <v>0</v>
      </c>
      <c r="M252" s="771"/>
      <c r="N252" s="129" t="s">
        <v>316</v>
      </c>
      <c r="O252" s="131">
        <f>'1次効果'!F92</f>
        <v>0</v>
      </c>
      <c r="Q252" s="771"/>
      <c r="R252" s="129" t="s">
        <v>316</v>
      </c>
      <c r="S252" s="131">
        <f>'1次効果'!J92</f>
        <v>0</v>
      </c>
    </row>
    <row r="253" spans="4:19" ht="12.2" customHeight="1">
      <c r="D253" s="771"/>
      <c r="E253" s="129" t="s">
        <v>317</v>
      </c>
      <c r="F253" s="131">
        <f t="shared" si="0"/>
        <v>0</v>
      </c>
      <c r="H253" s="792"/>
      <c r="I253" s="129" t="s">
        <v>317</v>
      </c>
      <c r="J253" s="161">
        <f>'2次効果'!F255</f>
        <v>0</v>
      </c>
      <c r="M253" s="771"/>
      <c r="N253" s="129" t="s">
        <v>317</v>
      </c>
      <c r="O253" s="131">
        <f>'1次効果'!F93</f>
        <v>0</v>
      </c>
      <c r="Q253" s="771"/>
      <c r="R253" s="129" t="s">
        <v>317</v>
      </c>
      <c r="S253" s="131">
        <f>'1次効果'!J93</f>
        <v>0</v>
      </c>
    </row>
    <row r="254" spans="4:19" ht="12.2" customHeight="1">
      <c r="D254" s="771"/>
      <c r="E254" s="129" t="s">
        <v>318</v>
      </c>
      <c r="F254" s="131">
        <f t="shared" si="0"/>
        <v>0</v>
      </c>
      <c r="H254" s="792"/>
      <c r="I254" s="129" t="s">
        <v>318</v>
      </c>
      <c r="J254" s="161">
        <f>'2次効果'!F256</f>
        <v>0</v>
      </c>
      <c r="M254" s="771"/>
      <c r="N254" s="129" t="s">
        <v>318</v>
      </c>
      <c r="O254" s="131">
        <f>'1次効果'!F94</f>
        <v>0</v>
      </c>
      <c r="Q254" s="771"/>
      <c r="R254" s="129" t="s">
        <v>318</v>
      </c>
      <c r="S254" s="131">
        <f>'1次効果'!J94</f>
        <v>0</v>
      </c>
    </row>
    <row r="255" spans="4:19" ht="12.2" customHeight="1">
      <c r="D255" s="771"/>
      <c r="E255" s="129" t="s">
        <v>598</v>
      </c>
      <c r="F255" s="131">
        <f t="shared" si="0"/>
        <v>0</v>
      </c>
      <c r="H255" s="792"/>
      <c r="I255" s="129" t="s">
        <v>598</v>
      </c>
      <c r="J255" s="161">
        <f>'2次効果'!F257</f>
        <v>0</v>
      </c>
      <c r="M255" s="771"/>
      <c r="N255" s="129" t="s">
        <v>598</v>
      </c>
      <c r="O255" s="131">
        <f>'1次効果'!F95</f>
        <v>0</v>
      </c>
      <c r="Q255" s="771"/>
      <c r="R255" s="129" t="s">
        <v>598</v>
      </c>
      <c r="S255" s="131">
        <f>'1次効果'!J95</f>
        <v>0</v>
      </c>
    </row>
    <row r="256" spans="4:19" ht="12.2" customHeight="1">
      <c r="D256" s="771"/>
      <c r="E256" s="129" t="s">
        <v>320</v>
      </c>
      <c r="F256" s="131">
        <f t="shared" si="0"/>
        <v>0</v>
      </c>
      <c r="H256" s="792"/>
      <c r="I256" s="129" t="s">
        <v>320</v>
      </c>
      <c r="J256" s="161">
        <f>'2次効果'!F258</f>
        <v>0</v>
      </c>
      <c r="M256" s="771"/>
      <c r="N256" s="129" t="s">
        <v>320</v>
      </c>
      <c r="O256" s="131">
        <f>'1次効果'!F96</f>
        <v>0</v>
      </c>
      <c r="Q256" s="771"/>
      <c r="R256" s="129" t="s">
        <v>320</v>
      </c>
      <c r="S256" s="131">
        <f>'1次効果'!J96</f>
        <v>0</v>
      </c>
    </row>
    <row r="257" spans="4:19" ht="12.2" customHeight="1">
      <c r="D257" s="771"/>
      <c r="E257" s="129" t="s">
        <v>599</v>
      </c>
      <c r="F257" s="131">
        <f t="shared" si="0"/>
        <v>0</v>
      </c>
      <c r="H257" s="792"/>
      <c r="I257" s="129" t="s">
        <v>599</v>
      </c>
      <c r="J257" s="161">
        <f>'2次効果'!F259</f>
        <v>0</v>
      </c>
      <c r="M257" s="771"/>
      <c r="N257" s="129" t="s">
        <v>599</v>
      </c>
      <c r="O257" s="131">
        <f>'1次効果'!F97</f>
        <v>0</v>
      </c>
      <c r="Q257" s="771"/>
      <c r="R257" s="129" t="s">
        <v>599</v>
      </c>
      <c r="S257" s="131">
        <f>'1次効果'!J97</f>
        <v>0</v>
      </c>
    </row>
    <row r="258" spans="4:19" ht="12.2" customHeight="1">
      <c r="D258" s="771"/>
      <c r="E258" s="129" t="s">
        <v>322</v>
      </c>
      <c r="F258" s="131">
        <f t="shared" si="0"/>
        <v>0</v>
      </c>
      <c r="H258" s="792"/>
      <c r="I258" s="129" t="s">
        <v>322</v>
      </c>
      <c r="J258" s="161">
        <f>'2次効果'!F260</f>
        <v>0</v>
      </c>
      <c r="M258" s="771"/>
      <c r="N258" s="129" t="s">
        <v>322</v>
      </c>
      <c r="O258" s="131">
        <f>'1次効果'!F98</f>
        <v>0</v>
      </c>
      <c r="Q258" s="771"/>
      <c r="R258" s="129" t="s">
        <v>322</v>
      </c>
      <c r="S258" s="131">
        <f>'1次効果'!J98</f>
        <v>0</v>
      </c>
    </row>
    <row r="259" spans="4:19" ht="12.2" customHeight="1">
      <c r="D259" s="771"/>
      <c r="E259" s="129" t="s">
        <v>600</v>
      </c>
      <c r="F259" s="131">
        <f t="shared" si="0"/>
        <v>0</v>
      </c>
      <c r="H259" s="792"/>
      <c r="I259" s="129" t="s">
        <v>600</v>
      </c>
      <c r="J259" s="161">
        <f>'2次効果'!F261</f>
        <v>0</v>
      </c>
      <c r="M259" s="771"/>
      <c r="N259" s="129" t="s">
        <v>600</v>
      </c>
      <c r="O259" s="131">
        <f>'1次効果'!F99</f>
        <v>0</v>
      </c>
      <c r="Q259" s="771"/>
      <c r="R259" s="129" t="s">
        <v>600</v>
      </c>
      <c r="S259" s="131">
        <f>'1次効果'!J99</f>
        <v>0</v>
      </c>
    </row>
    <row r="260" spans="4:19" ht="12.2" customHeight="1">
      <c r="D260" s="771"/>
      <c r="E260" s="129" t="s">
        <v>324</v>
      </c>
      <c r="F260" s="131">
        <f t="shared" si="0"/>
        <v>0</v>
      </c>
      <c r="H260" s="792"/>
      <c r="I260" s="129" t="s">
        <v>324</v>
      </c>
      <c r="J260" s="161">
        <f>'2次効果'!F262</f>
        <v>0</v>
      </c>
      <c r="M260" s="771"/>
      <c r="N260" s="129" t="s">
        <v>324</v>
      </c>
      <c r="O260" s="131">
        <f>'1次効果'!F100</f>
        <v>0</v>
      </c>
      <c r="Q260" s="771"/>
      <c r="R260" s="129" t="s">
        <v>324</v>
      </c>
      <c r="S260" s="131">
        <f>'1次効果'!J100</f>
        <v>0</v>
      </c>
    </row>
    <row r="261" spans="4:19" ht="12.2" customHeight="1">
      <c r="D261" s="771"/>
      <c r="E261" s="129" t="s">
        <v>325</v>
      </c>
      <c r="F261" s="131">
        <f t="shared" si="0"/>
        <v>0</v>
      </c>
      <c r="H261" s="792"/>
      <c r="I261" s="129" t="s">
        <v>325</v>
      </c>
      <c r="J261" s="161">
        <f>'2次効果'!F263</f>
        <v>0</v>
      </c>
      <c r="M261" s="771"/>
      <c r="N261" s="129" t="s">
        <v>325</v>
      </c>
      <c r="O261" s="131">
        <f>'1次効果'!F101</f>
        <v>0</v>
      </c>
      <c r="Q261" s="771"/>
      <c r="R261" s="129" t="s">
        <v>325</v>
      </c>
      <c r="S261" s="131">
        <f>'1次効果'!J101</f>
        <v>0</v>
      </c>
    </row>
    <row r="262" spans="4:19" ht="12.2" customHeight="1">
      <c r="D262" s="771"/>
      <c r="E262" s="129" t="s">
        <v>601</v>
      </c>
      <c r="F262" s="131">
        <f t="shared" si="0"/>
        <v>0</v>
      </c>
      <c r="H262" s="792"/>
      <c r="I262" s="129" t="s">
        <v>601</v>
      </c>
      <c r="J262" s="161">
        <f>'2次効果'!F264</f>
        <v>0</v>
      </c>
      <c r="M262" s="771"/>
      <c r="N262" s="129" t="s">
        <v>601</v>
      </c>
      <c r="O262" s="131">
        <f>'1次効果'!F102</f>
        <v>0</v>
      </c>
      <c r="Q262" s="771"/>
      <c r="R262" s="129" t="s">
        <v>601</v>
      </c>
      <c r="S262" s="131">
        <f>'1次効果'!J102</f>
        <v>0</v>
      </c>
    </row>
    <row r="263" spans="4:19" ht="12.2" customHeight="1">
      <c r="D263" s="772"/>
      <c r="E263" s="129" t="s">
        <v>327</v>
      </c>
      <c r="F263" s="131">
        <f t="shared" si="0"/>
        <v>0</v>
      </c>
      <c r="H263" s="793"/>
      <c r="I263" s="129" t="s">
        <v>327</v>
      </c>
      <c r="J263" s="161">
        <f>'2次効果'!F265</f>
        <v>0</v>
      </c>
      <c r="M263" s="772"/>
      <c r="N263" s="129" t="s">
        <v>327</v>
      </c>
      <c r="O263" s="131">
        <f>'1次効果'!F103</f>
        <v>0</v>
      </c>
      <c r="Q263" s="772"/>
      <c r="R263" s="129" t="s">
        <v>327</v>
      </c>
      <c r="S263" s="131">
        <f>'1次効果'!J103</f>
        <v>0</v>
      </c>
    </row>
    <row r="264" spans="4:19" ht="12.2" customHeight="1">
      <c r="D264" s="770" t="s">
        <v>73</v>
      </c>
      <c r="E264" s="127" t="s">
        <v>315</v>
      </c>
      <c r="F264" s="128">
        <f t="shared" si="0"/>
        <v>0</v>
      </c>
      <c r="H264" s="791" t="s">
        <v>73</v>
      </c>
      <c r="I264" s="127" t="s">
        <v>315</v>
      </c>
      <c r="J264" s="157">
        <f>'2次効果'!F266</f>
        <v>0</v>
      </c>
      <c r="M264" s="770" t="s">
        <v>73</v>
      </c>
      <c r="N264" s="127" t="s">
        <v>315</v>
      </c>
      <c r="O264" s="128">
        <f>'1次効果'!F104</f>
        <v>0</v>
      </c>
      <c r="Q264" s="770" t="s">
        <v>73</v>
      </c>
      <c r="R264" s="127" t="s">
        <v>315</v>
      </c>
      <c r="S264" s="128">
        <f>'1次効果'!J104</f>
        <v>0</v>
      </c>
    </row>
    <row r="265" spans="4:19" ht="12.2" customHeight="1">
      <c r="D265" s="771"/>
      <c r="E265" s="129" t="s">
        <v>316</v>
      </c>
      <c r="F265" s="131">
        <f t="shared" si="0"/>
        <v>0</v>
      </c>
      <c r="H265" s="792"/>
      <c r="I265" s="129" t="s">
        <v>316</v>
      </c>
      <c r="J265" s="161">
        <f>'2次効果'!F267</f>
        <v>0</v>
      </c>
      <c r="M265" s="771"/>
      <c r="N265" s="129" t="s">
        <v>316</v>
      </c>
      <c r="O265" s="131">
        <f>'1次効果'!F105</f>
        <v>0</v>
      </c>
      <c r="Q265" s="771"/>
      <c r="R265" s="129" t="s">
        <v>316</v>
      </c>
      <c r="S265" s="131">
        <f>'1次効果'!J105</f>
        <v>0</v>
      </c>
    </row>
    <row r="266" spans="4:19" ht="12.2" customHeight="1">
      <c r="D266" s="771"/>
      <c r="E266" s="129" t="s">
        <v>317</v>
      </c>
      <c r="F266" s="131">
        <f t="shared" si="0"/>
        <v>0</v>
      </c>
      <c r="H266" s="792"/>
      <c r="I266" s="129" t="s">
        <v>317</v>
      </c>
      <c r="J266" s="161">
        <f>'2次効果'!F268</f>
        <v>0</v>
      </c>
      <c r="M266" s="771"/>
      <c r="N266" s="129" t="s">
        <v>317</v>
      </c>
      <c r="O266" s="131">
        <f>'1次効果'!F106</f>
        <v>0</v>
      </c>
      <c r="Q266" s="771"/>
      <c r="R266" s="129" t="s">
        <v>317</v>
      </c>
      <c r="S266" s="131">
        <f>'1次効果'!J106</f>
        <v>0</v>
      </c>
    </row>
    <row r="267" spans="4:19" ht="12.2" customHeight="1">
      <c r="D267" s="771"/>
      <c r="E267" s="129" t="s">
        <v>318</v>
      </c>
      <c r="F267" s="131">
        <f t="shared" si="0"/>
        <v>0</v>
      </c>
      <c r="H267" s="792"/>
      <c r="I267" s="129" t="s">
        <v>318</v>
      </c>
      <c r="J267" s="161">
        <f>'2次効果'!F269</f>
        <v>0</v>
      </c>
      <c r="M267" s="771"/>
      <c r="N267" s="129" t="s">
        <v>318</v>
      </c>
      <c r="O267" s="131">
        <f>'1次効果'!F107</f>
        <v>0</v>
      </c>
      <c r="Q267" s="771"/>
      <c r="R267" s="129" t="s">
        <v>318</v>
      </c>
      <c r="S267" s="131">
        <f>'1次効果'!J107</f>
        <v>0</v>
      </c>
    </row>
    <row r="268" spans="4:19" ht="12.2" customHeight="1">
      <c r="D268" s="771"/>
      <c r="E268" s="129" t="s">
        <v>598</v>
      </c>
      <c r="F268" s="131">
        <f t="shared" si="0"/>
        <v>0</v>
      </c>
      <c r="H268" s="792"/>
      <c r="I268" s="129" t="s">
        <v>598</v>
      </c>
      <c r="J268" s="161">
        <f>'2次効果'!F270</f>
        <v>0</v>
      </c>
      <c r="M268" s="771"/>
      <c r="N268" s="129" t="s">
        <v>598</v>
      </c>
      <c r="O268" s="131">
        <f>'1次効果'!F108</f>
        <v>0</v>
      </c>
      <c r="Q268" s="771"/>
      <c r="R268" s="129" t="s">
        <v>598</v>
      </c>
      <c r="S268" s="131">
        <f>'1次効果'!J108</f>
        <v>0</v>
      </c>
    </row>
    <row r="269" spans="4:19" ht="12.2" customHeight="1">
      <c r="D269" s="771"/>
      <c r="E269" s="129" t="s">
        <v>320</v>
      </c>
      <c r="F269" s="131">
        <f t="shared" si="0"/>
        <v>0</v>
      </c>
      <c r="H269" s="792"/>
      <c r="I269" s="129" t="s">
        <v>320</v>
      </c>
      <c r="J269" s="161">
        <f>'2次効果'!F271</f>
        <v>0</v>
      </c>
      <c r="M269" s="771"/>
      <c r="N269" s="129" t="s">
        <v>320</v>
      </c>
      <c r="O269" s="131">
        <f>'1次効果'!F109</f>
        <v>0</v>
      </c>
      <c r="Q269" s="771"/>
      <c r="R269" s="129" t="s">
        <v>320</v>
      </c>
      <c r="S269" s="131">
        <f>'1次効果'!J109</f>
        <v>0</v>
      </c>
    </row>
    <row r="270" spans="4:19" ht="12.2" customHeight="1">
      <c r="D270" s="771"/>
      <c r="E270" s="129" t="s">
        <v>599</v>
      </c>
      <c r="F270" s="131">
        <f t="shared" si="0"/>
        <v>0</v>
      </c>
      <c r="H270" s="792"/>
      <c r="I270" s="129" t="s">
        <v>599</v>
      </c>
      <c r="J270" s="161">
        <f>'2次効果'!F272</f>
        <v>0</v>
      </c>
      <c r="M270" s="771"/>
      <c r="N270" s="129" t="s">
        <v>599</v>
      </c>
      <c r="O270" s="131">
        <f>'1次効果'!F110</f>
        <v>0</v>
      </c>
      <c r="Q270" s="771"/>
      <c r="R270" s="129" t="s">
        <v>599</v>
      </c>
      <c r="S270" s="131">
        <f>'1次効果'!J110</f>
        <v>0</v>
      </c>
    </row>
    <row r="271" spans="4:19" ht="12.2" customHeight="1">
      <c r="D271" s="771"/>
      <c r="E271" s="129" t="s">
        <v>322</v>
      </c>
      <c r="F271" s="131">
        <f t="shared" si="0"/>
        <v>0</v>
      </c>
      <c r="H271" s="792"/>
      <c r="I271" s="129" t="s">
        <v>322</v>
      </c>
      <c r="J271" s="161">
        <f>'2次効果'!F273</f>
        <v>0</v>
      </c>
      <c r="M271" s="771"/>
      <c r="N271" s="129" t="s">
        <v>322</v>
      </c>
      <c r="O271" s="131">
        <f>'1次効果'!F111</f>
        <v>0</v>
      </c>
      <c r="Q271" s="771"/>
      <c r="R271" s="129" t="s">
        <v>322</v>
      </c>
      <c r="S271" s="131">
        <f>'1次効果'!J111</f>
        <v>0</v>
      </c>
    </row>
    <row r="272" spans="4:19" ht="12.2" customHeight="1">
      <c r="D272" s="771"/>
      <c r="E272" s="129" t="s">
        <v>600</v>
      </c>
      <c r="F272" s="131">
        <f t="shared" si="0"/>
        <v>0</v>
      </c>
      <c r="H272" s="792"/>
      <c r="I272" s="129" t="s">
        <v>600</v>
      </c>
      <c r="J272" s="161">
        <f>'2次効果'!F274</f>
        <v>0</v>
      </c>
      <c r="M272" s="771"/>
      <c r="N272" s="129" t="s">
        <v>600</v>
      </c>
      <c r="O272" s="131">
        <f>'1次効果'!F112</f>
        <v>0</v>
      </c>
      <c r="Q272" s="771"/>
      <c r="R272" s="129" t="s">
        <v>600</v>
      </c>
      <c r="S272" s="131">
        <f>'1次効果'!J112</f>
        <v>0</v>
      </c>
    </row>
    <row r="273" spans="4:27" ht="12.2" customHeight="1">
      <c r="D273" s="771"/>
      <c r="E273" s="129" t="s">
        <v>324</v>
      </c>
      <c r="F273" s="131">
        <f t="shared" si="0"/>
        <v>0</v>
      </c>
      <c r="H273" s="792"/>
      <c r="I273" s="129" t="s">
        <v>324</v>
      </c>
      <c r="J273" s="161">
        <f>'2次効果'!F275</f>
        <v>0</v>
      </c>
      <c r="M273" s="771"/>
      <c r="N273" s="129" t="s">
        <v>324</v>
      </c>
      <c r="O273" s="131">
        <f>'1次効果'!F113</f>
        <v>0</v>
      </c>
      <c r="Q273" s="771"/>
      <c r="R273" s="129" t="s">
        <v>324</v>
      </c>
      <c r="S273" s="131">
        <f>'1次効果'!J113</f>
        <v>0</v>
      </c>
    </row>
    <row r="274" spans="4:27" ht="12.2" customHeight="1">
      <c r="D274" s="771"/>
      <c r="E274" s="129" t="s">
        <v>325</v>
      </c>
      <c r="F274" s="131">
        <f t="shared" si="0"/>
        <v>0</v>
      </c>
      <c r="H274" s="792"/>
      <c r="I274" s="129" t="s">
        <v>325</v>
      </c>
      <c r="J274" s="161">
        <f>'2次効果'!F276</f>
        <v>0</v>
      </c>
      <c r="M274" s="771"/>
      <c r="N274" s="129" t="s">
        <v>325</v>
      </c>
      <c r="O274" s="131">
        <f>'1次効果'!F114</f>
        <v>0</v>
      </c>
      <c r="Q274" s="771"/>
      <c r="R274" s="129" t="s">
        <v>325</v>
      </c>
      <c r="S274" s="131">
        <f>'1次効果'!J114</f>
        <v>0</v>
      </c>
    </row>
    <row r="275" spans="4:27" ht="12.2" customHeight="1">
      <c r="D275" s="771"/>
      <c r="E275" s="129" t="s">
        <v>601</v>
      </c>
      <c r="F275" s="131">
        <f t="shared" si="0"/>
        <v>0</v>
      </c>
      <c r="H275" s="792"/>
      <c r="I275" s="129" t="s">
        <v>601</v>
      </c>
      <c r="J275" s="161">
        <f>'2次効果'!F277</f>
        <v>0</v>
      </c>
      <c r="M275" s="771"/>
      <c r="N275" s="129" t="s">
        <v>601</v>
      </c>
      <c r="O275" s="131">
        <f>'1次効果'!F115</f>
        <v>0</v>
      </c>
      <c r="Q275" s="771"/>
      <c r="R275" s="129" t="s">
        <v>601</v>
      </c>
      <c r="S275" s="131">
        <f>'1次効果'!J115</f>
        <v>0</v>
      </c>
    </row>
    <row r="276" spans="4:27" ht="12.2" customHeight="1">
      <c r="D276" s="772"/>
      <c r="E276" s="129" t="s">
        <v>327</v>
      </c>
      <c r="F276" s="131">
        <f t="shared" si="0"/>
        <v>0</v>
      </c>
      <c r="H276" s="793"/>
      <c r="I276" s="129" t="s">
        <v>327</v>
      </c>
      <c r="J276" s="161">
        <f>'2次効果'!F278</f>
        <v>0</v>
      </c>
      <c r="M276" s="772"/>
      <c r="N276" s="129" t="s">
        <v>327</v>
      </c>
      <c r="O276" s="131">
        <f>'1次効果'!F116</f>
        <v>0</v>
      </c>
      <c r="Q276" s="772"/>
      <c r="R276" s="129" t="s">
        <v>327</v>
      </c>
      <c r="S276" s="131">
        <f>'1次効果'!J116</f>
        <v>0</v>
      </c>
    </row>
    <row r="277" spans="4:27">
      <c r="D277" s="172"/>
      <c r="E277" s="143" t="s">
        <v>335</v>
      </c>
      <c r="F277" s="144">
        <f>SUM(F251:F263)</f>
        <v>0</v>
      </c>
      <c r="H277" s="167"/>
      <c r="I277" s="170" t="s">
        <v>335</v>
      </c>
      <c r="J277" s="168">
        <f>SUM(J251:J263)</f>
        <v>0</v>
      </c>
      <c r="M277" s="172"/>
      <c r="N277" s="143" t="s">
        <v>335</v>
      </c>
      <c r="O277" s="144">
        <f>SUM(O251:O263)</f>
        <v>0</v>
      </c>
      <c r="Q277" s="172"/>
      <c r="R277" s="170" t="s">
        <v>335</v>
      </c>
      <c r="S277" s="144">
        <f>SUM(S251:S263)</f>
        <v>0</v>
      </c>
    </row>
    <row r="278" spans="4:27">
      <c r="D278" s="172"/>
      <c r="E278" s="143" t="s">
        <v>336</v>
      </c>
      <c r="F278" s="144">
        <f>SUM(F264:F276)</f>
        <v>0</v>
      </c>
      <c r="H278" s="167"/>
      <c r="I278" s="170" t="s">
        <v>337</v>
      </c>
      <c r="J278" s="168">
        <f>SUM(J264:J276)</f>
        <v>0</v>
      </c>
      <c r="M278" s="172"/>
      <c r="N278" s="143" t="s">
        <v>336</v>
      </c>
      <c r="O278" s="144">
        <f>SUM(O264:O276)</f>
        <v>0</v>
      </c>
      <c r="Q278" s="172"/>
      <c r="R278" s="170" t="s">
        <v>337</v>
      </c>
      <c r="S278" s="144">
        <f>SUM(S264:S276)</f>
        <v>0</v>
      </c>
    </row>
    <row r="279" spans="4:27" ht="12.75" thickBot="1">
      <c r="D279" s="172"/>
      <c r="E279" s="143" t="s">
        <v>338</v>
      </c>
      <c r="F279" s="144">
        <f>F277+F278</f>
        <v>0</v>
      </c>
      <c r="H279" s="173"/>
      <c r="I279" s="179" t="s">
        <v>71</v>
      </c>
      <c r="J279" s="175">
        <f>J277+J278</f>
        <v>0</v>
      </c>
      <c r="M279" s="172"/>
      <c r="N279" s="143" t="s">
        <v>338</v>
      </c>
      <c r="O279" s="144">
        <f>O277+O278</f>
        <v>0</v>
      </c>
      <c r="Q279" s="172"/>
      <c r="R279" s="170" t="s">
        <v>71</v>
      </c>
      <c r="S279" s="144">
        <f>S277+S278</f>
        <v>0</v>
      </c>
    </row>
    <row r="280" spans="4:27" ht="12.75" thickTop="1"/>
    <row r="286" spans="4:27" ht="14.25">
      <c r="D286" s="123"/>
      <c r="E286" s="817" t="s">
        <v>354</v>
      </c>
      <c r="F286" s="818"/>
      <c r="H286" s="123"/>
      <c r="I286" s="204" t="s">
        <v>355</v>
      </c>
      <c r="J286" s="205"/>
      <c r="M286" s="123"/>
      <c r="N286" s="817" t="s">
        <v>356</v>
      </c>
      <c r="O286" s="818"/>
      <c r="Q286" s="123"/>
      <c r="R286" s="763" t="s">
        <v>352</v>
      </c>
      <c r="S286" s="764"/>
    </row>
    <row r="287" spans="4:27" ht="14.25">
      <c r="D287" s="125"/>
      <c r="E287" s="819"/>
      <c r="F287" s="820"/>
      <c r="H287" s="125"/>
      <c r="I287" s="206" t="s">
        <v>334</v>
      </c>
      <c r="J287" s="207"/>
      <c r="M287" s="125"/>
      <c r="N287" s="819"/>
      <c r="O287" s="820"/>
      <c r="Q287" s="125"/>
      <c r="R287" s="768" t="s">
        <v>357</v>
      </c>
      <c r="S287" s="769"/>
      <c r="X287" s="145"/>
      <c r="Y287" s="145"/>
      <c r="Z287" s="812"/>
      <c r="AA287" s="813"/>
    </row>
    <row r="288" spans="4:27" ht="12.2" customHeight="1">
      <c r="D288" s="770" t="s">
        <v>87</v>
      </c>
      <c r="E288" s="127" t="s">
        <v>315</v>
      </c>
      <c r="F288" s="128">
        <f>'1次効果'!F373</f>
        <v>0</v>
      </c>
      <c r="H288" s="823" t="s">
        <v>87</v>
      </c>
      <c r="I288" s="127" t="s">
        <v>315</v>
      </c>
      <c r="J288" s="128">
        <f>'1次効果'!J373</f>
        <v>0</v>
      </c>
      <c r="M288" s="823" t="s">
        <v>87</v>
      </c>
      <c r="N288" s="127" t="s">
        <v>315</v>
      </c>
      <c r="O288" s="128">
        <f>'2次効果'!F253</f>
        <v>0</v>
      </c>
      <c r="Q288" s="823" t="s">
        <v>87</v>
      </c>
      <c r="R288" s="127" t="s">
        <v>315</v>
      </c>
      <c r="S288" s="128">
        <f>'2次効果'!J253</f>
        <v>0</v>
      </c>
      <c r="X288" s="145"/>
      <c r="Y288" s="773"/>
      <c r="Z288" s="129"/>
      <c r="AA288" s="130"/>
    </row>
    <row r="289" spans="4:27" ht="12.2" customHeight="1">
      <c r="D289" s="771"/>
      <c r="E289" s="129" t="s">
        <v>316</v>
      </c>
      <c r="F289" s="131">
        <f>'1次効果'!F374</f>
        <v>0</v>
      </c>
      <c r="H289" s="824"/>
      <c r="I289" s="129" t="s">
        <v>316</v>
      </c>
      <c r="J289" s="131">
        <f>'1次効果'!J374</f>
        <v>0</v>
      </c>
      <c r="M289" s="824"/>
      <c r="N289" s="129" t="s">
        <v>316</v>
      </c>
      <c r="O289" s="131">
        <f>'2次効果'!F254</f>
        <v>0</v>
      </c>
      <c r="Q289" s="824"/>
      <c r="R289" s="129" t="s">
        <v>316</v>
      </c>
      <c r="S289" s="131">
        <f>'2次効果'!J254</f>
        <v>0</v>
      </c>
      <c r="X289" s="145"/>
      <c r="Y289" s="774"/>
      <c r="Z289" s="129"/>
      <c r="AA289" s="130"/>
    </row>
    <row r="290" spans="4:27" ht="12.2" customHeight="1">
      <c r="D290" s="771"/>
      <c r="E290" s="129" t="s">
        <v>317</v>
      </c>
      <c r="F290" s="131">
        <f>'1次効果'!F375</f>
        <v>0</v>
      </c>
      <c r="H290" s="824"/>
      <c r="I290" s="129" t="s">
        <v>317</v>
      </c>
      <c r="J290" s="131">
        <f>'1次効果'!J375</f>
        <v>0</v>
      </c>
      <c r="M290" s="824"/>
      <c r="N290" s="129" t="s">
        <v>317</v>
      </c>
      <c r="O290" s="131">
        <f>'2次効果'!F255</f>
        <v>0</v>
      </c>
      <c r="Q290" s="824"/>
      <c r="R290" s="129" t="s">
        <v>317</v>
      </c>
      <c r="S290" s="131">
        <f>'2次効果'!J255</f>
        <v>0</v>
      </c>
      <c r="X290" s="145"/>
      <c r="Y290" s="774"/>
      <c r="Z290" s="129"/>
      <c r="AA290" s="130"/>
    </row>
    <row r="291" spans="4:27" ht="12.2" customHeight="1">
      <c r="D291" s="771"/>
      <c r="E291" s="129" t="s">
        <v>318</v>
      </c>
      <c r="F291" s="131">
        <f>'1次効果'!F376</f>
        <v>0</v>
      </c>
      <c r="H291" s="824"/>
      <c r="I291" s="129" t="s">
        <v>318</v>
      </c>
      <c r="J291" s="131">
        <f>'1次効果'!J376</f>
        <v>0</v>
      </c>
      <c r="M291" s="824"/>
      <c r="N291" s="129" t="s">
        <v>318</v>
      </c>
      <c r="O291" s="131">
        <f>'2次効果'!F256</f>
        <v>0</v>
      </c>
      <c r="Q291" s="824"/>
      <c r="R291" s="129" t="s">
        <v>318</v>
      </c>
      <c r="S291" s="131">
        <f>'2次効果'!J256</f>
        <v>0</v>
      </c>
      <c r="X291" s="145"/>
      <c r="Y291" s="774"/>
      <c r="Z291" s="129"/>
      <c r="AA291" s="130"/>
    </row>
    <row r="292" spans="4:27" ht="12.2" customHeight="1">
      <c r="D292" s="771"/>
      <c r="E292" s="129" t="s">
        <v>598</v>
      </c>
      <c r="F292" s="131">
        <f>'1次効果'!F377</f>
        <v>0</v>
      </c>
      <c r="H292" s="824"/>
      <c r="I292" s="129" t="s">
        <v>598</v>
      </c>
      <c r="J292" s="131">
        <f>'1次効果'!J377</f>
        <v>0</v>
      </c>
      <c r="M292" s="824"/>
      <c r="N292" s="129" t="s">
        <v>598</v>
      </c>
      <c r="O292" s="131">
        <f>'2次効果'!F257</f>
        <v>0</v>
      </c>
      <c r="Q292" s="824"/>
      <c r="R292" s="129" t="s">
        <v>598</v>
      </c>
      <c r="S292" s="131">
        <f>'2次効果'!J257</f>
        <v>0</v>
      </c>
      <c r="X292" s="145"/>
      <c r="Y292" s="774"/>
      <c r="Z292" s="129"/>
      <c r="AA292" s="130"/>
    </row>
    <row r="293" spans="4:27" ht="12.2" customHeight="1">
      <c r="D293" s="771"/>
      <c r="E293" s="129" t="s">
        <v>320</v>
      </c>
      <c r="F293" s="131">
        <f>'1次効果'!F378</f>
        <v>0</v>
      </c>
      <c r="H293" s="824"/>
      <c r="I293" s="129" t="s">
        <v>320</v>
      </c>
      <c r="J293" s="131">
        <f>'1次効果'!J378</f>
        <v>0</v>
      </c>
      <c r="M293" s="824"/>
      <c r="N293" s="129" t="s">
        <v>320</v>
      </c>
      <c r="O293" s="131">
        <f>'2次効果'!F258</f>
        <v>0</v>
      </c>
      <c r="Q293" s="824"/>
      <c r="R293" s="129" t="s">
        <v>320</v>
      </c>
      <c r="S293" s="131">
        <f>'2次効果'!J258</f>
        <v>0</v>
      </c>
      <c r="X293" s="145"/>
      <c r="Y293" s="774"/>
      <c r="Z293" s="129"/>
      <c r="AA293" s="130"/>
    </row>
    <row r="294" spans="4:27" ht="12.2" customHeight="1">
      <c r="D294" s="771"/>
      <c r="E294" s="129" t="s">
        <v>599</v>
      </c>
      <c r="F294" s="131">
        <f>'1次効果'!F379</f>
        <v>0</v>
      </c>
      <c r="H294" s="824"/>
      <c r="I294" s="129" t="s">
        <v>599</v>
      </c>
      <c r="J294" s="131">
        <f>'1次効果'!J379</f>
        <v>0</v>
      </c>
      <c r="M294" s="824"/>
      <c r="N294" s="129" t="s">
        <v>599</v>
      </c>
      <c r="O294" s="131">
        <f>'2次効果'!F259</f>
        <v>0</v>
      </c>
      <c r="Q294" s="824"/>
      <c r="R294" s="129" t="s">
        <v>599</v>
      </c>
      <c r="S294" s="131">
        <f>'2次効果'!J259</f>
        <v>0</v>
      </c>
      <c r="X294" s="145"/>
      <c r="Y294" s="774"/>
      <c r="Z294" s="129"/>
      <c r="AA294" s="130"/>
    </row>
    <row r="295" spans="4:27" ht="12.2" customHeight="1">
      <c r="D295" s="771"/>
      <c r="E295" s="129" t="s">
        <v>322</v>
      </c>
      <c r="F295" s="131">
        <f>'1次効果'!F380</f>
        <v>0</v>
      </c>
      <c r="H295" s="824"/>
      <c r="I295" s="129" t="s">
        <v>322</v>
      </c>
      <c r="J295" s="131">
        <f>'1次効果'!J380</f>
        <v>0</v>
      </c>
      <c r="M295" s="824"/>
      <c r="N295" s="129" t="s">
        <v>322</v>
      </c>
      <c r="O295" s="131">
        <f>'2次効果'!F260</f>
        <v>0</v>
      </c>
      <c r="Q295" s="824"/>
      <c r="R295" s="129" t="s">
        <v>322</v>
      </c>
      <c r="S295" s="131">
        <f>'2次効果'!J260</f>
        <v>0</v>
      </c>
      <c r="X295" s="145"/>
      <c r="Y295" s="774"/>
      <c r="Z295" s="129"/>
      <c r="AA295" s="130"/>
    </row>
    <row r="296" spans="4:27" ht="12.2" customHeight="1">
      <c r="D296" s="771"/>
      <c r="E296" s="129" t="s">
        <v>600</v>
      </c>
      <c r="F296" s="131">
        <f>'1次効果'!F381</f>
        <v>0</v>
      </c>
      <c r="H296" s="824"/>
      <c r="I296" s="129" t="s">
        <v>600</v>
      </c>
      <c r="J296" s="131">
        <f>'1次効果'!J381</f>
        <v>0</v>
      </c>
      <c r="M296" s="824"/>
      <c r="N296" s="129" t="s">
        <v>600</v>
      </c>
      <c r="O296" s="131">
        <f>'2次効果'!F261</f>
        <v>0</v>
      </c>
      <c r="Q296" s="824"/>
      <c r="R296" s="129" t="s">
        <v>600</v>
      </c>
      <c r="S296" s="131">
        <f>'2次効果'!J261</f>
        <v>0</v>
      </c>
      <c r="X296" s="145"/>
      <c r="Y296" s="774"/>
      <c r="Z296" s="129"/>
      <c r="AA296" s="130"/>
    </row>
    <row r="297" spans="4:27" ht="12.2" customHeight="1">
      <c r="D297" s="771"/>
      <c r="E297" s="129" t="s">
        <v>324</v>
      </c>
      <c r="F297" s="131">
        <f>'1次効果'!F382</f>
        <v>0</v>
      </c>
      <c r="H297" s="824"/>
      <c r="I297" s="129" t="s">
        <v>324</v>
      </c>
      <c r="J297" s="131">
        <f>'1次効果'!J382</f>
        <v>0</v>
      </c>
      <c r="M297" s="824"/>
      <c r="N297" s="129" t="s">
        <v>324</v>
      </c>
      <c r="O297" s="131">
        <f>'2次効果'!F262</f>
        <v>0</v>
      </c>
      <c r="Q297" s="824"/>
      <c r="R297" s="129" t="s">
        <v>324</v>
      </c>
      <c r="S297" s="131">
        <f>'2次効果'!J262</f>
        <v>0</v>
      </c>
      <c r="X297" s="145"/>
      <c r="Y297" s="774"/>
      <c r="Z297" s="129"/>
      <c r="AA297" s="130"/>
    </row>
    <row r="298" spans="4:27" ht="12.2" customHeight="1">
      <c r="D298" s="771"/>
      <c r="E298" s="129" t="s">
        <v>325</v>
      </c>
      <c r="F298" s="131">
        <f>'1次効果'!F383</f>
        <v>0</v>
      </c>
      <c r="H298" s="824"/>
      <c r="I298" s="129" t="s">
        <v>325</v>
      </c>
      <c r="J298" s="131">
        <f>'1次効果'!J383</f>
        <v>0</v>
      </c>
      <c r="M298" s="824"/>
      <c r="N298" s="129" t="s">
        <v>325</v>
      </c>
      <c r="O298" s="131">
        <f>'2次効果'!F263</f>
        <v>0</v>
      </c>
      <c r="Q298" s="824"/>
      <c r="R298" s="129" t="s">
        <v>325</v>
      </c>
      <c r="S298" s="131">
        <f>'2次効果'!J263</f>
        <v>0</v>
      </c>
      <c r="X298" s="145"/>
      <c r="Y298" s="774"/>
      <c r="Z298" s="129"/>
      <c r="AA298" s="130"/>
    </row>
    <row r="299" spans="4:27" ht="12.2" customHeight="1">
      <c r="D299" s="771"/>
      <c r="E299" s="129" t="s">
        <v>601</v>
      </c>
      <c r="F299" s="131">
        <f>'1次効果'!F384</f>
        <v>0</v>
      </c>
      <c r="H299" s="824"/>
      <c r="I299" s="129" t="s">
        <v>601</v>
      </c>
      <c r="J299" s="131">
        <f>'1次効果'!J384</f>
        <v>0</v>
      </c>
      <c r="M299" s="824"/>
      <c r="N299" s="129" t="s">
        <v>601</v>
      </c>
      <c r="O299" s="131">
        <f>'2次効果'!F264</f>
        <v>0</v>
      </c>
      <c r="Q299" s="824"/>
      <c r="R299" s="129" t="s">
        <v>601</v>
      </c>
      <c r="S299" s="131">
        <f>'2次効果'!J264</f>
        <v>0</v>
      </c>
      <c r="X299" s="145"/>
      <c r="Y299" s="774"/>
      <c r="Z299" s="129"/>
      <c r="AA299" s="130"/>
    </row>
    <row r="300" spans="4:27" ht="12.2" customHeight="1">
      <c r="D300" s="772"/>
      <c r="E300" s="129" t="s">
        <v>327</v>
      </c>
      <c r="F300" s="131">
        <f>'1次効果'!F385</f>
        <v>0</v>
      </c>
      <c r="H300" s="825"/>
      <c r="I300" s="129" t="s">
        <v>327</v>
      </c>
      <c r="J300" s="131">
        <f>'1次効果'!J385</f>
        <v>0</v>
      </c>
      <c r="M300" s="825"/>
      <c r="N300" s="129" t="s">
        <v>327</v>
      </c>
      <c r="O300" s="131">
        <f>'2次効果'!F265</f>
        <v>0</v>
      </c>
      <c r="Q300" s="825"/>
      <c r="R300" s="129" t="s">
        <v>327</v>
      </c>
      <c r="S300" s="131">
        <f>'2次効果'!J265</f>
        <v>0</v>
      </c>
      <c r="X300" s="145"/>
      <c r="Y300" s="774"/>
      <c r="Z300" s="129"/>
      <c r="AA300" s="130"/>
    </row>
    <row r="301" spans="4:27" ht="12.2" customHeight="1">
      <c r="D301" s="770" t="s">
        <v>73</v>
      </c>
      <c r="E301" s="127" t="s">
        <v>315</v>
      </c>
      <c r="F301" s="128">
        <f>'1次効果'!F386</f>
        <v>0</v>
      </c>
      <c r="H301" s="823" t="s">
        <v>73</v>
      </c>
      <c r="I301" s="127" t="s">
        <v>315</v>
      </c>
      <c r="J301" s="128">
        <f>'1次効果'!J386</f>
        <v>0</v>
      </c>
      <c r="M301" s="770" t="s">
        <v>73</v>
      </c>
      <c r="N301" s="127" t="s">
        <v>315</v>
      </c>
      <c r="O301" s="128">
        <f>'2次効果'!F266</f>
        <v>0</v>
      </c>
      <c r="Q301" s="823" t="s">
        <v>73</v>
      </c>
      <c r="R301" s="127" t="s">
        <v>315</v>
      </c>
      <c r="S301" s="128">
        <f>'2次効果'!J266</f>
        <v>0</v>
      </c>
      <c r="X301" s="145"/>
      <c r="Y301" s="773"/>
      <c r="Z301" s="129"/>
      <c r="AA301" s="130"/>
    </row>
    <row r="302" spans="4:27" ht="12.2" customHeight="1">
      <c r="D302" s="771"/>
      <c r="E302" s="129" t="s">
        <v>316</v>
      </c>
      <c r="F302" s="131">
        <f>'1次効果'!F387</f>
        <v>0</v>
      </c>
      <c r="H302" s="824"/>
      <c r="I302" s="129" t="s">
        <v>316</v>
      </c>
      <c r="J302" s="131">
        <f>'1次効果'!J387</f>
        <v>0</v>
      </c>
      <c r="M302" s="771"/>
      <c r="N302" s="129" t="s">
        <v>316</v>
      </c>
      <c r="O302" s="131">
        <f>'2次効果'!F267</f>
        <v>0</v>
      </c>
      <c r="Q302" s="824"/>
      <c r="R302" s="129" t="s">
        <v>316</v>
      </c>
      <c r="S302" s="131">
        <f>'2次効果'!J267</f>
        <v>0</v>
      </c>
      <c r="X302" s="145"/>
      <c r="Y302" s="774"/>
      <c r="Z302" s="129"/>
      <c r="AA302" s="130"/>
    </row>
    <row r="303" spans="4:27" ht="12.2" customHeight="1">
      <c r="D303" s="771"/>
      <c r="E303" s="129" t="s">
        <v>317</v>
      </c>
      <c r="F303" s="131">
        <f>'1次効果'!F388</f>
        <v>0</v>
      </c>
      <c r="H303" s="824"/>
      <c r="I303" s="129" t="s">
        <v>317</v>
      </c>
      <c r="J303" s="131">
        <f>'1次効果'!J388</f>
        <v>0</v>
      </c>
      <c r="M303" s="771"/>
      <c r="N303" s="129" t="s">
        <v>317</v>
      </c>
      <c r="O303" s="131">
        <f>'2次効果'!F268</f>
        <v>0</v>
      </c>
      <c r="Q303" s="824"/>
      <c r="R303" s="129" t="s">
        <v>317</v>
      </c>
      <c r="S303" s="131">
        <f>'2次効果'!J268</f>
        <v>0</v>
      </c>
      <c r="X303" s="145"/>
      <c r="Y303" s="774"/>
      <c r="Z303" s="129"/>
      <c r="AA303" s="130"/>
    </row>
    <row r="304" spans="4:27" ht="12.2" customHeight="1">
      <c r="D304" s="771"/>
      <c r="E304" s="129" t="s">
        <v>318</v>
      </c>
      <c r="F304" s="131">
        <f>'1次効果'!F389</f>
        <v>0</v>
      </c>
      <c r="H304" s="824"/>
      <c r="I304" s="129" t="s">
        <v>318</v>
      </c>
      <c r="J304" s="131">
        <f>'1次効果'!J389</f>
        <v>0</v>
      </c>
      <c r="M304" s="771"/>
      <c r="N304" s="129" t="s">
        <v>318</v>
      </c>
      <c r="O304" s="131">
        <f>'2次効果'!F269</f>
        <v>0</v>
      </c>
      <c r="Q304" s="824"/>
      <c r="R304" s="129" t="s">
        <v>318</v>
      </c>
      <c r="S304" s="131">
        <f>'2次効果'!J269</f>
        <v>0</v>
      </c>
      <c r="X304" s="145"/>
      <c r="Y304" s="774"/>
      <c r="Z304" s="129"/>
      <c r="AA304" s="130"/>
    </row>
    <row r="305" spans="4:27" ht="12.2" customHeight="1">
      <c r="D305" s="771"/>
      <c r="E305" s="129" t="s">
        <v>598</v>
      </c>
      <c r="F305" s="131">
        <f>'1次効果'!F390</f>
        <v>0</v>
      </c>
      <c r="H305" s="824"/>
      <c r="I305" s="129" t="s">
        <v>598</v>
      </c>
      <c r="J305" s="131">
        <f>'1次効果'!J390</f>
        <v>0</v>
      </c>
      <c r="M305" s="771"/>
      <c r="N305" s="129" t="s">
        <v>598</v>
      </c>
      <c r="O305" s="131">
        <f>'2次効果'!F270</f>
        <v>0</v>
      </c>
      <c r="Q305" s="824"/>
      <c r="R305" s="129" t="s">
        <v>598</v>
      </c>
      <c r="S305" s="131">
        <f>'2次効果'!J270</f>
        <v>0</v>
      </c>
      <c r="X305" s="145"/>
      <c r="Y305" s="774"/>
      <c r="Z305" s="129"/>
      <c r="AA305" s="130"/>
    </row>
    <row r="306" spans="4:27" ht="12.2" customHeight="1">
      <c r="D306" s="771"/>
      <c r="E306" s="129" t="s">
        <v>320</v>
      </c>
      <c r="F306" s="131">
        <f>'1次効果'!F391</f>
        <v>0</v>
      </c>
      <c r="H306" s="824"/>
      <c r="I306" s="129" t="s">
        <v>320</v>
      </c>
      <c r="J306" s="131">
        <f>'1次効果'!J391</f>
        <v>0</v>
      </c>
      <c r="M306" s="771"/>
      <c r="N306" s="129" t="s">
        <v>320</v>
      </c>
      <c r="O306" s="131">
        <f>'2次効果'!F271</f>
        <v>0</v>
      </c>
      <c r="Q306" s="824"/>
      <c r="R306" s="129" t="s">
        <v>320</v>
      </c>
      <c r="S306" s="131">
        <f>'2次効果'!J271</f>
        <v>0</v>
      </c>
      <c r="X306" s="145"/>
      <c r="Y306" s="774"/>
      <c r="Z306" s="129"/>
      <c r="AA306" s="130"/>
    </row>
    <row r="307" spans="4:27" ht="12.2" customHeight="1">
      <c r="D307" s="771"/>
      <c r="E307" s="129" t="s">
        <v>599</v>
      </c>
      <c r="F307" s="131">
        <f>'1次効果'!F392</f>
        <v>0</v>
      </c>
      <c r="H307" s="824"/>
      <c r="I307" s="129" t="s">
        <v>599</v>
      </c>
      <c r="J307" s="131">
        <f>'1次効果'!J392</f>
        <v>0</v>
      </c>
      <c r="M307" s="771"/>
      <c r="N307" s="129" t="s">
        <v>599</v>
      </c>
      <c r="O307" s="131">
        <f>'2次効果'!F272</f>
        <v>0</v>
      </c>
      <c r="Q307" s="824"/>
      <c r="R307" s="129" t="s">
        <v>599</v>
      </c>
      <c r="S307" s="131">
        <f>'2次効果'!J272</f>
        <v>0</v>
      </c>
      <c r="X307" s="145"/>
      <c r="Y307" s="774"/>
      <c r="Z307" s="129"/>
      <c r="AA307" s="130"/>
    </row>
    <row r="308" spans="4:27" ht="12.2" customHeight="1">
      <c r="D308" s="771"/>
      <c r="E308" s="129" t="s">
        <v>322</v>
      </c>
      <c r="F308" s="131">
        <f>'1次効果'!F393</f>
        <v>0</v>
      </c>
      <c r="H308" s="824"/>
      <c r="I308" s="129" t="s">
        <v>322</v>
      </c>
      <c r="J308" s="131">
        <f>'1次効果'!J393</f>
        <v>0</v>
      </c>
      <c r="M308" s="771"/>
      <c r="N308" s="129" t="s">
        <v>322</v>
      </c>
      <c r="O308" s="131">
        <f>'2次効果'!F273</f>
        <v>0</v>
      </c>
      <c r="Q308" s="824"/>
      <c r="R308" s="129" t="s">
        <v>322</v>
      </c>
      <c r="S308" s="131">
        <f>'2次効果'!J273</f>
        <v>0</v>
      </c>
      <c r="X308" s="145"/>
      <c r="Y308" s="774"/>
      <c r="Z308" s="129"/>
      <c r="AA308" s="130"/>
    </row>
    <row r="309" spans="4:27" ht="12.2" customHeight="1">
      <c r="D309" s="771"/>
      <c r="E309" s="129" t="s">
        <v>600</v>
      </c>
      <c r="F309" s="131">
        <f>'1次効果'!F394</f>
        <v>0</v>
      </c>
      <c r="H309" s="824"/>
      <c r="I309" s="129" t="s">
        <v>600</v>
      </c>
      <c r="J309" s="131">
        <f>'1次効果'!J394</f>
        <v>0</v>
      </c>
      <c r="M309" s="771"/>
      <c r="N309" s="129" t="s">
        <v>600</v>
      </c>
      <c r="O309" s="131">
        <f>'2次効果'!F274</f>
        <v>0</v>
      </c>
      <c r="Q309" s="824"/>
      <c r="R309" s="129" t="s">
        <v>600</v>
      </c>
      <c r="S309" s="131">
        <f>'2次効果'!J274</f>
        <v>0</v>
      </c>
      <c r="X309" s="145"/>
      <c r="Y309" s="774"/>
      <c r="Z309" s="129"/>
      <c r="AA309" s="130"/>
    </row>
    <row r="310" spans="4:27" ht="12.2" customHeight="1">
      <c r="D310" s="771"/>
      <c r="E310" s="129" t="s">
        <v>324</v>
      </c>
      <c r="F310" s="131">
        <f>'1次効果'!F395</f>
        <v>0</v>
      </c>
      <c r="H310" s="824"/>
      <c r="I310" s="129" t="s">
        <v>324</v>
      </c>
      <c r="J310" s="131">
        <f>'1次効果'!J395</f>
        <v>0</v>
      </c>
      <c r="M310" s="771"/>
      <c r="N310" s="129" t="s">
        <v>324</v>
      </c>
      <c r="O310" s="131">
        <f>'2次効果'!F275</f>
        <v>0</v>
      </c>
      <c r="Q310" s="824"/>
      <c r="R310" s="129" t="s">
        <v>324</v>
      </c>
      <c r="S310" s="131">
        <f>'2次効果'!J275</f>
        <v>0</v>
      </c>
      <c r="X310" s="145"/>
      <c r="Y310" s="774"/>
      <c r="Z310" s="129"/>
      <c r="AA310" s="130"/>
    </row>
    <row r="311" spans="4:27" ht="12.2" customHeight="1">
      <c r="D311" s="771"/>
      <c r="E311" s="129" t="s">
        <v>325</v>
      </c>
      <c r="F311" s="131">
        <f>'1次効果'!F396</f>
        <v>0</v>
      </c>
      <c r="H311" s="824"/>
      <c r="I311" s="129" t="s">
        <v>325</v>
      </c>
      <c r="J311" s="131">
        <f>'1次効果'!J396</f>
        <v>0</v>
      </c>
      <c r="M311" s="771"/>
      <c r="N311" s="129" t="s">
        <v>325</v>
      </c>
      <c r="O311" s="131">
        <f>'2次効果'!F276</f>
        <v>0</v>
      </c>
      <c r="Q311" s="824"/>
      <c r="R311" s="129" t="s">
        <v>325</v>
      </c>
      <c r="S311" s="131">
        <f>'2次効果'!J276</f>
        <v>0</v>
      </c>
      <c r="X311" s="145"/>
      <c r="Y311" s="774"/>
      <c r="Z311" s="129"/>
      <c r="AA311" s="130"/>
    </row>
    <row r="312" spans="4:27" ht="12.2" customHeight="1">
      <c r="D312" s="771"/>
      <c r="E312" s="129" t="s">
        <v>601</v>
      </c>
      <c r="F312" s="131">
        <f>'1次効果'!F397</f>
        <v>0</v>
      </c>
      <c r="H312" s="824"/>
      <c r="I312" s="129" t="s">
        <v>601</v>
      </c>
      <c r="J312" s="131">
        <f>'1次効果'!J397</f>
        <v>0</v>
      </c>
      <c r="M312" s="771"/>
      <c r="N312" s="129" t="s">
        <v>601</v>
      </c>
      <c r="O312" s="131">
        <f>'2次効果'!F277</f>
        <v>0</v>
      </c>
      <c r="Q312" s="824"/>
      <c r="R312" s="129" t="s">
        <v>601</v>
      </c>
      <c r="S312" s="131">
        <f>'2次効果'!J277</f>
        <v>0</v>
      </c>
      <c r="X312" s="145"/>
      <c r="Y312" s="774"/>
      <c r="Z312" s="129"/>
      <c r="AA312" s="130"/>
    </row>
    <row r="313" spans="4:27" ht="12.2" customHeight="1">
      <c r="D313" s="772"/>
      <c r="E313" s="129" t="s">
        <v>327</v>
      </c>
      <c r="F313" s="131">
        <f>'1次効果'!F398</f>
        <v>0</v>
      </c>
      <c r="H313" s="825"/>
      <c r="I313" s="129" t="s">
        <v>327</v>
      </c>
      <c r="J313" s="131">
        <f>'1次効果'!J398</f>
        <v>0</v>
      </c>
      <c r="M313" s="772"/>
      <c r="N313" s="129" t="s">
        <v>327</v>
      </c>
      <c r="O313" s="131">
        <f>'2次効果'!F278</f>
        <v>0</v>
      </c>
      <c r="Q313" s="825"/>
      <c r="R313" s="129" t="s">
        <v>327</v>
      </c>
      <c r="S313" s="131">
        <f>'2次効果'!J278</f>
        <v>0</v>
      </c>
      <c r="X313" s="145"/>
      <c r="Y313" s="774"/>
      <c r="Z313" s="129"/>
      <c r="AA313" s="130"/>
    </row>
    <row r="314" spans="4:27">
      <c r="D314" s="172"/>
      <c r="E314" s="143" t="s">
        <v>335</v>
      </c>
      <c r="F314" s="144">
        <f>SUM(F288:F300)</f>
        <v>0</v>
      </c>
      <c r="H314" s="172"/>
      <c r="I314" s="170" t="s">
        <v>335</v>
      </c>
      <c r="J314" s="144">
        <f>SUM(J288:J300)</f>
        <v>0</v>
      </c>
      <c r="M314" s="172"/>
      <c r="N314" s="170" t="s">
        <v>335</v>
      </c>
      <c r="O314" s="144">
        <f>SUM(O288:O300)</f>
        <v>0</v>
      </c>
      <c r="Q314" s="172"/>
      <c r="R314" s="170" t="s">
        <v>335</v>
      </c>
      <c r="S314" s="144">
        <f>SUM(S288:S300)</f>
        <v>0</v>
      </c>
      <c r="X314" s="145"/>
      <c r="Y314" s="145"/>
      <c r="Z314" s="148"/>
      <c r="AA314" s="130"/>
    </row>
    <row r="315" spans="4:27">
      <c r="D315" s="172"/>
      <c r="E315" s="143" t="s">
        <v>336</v>
      </c>
      <c r="F315" s="144">
        <f>SUM(F301:F313)</f>
        <v>0</v>
      </c>
      <c r="H315" s="172"/>
      <c r="I315" s="170" t="s">
        <v>337</v>
      </c>
      <c r="J315" s="144">
        <f>SUM(J301:J313)</f>
        <v>0</v>
      </c>
      <c r="M315" s="172"/>
      <c r="N315" s="170" t="s">
        <v>337</v>
      </c>
      <c r="O315" s="144">
        <f>SUM(O301:O313)</f>
        <v>0</v>
      </c>
      <c r="Q315" s="172"/>
      <c r="R315" s="170" t="s">
        <v>337</v>
      </c>
      <c r="S315" s="144">
        <f>SUM(S301:S313)</f>
        <v>0</v>
      </c>
      <c r="X315" s="145"/>
      <c r="Y315" s="145"/>
      <c r="Z315" s="148"/>
      <c r="AA315" s="130"/>
    </row>
    <row r="316" spans="4:27">
      <c r="D316" s="172"/>
      <c r="E316" s="143" t="s">
        <v>338</v>
      </c>
      <c r="F316" s="144">
        <f>F314+F315</f>
        <v>0</v>
      </c>
      <c r="H316" s="172"/>
      <c r="I316" s="170" t="s">
        <v>71</v>
      </c>
      <c r="J316" s="144">
        <f>J314+J315</f>
        <v>0</v>
      </c>
      <c r="M316" s="172"/>
      <c r="N316" s="170" t="s">
        <v>71</v>
      </c>
      <c r="O316" s="144">
        <f>O314+O315</f>
        <v>0</v>
      </c>
      <c r="Q316" s="172"/>
      <c r="R316" s="170" t="s">
        <v>71</v>
      </c>
      <c r="S316" s="144">
        <f>S314+S315</f>
        <v>0</v>
      </c>
      <c r="X316" s="145"/>
      <c r="Y316" s="145"/>
      <c r="Z316" s="148"/>
      <c r="AA316" s="130"/>
    </row>
    <row r="317" spans="4:27">
      <c r="U317" s="145"/>
      <c r="V317" s="145"/>
      <c r="W317" s="145"/>
      <c r="X317" s="145"/>
      <c r="Y317" s="145"/>
      <c r="Z317" s="145"/>
      <c r="AA317" s="145"/>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3"/>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使い方</vt:lpstr>
      <vt:lpstr>入力 (県内外)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推計結果の概要!Print_Area</vt:lpstr>
      <vt:lpstr>体系図1!Print_Area</vt:lpstr>
      <vt:lpstr>体系図2!Print_Area</vt:lpstr>
    </vt:vector>
  </TitlesOfParts>
  <Company>mieken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宮崎浩成（統計課分析・情報班）</cp:lastModifiedBy>
  <dcterms:created xsi:type="dcterms:W3CDTF">2018-05-23T04:14:41Z</dcterms:created>
  <dcterms:modified xsi:type="dcterms:W3CDTF">2018-07-18T06:19:47Z</dcterms:modified>
</cp:coreProperties>
</file>