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A51" i="4"/>
  <c r="MI76" i="4"/>
  <c r="HJ51" i="4"/>
  <c r="MA30" i="4"/>
  <c r="IT76" i="4"/>
  <c r="CS51" i="4"/>
  <c r="HJ30" i="4"/>
  <c r="CS30" i="4"/>
  <c r="C11" i="5"/>
  <c r="D11" i="5"/>
  <c r="E11" i="5"/>
  <c r="B11" i="5"/>
  <c r="BK76" i="4" l="1"/>
  <c r="LH51" i="4"/>
  <c r="LT76" i="4"/>
  <c r="GQ51" i="4"/>
  <c r="LH30" i="4"/>
  <c r="GQ30" i="4"/>
  <c r="BZ30" i="4"/>
  <c r="IE76" i="4"/>
  <c r="BZ51" i="4"/>
  <c r="KP76" i="4"/>
  <c r="FE51" i="4"/>
  <c r="HA76" i="4"/>
  <c r="AN51" i="4"/>
  <c r="FE30" i="4"/>
  <c r="JV30" i="4"/>
  <c r="AN30" i="4"/>
  <c r="AG76" i="4"/>
  <c r="JV51" i="4"/>
  <c r="HP76" i="4"/>
  <c r="BG51" i="4"/>
  <c r="FX30" i="4"/>
  <c r="BG30" i="4"/>
  <c r="AV76" i="4"/>
  <c r="KO51" i="4"/>
  <c r="FX51" i="4"/>
  <c r="KO30" i="4"/>
  <c r="LE76" i="4"/>
  <c r="R76" i="4"/>
  <c r="JC51" i="4"/>
  <c r="KA76" i="4"/>
  <c r="EL51" i="4"/>
  <c r="JC30" i="4"/>
  <c r="GL76" i="4"/>
  <c r="U51" i="4"/>
  <c r="EL30" i="4"/>
  <c r="U30"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<sst xmlns="http://schemas.openxmlformats.org/spreadsheetml/2006/main" count="286" uniqueCount="137">
  <si>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</si>
  <si>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</si>
  <si>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</si>
  <si>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</si>
  <si>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</si>
  <si>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</si>
  <si>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</si>
  <si>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</si>
  <si>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</si>
  <si>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</si>
  <si>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</si>
  <si>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</si>
  <si>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</si>
  <si>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</si>
  <si>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</si>
  <si>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</si>
  <si>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</si>
  <si>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</si>
  <si>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</si>
  <si>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</si>
  <si>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</si>
  <si>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</si>
  <si>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</si>
  <si>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</si>
  <si>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</si>
  <si>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</si>
  <si>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</si>
  <si>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</si>
  <si>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</si>
  <si>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</si>
  <si>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</si>
  <si>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</si>
  <si>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</si>
  <si>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</si>
  <si>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</si>
  <si>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</si>
  <si>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</si>
  <si>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</si>
  <si>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</si>
  <si>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</si>
  <si>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</si>
  <si>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</si>
  <si>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</si>
  <si>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</si>
  <si>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</si>
  <si>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</si>
  <si>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</si>
  <si>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</si>
  <si>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</si>
  <si>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</si>
  <si>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</si>
  <si>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</si>
  <si>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</si>
  <si>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</si>
  <si>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</si>
  <si>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</si>
  <si>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</si>
  <si>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</si>
  <si>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</si>
  <si>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</si>
  <si>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</si>
  <si>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</si>
  <si>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</si>
  <si>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</si>
  <si>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</si>
  <si>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</si>
  <si>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</si>
  <si>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</si>
  <si>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</si>
  <si>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</si>
  <si>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</si>
  <si>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</si>
  <si>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</si>
  <si>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</si>
  <si>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</si>
  <si>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</si>
  <si>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</si>
  <si>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</si>
  <si>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</si>
  <si>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</si>
  <si>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</si>
  <si>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</si>
  <si>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</si>
  <si>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</si>
  <si>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</si>
  <si>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</si>
  <si>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</si>
  <si>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</si>
  <si>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</si>
  <si>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</si>
  <si>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</si>
  <si>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</si>
  <si>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</si>
  <si>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</si>
  <si>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</si>
  <si>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</si>
  <si>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</si>
  <si>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</si>
  <si>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</si>
  <si>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</si>
  <si>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</si>
  <si>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</si>
  <si>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</si>
  <si>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</si>
  <si>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</si>
  <si>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</si>
  <si>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</si>
  <si>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</si>
  <si>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</si>
  <si>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</si>
  <si>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</si>
  <si>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</si>
  <si>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</si>
  <si>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</si>
  <si>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</si>
  <si>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三重県　志摩市</t>
  </si>
  <si>
    <t>鵜方駅前公共駐車場</t>
  </si>
  <si>
    <t>法非適用</t>
  </si>
  <si>
    <t>駐車場整備事業</t>
  </si>
  <si>
    <t>-</t>
  </si>
  <si>
    <t>Ａ３Ｂ１</t>
  </si>
  <si>
    <t>該当数値なし</t>
  </si>
  <si>
    <t>その他駐車場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</si>
  <si>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</si>
  <si>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</si>
  <si>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</si>
  <si>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</si>
  <si>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</si>
  <si>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</si>
  <si>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</si>
  <si>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</si>
  <si>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</si>
  <si>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・駅前ロータリー内の駐車区画（13台分）であり、利用者の約95％が１時間未満の短時間利用である。
・駅前の商業施設利用のため駐車場を利用されていたり、電車での通勤、通学の送迎用に利用されるケースが多い。
・平成27年度、平成28年度に稼働率が高くなっているのは、平成28年５月に開催された伊勢志摩サミットの影響が大きいと思われる。</t>
    <rPh sb="1" eb="3">
      <t>エキマエ</t>
    </rPh>
    <rPh sb="8" eb="9">
      <t>ナイ</t>
    </rPh>
    <rPh sb="10" eb="12">
      <t>チュウシャ</t>
    </rPh>
    <rPh sb="12" eb="14">
      <t>クカク</t>
    </rPh>
    <rPh sb="17" eb="18">
      <t>ダイ</t>
    </rPh>
    <rPh sb="18" eb="19">
      <t>ブン</t>
    </rPh>
    <rPh sb="24" eb="27">
      <t>リヨウシャ</t>
    </rPh>
    <rPh sb="28" eb="29">
      <t>ヤク</t>
    </rPh>
    <rPh sb="34" eb="36">
      <t>ジカン</t>
    </rPh>
    <rPh sb="36" eb="38">
      <t>ミマン</t>
    </rPh>
    <rPh sb="39" eb="42">
      <t>タンジカン</t>
    </rPh>
    <rPh sb="42" eb="44">
      <t>リヨウ</t>
    </rPh>
    <rPh sb="50" eb="52">
      <t>エキマエ</t>
    </rPh>
    <rPh sb="53" eb="55">
      <t>ショウギョウ</t>
    </rPh>
    <rPh sb="55" eb="57">
      <t>シセツ</t>
    </rPh>
    <rPh sb="103" eb="105">
      <t>ヘイセイ</t>
    </rPh>
    <rPh sb="107" eb="109">
      <t>ネンド</t>
    </rPh>
    <rPh sb="110" eb="112">
      <t>ヘイセイ</t>
    </rPh>
    <rPh sb="114" eb="116">
      <t>ネンド</t>
    </rPh>
    <rPh sb="117" eb="119">
      <t>カドウ</t>
    </rPh>
    <rPh sb="119" eb="120">
      <t>リツ</t>
    </rPh>
    <rPh sb="121" eb="122">
      <t>タカ</t>
    </rPh>
    <rPh sb="131" eb="133">
      <t>ヘイセイ</t>
    </rPh>
    <rPh sb="135" eb="136">
      <t>ネン</t>
    </rPh>
    <rPh sb="137" eb="138">
      <t>ツキ</t>
    </rPh>
    <rPh sb="139" eb="141">
      <t>カイサイ</t>
    </rPh>
    <rPh sb="144" eb="146">
      <t>イセ</t>
    </rPh>
    <rPh sb="146" eb="148">
      <t>シマ</t>
    </rPh>
    <rPh sb="153" eb="155">
      <t>エイキョウ</t>
    </rPh>
    <rPh sb="156" eb="157">
      <t>オオ</t>
    </rPh>
    <rPh sb="160" eb="161">
      <t>オモ</t>
    </rPh>
    <phoneticPr fontId="6"/>
  </si>
  <si>
    <t>・平成23年度に機器を改修しており、その際にパークロック式からゲート式の駐車管理システムに変更している。
・ゲート式駐車管理システムの機器設置費用が約9,000千円程度かかっているため、老朽化等の理由による更新費用として9,000千円を計上している。</t>
    <rPh sb="1" eb="3">
      <t>ヘイセイ</t>
    </rPh>
    <rPh sb="5" eb="7">
      <t>ネンド</t>
    </rPh>
    <rPh sb="8" eb="10">
      <t>キキ</t>
    </rPh>
    <rPh sb="11" eb="13">
      <t>カイシュウ</t>
    </rPh>
    <rPh sb="20" eb="21">
      <t>サイ</t>
    </rPh>
    <rPh sb="28" eb="29">
      <t>シキ</t>
    </rPh>
    <rPh sb="34" eb="35">
      <t>シキ</t>
    </rPh>
    <rPh sb="36" eb="38">
      <t>チュウシャ</t>
    </rPh>
    <rPh sb="38" eb="40">
      <t>カンリ</t>
    </rPh>
    <rPh sb="45" eb="47">
      <t>ヘンコウ</t>
    </rPh>
    <rPh sb="57" eb="58">
      <t>シキ</t>
    </rPh>
    <rPh sb="58" eb="60">
      <t>チュウシャ</t>
    </rPh>
    <rPh sb="60" eb="62">
      <t>カンリ</t>
    </rPh>
    <rPh sb="67" eb="69">
      <t>キキ</t>
    </rPh>
    <rPh sb="69" eb="71">
      <t>セッチ</t>
    </rPh>
    <rPh sb="71" eb="73">
      <t>ヒヨウ</t>
    </rPh>
    <rPh sb="74" eb="75">
      <t>ヤク</t>
    </rPh>
    <rPh sb="80" eb="81">
      <t>セン</t>
    </rPh>
    <rPh sb="82" eb="84">
      <t>テイド</t>
    </rPh>
    <rPh sb="93" eb="96">
      <t>ロウキュウカ</t>
    </rPh>
    <rPh sb="96" eb="97">
      <t>トウ</t>
    </rPh>
    <rPh sb="98" eb="100">
      <t>リユウ</t>
    </rPh>
    <rPh sb="103" eb="105">
      <t>コウシン</t>
    </rPh>
    <rPh sb="105" eb="107">
      <t>ヒヨウ</t>
    </rPh>
    <rPh sb="115" eb="117">
      <t>センエン</t>
    </rPh>
    <rPh sb="118" eb="120">
      <t>ケイジョウ</t>
    </rPh>
    <phoneticPr fontId="6"/>
  </si>
  <si>
    <t>・当面の収支は黒字となっており、収入は安定しており、年度による変動が小さい。
・類似施設の平均値より低いのは、１時間までを無料としているためである。
・平成26年度に他会計補助金比率が高くなっているのは舗装修繕を行った影響である。また、平成27年度に他会計補助金比率が高くなっているのは、平成28年５月開催の伊勢志摩サミットに向けて施設修繕した影響である。</t>
    <rPh sb="1" eb="3">
      <t>トウメン</t>
    </rPh>
    <rPh sb="4" eb="6">
      <t>シュウシ</t>
    </rPh>
    <rPh sb="7" eb="9">
      <t>クロジ</t>
    </rPh>
    <rPh sb="16" eb="18">
      <t>シュウニュウ</t>
    </rPh>
    <rPh sb="19" eb="21">
      <t>アンテイ</t>
    </rPh>
    <rPh sb="26" eb="28">
      <t>ネンド</t>
    </rPh>
    <rPh sb="31" eb="33">
      <t>ヘンドウ</t>
    </rPh>
    <rPh sb="34" eb="35">
      <t>チイ</t>
    </rPh>
    <rPh sb="40" eb="42">
      <t>ルイジ</t>
    </rPh>
    <rPh sb="42" eb="44">
      <t>シセツ</t>
    </rPh>
    <rPh sb="45" eb="48">
      <t>ヘイキンチ</t>
    </rPh>
    <rPh sb="50" eb="51">
      <t>ヒク</t>
    </rPh>
    <rPh sb="56" eb="58">
      <t>ジカン</t>
    </rPh>
    <rPh sb="61" eb="63">
      <t>ムリョウ</t>
    </rPh>
    <rPh sb="76" eb="78">
      <t>ヘイセイ</t>
    </rPh>
    <rPh sb="80" eb="82">
      <t>ネンド</t>
    </rPh>
    <rPh sb="83" eb="84">
      <t>タ</t>
    </rPh>
    <rPh sb="84" eb="86">
      <t>カイケイ</t>
    </rPh>
    <rPh sb="86" eb="89">
      <t>ホジョキン</t>
    </rPh>
    <rPh sb="89" eb="91">
      <t>ヒリツ</t>
    </rPh>
    <rPh sb="92" eb="93">
      <t>タカ</t>
    </rPh>
    <rPh sb="101" eb="103">
      <t>ホソウ</t>
    </rPh>
    <rPh sb="103" eb="105">
      <t>シュウゼン</t>
    </rPh>
    <rPh sb="106" eb="107">
      <t>オコナ</t>
    </rPh>
    <rPh sb="109" eb="111">
      <t>エイキョウ</t>
    </rPh>
    <rPh sb="118" eb="120">
      <t>ヘイセイ</t>
    </rPh>
    <rPh sb="122" eb="124">
      <t>ネンド</t>
    </rPh>
    <rPh sb="125" eb="126">
      <t>タ</t>
    </rPh>
    <rPh sb="126" eb="128">
      <t>カイケイ</t>
    </rPh>
    <rPh sb="128" eb="131">
      <t>ホジョキン</t>
    </rPh>
    <rPh sb="131" eb="133">
      <t>ヒリツ</t>
    </rPh>
    <rPh sb="134" eb="135">
      <t>タカ</t>
    </rPh>
    <rPh sb="144" eb="146">
      <t>ヘイセイ</t>
    </rPh>
    <phoneticPr fontId="6"/>
  </si>
  <si>
    <t>非設置</t>
    <rPh sb="0" eb="1">
      <t>ヒ</t>
    </rPh>
    <rPh sb="1" eb="3">
      <t>セッチ</t>
    </rPh>
    <phoneticPr fontId="6"/>
  </si>
  <si>
    <t>・設置されている場所が、駅前ロータリー内の区画であり、平成20年度から平成21年度にかけて駅前広場の整備について協議会において検討されたが、結論が出ず、当面の間、老朽化したパークロック式の駐車区画を改修して、ゲート式の駐車場として13台分の区画を整備し、平成24年度から運用することとなった経緯がある。
・そのため、駅前広場整備の方針が決定すれば、当該公共駐車場は撤去される予定であるが、駅前の商業施設等の利用者が使用しており、短時間の利用が多く、当面の収支も黒字である。
・民間譲渡は困難であるため、民間活用を検討したい。</t>
    <rPh sb="1" eb="3">
      <t>セッチ</t>
    </rPh>
    <rPh sb="8" eb="10">
      <t>バショ</t>
    </rPh>
    <rPh sb="12" eb="14">
      <t>エキマエ</t>
    </rPh>
    <rPh sb="19" eb="20">
      <t>ナイ</t>
    </rPh>
    <rPh sb="21" eb="23">
      <t>クカク</t>
    </rPh>
    <rPh sb="27" eb="29">
      <t>ヘイセイ</t>
    </rPh>
    <rPh sb="31" eb="33">
      <t>ネンド</t>
    </rPh>
    <rPh sb="35" eb="37">
      <t>ヘイセイ</t>
    </rPh>
    <rPh sb="39" eb="41">
      <t>ネンド</t>
    </rPh>
    <rPh sb="45" eb="47">
      <t>エキマエ</t>
    </rPh>
    <rPh sb="47" eb="49">
      <t>ヒロバ</t>
    </rPh>
    <rPh sb="50" eb="52">
      <t>セイビ</t>
    </rPh>
    <rPh sb="56" eb="59">
      <t>キョウギカイ</t>
    </rPh>
    <rPh sb="63" eb="65">
      <t>ケントウ</t>
    </rPh>
    <rPh sb="70" eb="72">
      <t>ケツロン</t>
    </rPh>
    <rPh sb="73" eb="74">
      <t>デ</t>
    </rPh>
    <rPh sb="76" eb="78">
      <t>トウメン</t>
    </rPh>
    <rPh sb="79" eb="80">
      <t>アイダ</t>
    </rPh>
    <rPh sb="81" eb="84">
      <t>ロウキュウカ</t>
    </rPh>
    <rPh sb="92" eb="93">
      <t>シキ</t>
    </rPh>
    <rPh sb="94" eb="96">
      <t>チュウシャ</t>
    </rPh>
    <rPh sb="96" eb="98">
      <t>クカク</t>
    </rPh>
    <rPh sb="99" eb="101">
      <t>カイシュウ</t>
    </rPh>
    <rPh sb="107" eb="108">
      <t>シキ</t>
    </rPh>
    <rPh sb="109" eb="111">
      <t>チュウシャ</t>
    </rPh>
    <rPh sb="111" eb="112">
      <t>ジョウ</t>
    </rPh>
    <rPh sb="117" eb="118">
      <t>ダイ</t>
    </rPh>
    <rPh sb="118" eb="119">
      <t>ブン</t>
    </rPh>
    <rPh sb="120" eb="122">
      <t>クカク</t>
    </rPh>
    <rPh sb="123" eb="125">
      <t>セイビ</t>
    </rPh>
    <rPh sb="127" eb="129">
      <t>ヘイセイ</t>
    </rPh>
    <rPh sb="131" eb="133">
      <t>ネンド</t>
    </rPh>
    <rPh sb="145" eb="147">
      <t>ケイイ</t>
    </rPh>
    <rPh sb="158" eb="160">
      <t>エキマエ</t>
    </rPh>
    <rPh sb="160" eb="162">
      <t>ヒロバ</t>
    </rPh>
    <rPh sb="162" eb="164">
      <t>セイビ</t>
    </rPh>
    <rPh sb="165" eb="167">
      <t>ホウシン</t>
    </rPh>
    <rPh sb="168" eb="170">
      <t>ケッテイ</t>
    </rPh>
    <rPh sb="174" eb="176">
      <t>トウガイ</t>
    </rPh>
    <rPh sb="176" eb="178">
      <t>コウキョウ</t>
    </rPh>
    <rPh sb="178" eb="181">
      <t>チュウシャジョウ</t>
    </rPh>
    <rPh sb="182" eb="184">
      <t>テッキョ</t>
    </rPh>
    <rPh sb="187" eb="189">
      <t>ヨテイ</t>
    </rPh>
    <rPh sb="194" eb="196">
      <t>エキマエ</t>
    </rPh>
    <rPh sb="197" eb="199">
      <t>ショウギョウ</t>
    </rPh>
    <rPh sb="199" eb="201">
      <t>シセツ</t>
    </rPh>
    <rPh sb="201" eb="202">
      <t>トウ</t>
    </rPh>
    <rPh sb="203" eb="206">
      <t>リヨウシャ</t>
    </rPh>
    <rPh sb="207" eb="209">
      <t>シヨウ</t>
    </rPh>
    <rPh sb="214" eb="217">
      <t>タンジカン</t>
    </rPh>
    <rPh sb="218" eb="220">
      <t>リヨウ</t>
    </rPh>
    <rPh sb="221" eb="222">
      <t>オオ</t>
    </rPh>
    <rPh sb="224" eb="226">
      <t>トウメン</t>
    </rPh>
    <rPh sb="227" eb="229">
      <t>シュウシ</t>
    </rPh>
    <rPh sb="230" eb="232">
      <t>クロジ</t>
    </rPh>
    <rPh sb="238" eb="240">
      <t>ミンカン</t>
    </rPh>
    <rPh sb="240" eb="242">
      <t>ジョウト</t>
    </rPh>
    <rPh sb="243" eb="245">
      <t>コンナン</t>
    </rPh>
    <rPh sb="251" eb="253">
      <t>ミンカン</t>
    </rPh>
    <rPh sb="253" eb="255">
      <t>カツヨウ</t>
    </rPh>
    <rPh sb="256" eb="258">
      <t>ケントウ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</si>
</sst>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5" borderId="5" xfId="1" applyNumberFormat="1" applyFont="1" applyFill="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7" fillId="5" borderId="9" xfId="1" applyFont="1" applyFill="1" applyBorder="1" applyAlignment="1" applyProtection="1">
      <alignment horizontal="left" vertical="top" wrapText="1"/>
      <protection locked="0"/>
    </xf>
    <xf numFmtId="0" fontId="7" fillId="5" borderId="0" xfId="1" applyFont="1" applyFill="1" applyBorder="1" applyAlignment="1" applyProtection="1">
      <alignment horizontal="left" vertical="top" wrapText="1"/>
      <protection locked="0"/>
    </xf>
    <xf numFmtId="0" fontId="7" fillId="5" borderId="10" xfId="1" applyFont="1" applyFill="1" applyBorder="1" applyAlignment="1" applyProtection="1">
      <alignment horizontal="left" vertical="top" wrapText="1"/>
      <protection locked="0"/>
    </xf>
    <xf numFmtId="0" fontId="7" fillId="5" borderId="11" xfId="1" applyFont="1" applyFill="1" applyBorder="1" applyAlignment="1" applyProtection="1">
      <alignment horizontal="left" vertical="top" wrapText="1"/>
      <protection locked="0"/>
    </xf>
    <xf numFmtId="0" fontId="7" fillId="5" borderId="1" xfId="1" applyFont="1" applyFill="1" applyBorder="1" applyAlignment="1" applyProtection="1">
      <alignment horizontal="left" vertical="top" wrapText="1"/>
      <protection locked="0"/>
    </xf>
    <xf numFmtId="0" fontId="7" fillId="5" borderId="12" xfId="1" applyFont="1" applyFill="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6"/>
          <c:y val="0.15806945669028463"/>
          <c:w val="0.8561903206838592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72.900000000000006</c:v>
                </c:pt>
                <c:pt idx="1">
                  <c:v>100</c:v>
                </c:pt>
                <c:pt idx="2">
                  <c:v>160.1</c:v>
                </c:pt>
                <c:pt idx="3">
                  <c:v>172.7</c:v>
                </c:pt>
                <c:pt idx="4">
                  <c:v>100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5042944"/>
        <c:axId val="950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5042944"/>
        <c:axId val="95045120"/>
      </c:lineChart>
      <c:dateAx>
        <c:axId val="95042944"/>
        <c:scaling>
          <c:orientation val="minMax"/>
        </c:scaling>
        <c:delete val="1"/>
        <c:axPos val="b"/>
        <c:numFmt formatCode="ge" sourceLinked="1"/>
        <c:majorTickMark val="none"/>
        <c:minorTickMark val="none"/>
        <c:tickLblPos val="none"/>
        <c:crossAx val="95045120"/>
        <c:crosses val="autoZero"/>
        <c:auto val="1"/>
        <c:lblOffset val="100"/>
        <c:baseTimeUnit val="years"/>
      </c:dateAx>
      <c:valAx>
        <c:axId val="9504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04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91"/>
          <c:y val="0"/>
        </c:manualLayout>
      </c:layout>
      <c:overlay val="1"/>
      <c:spPr>
        <a:noFill/>
      </c:spPr>
    </c:title>
    <c:autoTitleDeleted val="0"/>
    <c:plotArea>
      <c:layout>
        <c:manualLayout>
          <c:layoutTarget val="inner"/>
          <c:xMode val="edge"/>
          <c:yMode val="edge"/>
          <c:x val="0.12620252775881649"/>
          <c:y val="0.15806945669028463"/>
          <c:w val="0.8485038162459163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5177344"/>
        <c:axId val="951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5177344"/>
        <c:axId val="95187712"/>
      </c:lineChart>
      <c:dateAx>
        <c:axId val="95177344"/>
        <c:scaling>
          <c:orientation val="minMax"/>
        </c:scaling>
        <c:delete val="1"/>
        <c:axPos val="b"/>
        <c:numFmt formatCode="ge" sourceLinked="1"/>
        <c:majorTickMark val="none"/>
        <c:minorTickMark val="none"/>
        <c:tickLblPos val="none"/>
        <c:crossAx val="95187712"/>
        <c:crosses val="autoZero"/>
        <c:auto val="1"/>
        <c:lblOffset val="100"/>
        <c:baseTimeUnit val="years"/>
      </c:dateAx>
      <c:valAx>
        <c:axId val="951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17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5"/>
          <c:y val="0.15806945669028463"/>
          <c:w val="0.848598888016886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5222016"/>
        <c:axId val="9524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5222016"/>
        <c:axId val="95240576"/>
      </c:lineChart>
      <c:dateAx>
        <c:axId val="95222016"/>
        <c:scaling>
          <c:orientation val="minMax"/>
        </c:scaling>
        <c:delete val="1"/>
        <c:axPos val="b"/>
        <c:numFmt formatCode="ge" sourceLinked="1"/>
        <c:majorTickMark val="none"/>
        <c:minorTickMark val="none"/>
        <c:tickLblPos val="none"/>
        <c:crossAx val="95240576"/>
        <c:crosses val="autoZero"/>
        <c:auto val="1"/>
        <c:lblOffset val="100"/>
        <c:baseTimeUnit val="years"/>
      </c:dateAx>
      <c:valAx>
        <c:axId val="9524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2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52"/>
          <c:y val="0"/>
        </c:manualLayout>
      </c:layout>
      <c:overlay val="1"/>
      <c:spPr>
        <a:noFill/>
      </c:spPr>
    </c:title>
    <c:autoTitleDeleted val="0"/>
    <c:plotArea>
      <c:layout>
        <c:manualLayout>
          <c:layoutTarget val="inner"/>
          <c:xMode val="edge"/>
          <c:yMode val="edge"/>
          <c:x val="0.11721970478722091"/>
          <c:y val="0.15806945669028463"/>
          <c:w val="0.848246800135002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5268224"/>
        <c:axId val="952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5268224"/>
        <c:axId val="95278592"/>
      </c:lineChart>
      <c:dateAx>
        <c:axId val="95268224"/>
        <c:scaling>
          <c:orientation val="minMax"/>
        </c:scaling>
        <c:delete val="1"/>
        <c:axPos val="b"/>
        <c:numFmt formatCode="ge" sourceLinked="1"/>
        <c:majorTickMark val="none"/>
        <c:minorTickMark val="none"/>
        <c:tickLblPos val="none"/>
        <c:crossAx val="95278592"/>
        <c:crosses val="autoZero"/>
        <c:auto val="1"/>
        <c:lblOffset val="100"/>
        <c:baseTimeUnit val="years"/>
      </c:dateAx>
      <c:valAx>
        <c:axId val="9527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6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72"/>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14.1</c:v>
                </c:pt>
                <c:pt idx="3">
                  <c:v>16.3</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6365952"/>
        <c:axId val="9636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6365952"/>
        <c:axId val="96368128"/>
      </c:lineChart>
      <c:dateAx>
        <c:axId val="96365952"/>
        <c:scaling>
          <c:orientation val="minMax"/>
        </c:scaling>
        <c:delete val="1"/>
        <c:axPos val="b"/>
        <c:numFmt formatCode="ge" sourceLinked="1"/>
        <c:majorTickMark val="none"/>
        <c:minorTickMark val="none"/>
        <c:tickLblPos val="none"/>
        <c:crossAx val="96368128"/>
        <c:crosses val="autoZero"/>
        <c:auto val="1"/>
        <c:lblOffset val="100"/>
        <c:baseTimeUnit val="years"/>
      </c:dateAx>
      <c:valAx>
        <c:axId val="9636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36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9"/>
          <c:y val="0"/>
        </c:manualLayout>
      </c:layout>
      <c:overlay val="1"/>
      <c:spPr>
        <a:noFill/>
      </c:spPr>
    </c:title>
    <c:autoTitleDeleted val="0"/>
    <c:plotArea>
      <c:layout>
        <c:manualLayout>
          <c:layoutTarget val="inner"/>
          <c:xMode val="edge"/>
          <c:yMode val="edge"/>
          <c:x val="0.11633682372555108"/>
          <c:y val="0.15806945669028463"/>
          <c:w val="0.8539638344641952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9</c:v>
                </c:pt>
                <c:pt idx="3">
                  <c:v>11</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6406528"/>
        <c:axId val="964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6406528"/>
        <c:axId val="96416896"/>
      </c:lineChart>
      <c:dateAx>
        <c:axId val="96406528"/>
        <c:scaling>
          <c:orientation val="minMax"/>
        </c:scaling>
        <c:delete val="1"/>
        <c:axPos val="b"/>
        <c:numFmt formatCode="ge" sourceLinked="1"/>
        <c:majorTickMark val="none"/>
        <c:minorTickMark val="none"/>
        <c:tickLblPos val="none"/>
        <c:crossAx val="96416896"/>
        <c:crosses val="autoZero"/>
        <c:auto val="1"/>
        <c:lblOffset val="100"/>
        <c:baseTimeUnit val="years"/>
      </c:dateAx>
      <c:valAx>
        <c:axId val="9641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40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953.8</c:v>
                </c:pt>
                <c:pt idx="1">
                  <c:v>1069.2</c:v>
                </c:pt>
                <c:pt idx="2">
                  <c:v>1046.2</c:v>
                </c:pt>
                <c:pt idx="3">
                  <c:v>1138.5</c:v>
                </c:pt>
                <c:pt idx="4">
                  <c:v>1230.8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6451200"/>
        <c:axId val="964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6451200"/>
        <c:axId val="96457472"/>
      </c:lineChart>
      <c:dateAx>
        <c:axId val="96451200"/>
        <c:scaling>
          <c:orientation val="minMax"/>
        </c:scaling>
        <c:delete val="1"/>
        <c:axPos val="b"/>
        <c:numFmt formatCode="ge" sourceLinked="1"/>
        <c:majorTickMark val="none"/>
        <c:minorTickMark val="none"/>
        <c:tickLblPos val="none"/>
        <c:crossAx val="96457472"/>
        <c:crosses val="autoZero"/>
        <c:auto val="1"/>
        <c:lblOffset val="100"/>
        <c:baseTimeUnit val="years"/>
      </c:dateAx>
      <c:valAx>
        <c:axId val="9645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5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66"/>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62.9</c:v>
                </c:pt>
                <c:pt idx="1">
                  <c:v>43.6</c:v>
                </c:pt>
                <c:pt idx="2">
                  <c:v>37.5</c:v>
                </c:pt>
                <c:pt idx="3">
                  <c:v>42.1</c:v>
                </c:pt>
                <c:pt idx="4">
                  <c:v>44.8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6572160"/>
        <c:axId val="965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6572160"/>
        <c:axId val="96574080"/>
      </c:lineChart>
      <c:dateAx>
        <c:axId val="96572160"/>
        <c:scaling>
          <c:orientation val="minMax"/>
        </c:scaling>
        <c:delete val="1"/>
        <c:axPos val="b"/>
        <c:numFmt formatCode="ge" sourceLinked="1"/>
        <c:majorTickMark val="none"/>
        <c:minorTickMark val="none"/>
        <c:tickLblPos val="none"/>
        <c:crossAx val="96574080"/>
        <c:crosses val="autoZero"/>
        <c:auto val="1"/>
        <c:lblOffset val="100"/>
        <c:baseTimeUnit val="years"/>
      </c:dateAx>
      <c:valAx>
        <c:axId val="9657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72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22"/>
          <c:y val="0.15806945669028463"/>
          <c:w val="0.8517775065952810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-1107</c:v>
                </c:pt>
                <c:pt idx="1">
                  <c:v>0</c:v>
                </c:pt>
                <c:pt idx="2">
                  <c:v>1001</c:v>
                </c:pt>
                <c:pt idx="3">
                  <c:v>1275</c:v>
                </c:pt>
                <c:pt idx="4">
                  <c:v>0</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6685440"/>
        <c:axId val="966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6685440"/>
        <c:axId val="96687616"/>
      </c:lineChart>
      <c:dateAx>
        <c:axId val="96685440"/>
        <c:scaling>
          <c:orientation val="minMax"/>
        </c:scaling>
        <c:delete val="1"/>
        <c:axPos val="b"/>
        <c:numFmt formatCode="ge" sourceLinked="1"/>
        <c:majorTickMark val="none"/>
        <c:minorTickMark val="none"/>
        <c:tickLblPos val="none"/>
        <c:crossAx val="96687616"/>
        <c:crosses val="autoZero"/>
        <c:auto val="1"/>
        <c:lblOffset val="100"/>
        <c:baseTimeUnit val="years"/>
      </c:dateAx>
      <c:valAx>
        <c:axId val="96687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68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43" zoomScale="70" zoomScaleNormal="70" zoomScaleSheetLayoutView="70" workbookViewId="0">
      <selection activeCell="ND66" sqref="ND66:NR82"/>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三重県志摩市　鵜方駅前公共駐車場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712</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5</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134</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72.900000000000006</v>
      </c>
      <c r="V31" s="117"/>
      <c r="W31" s="117"/>
      <c r="X31" s="117"/>
      <c r="Y31" s="117"/>
      <c r="Z31" s="117"/>
      <c r="AA31" s="117"/>
      <c r="AB31" s="117"/>
      <c r="AC31" s="117"/>
      <c r="AD31" s="117"/>
      <c r="AE31" s="117"/>
      <c r="AF31" s="117"/>
      <c r="AG31" s="117"/>
      <c r="AH31" s="117"/>
      <c r="AI31" s="117"/>
      <c r="AJ31" s="117"/>
      <c r="AK31" s="117"/>
      <c r="AL31" s="117"/>
      <c r="AM31" s="117"/>
      <c r="AN31" s="117">
        <f>データ!Z7</f>
        <v>100</v>
      </c>
      <c r="AO31" s="117"/>
      <c r="AP31" s="117"/>
      <c r="AQ31" s="117"/>
      <c r="AR31" s="117"/>
      <c r="AS31" s="117"/>
      <c r="AT31" s="117"/>
      <c r="AU31" s="117"/>
      <c r="AV31" s="117"/>
      <c r="AW31" s="117"/>
      <c r="AX31" s="117"/>
      <c r="AY31" s="117"/>
      <c r="AZ31" s="117"/>
      <c r="BA31" s="117"/>
      <c r="BB31" s="117"/>
      <c r="BC31" s="117"/>
      <c r="BD31" s="117"/>
      <c r="BE31" s="117"/>
      <c r="BF31" s="117"/>
      <c r="BG31" s="117">
        <f>データ!AA7</f>
        <v>160.1</v>
      </c>
      <c r="BH31" s="117"/>
      <c r="BI31" s="117"/>
      <c r="BJ31" s="117"/>
      <c r="BK31" s="117"/>
      <c r="BL31" s="117"/>
      <c r="BM31" s="117"/>
      <c r="BN31" s="117"/>
      <c r="BO31" s="117"/>
      <c r="BP31" s="117"/>
      <c r="BQ31" s="117"/>
      <c r="BR31" s="117"/>
      <c r="BS31" s="117"/>
      <c r="BT31" s="117"/>
      <c r="BU31" s="117"/>
      <c r="BV31" s="117"/>
      <c r="BW31" s="117"/>
      <c r="BX31" s="117"/>
      <c r="BY31" s="117"/>
      <c r="BZ31" s="117">
        <f>データ!AB7</f>
        <v>172.7</v>
      </c>
      <c r="CA31" s="117"/>
      <c r="CB31" s="117"/>
      <c r="CC31" s="117"/>
      <c r="CD31" s="117"/>
      <c r="CE31" s="117"/>
      <c r="CF31" s="117"/>
      <c r="CG31" s="117"/>
      <c r="CH31" s="117"/>
      <c r="CI31" s="117"/>
      <c r="CJ31" s="117"/>
      <c r="CK31" s="117"/>
      <c r="CL31" s="117"/>
      <c r="CM31" s="117"/>
      <c r="CN31" s="117"/>
      <c r="CO31" s="117"/>
      <c r="CP31" s="117"/>
      <c r="CQ31" s="117"/>
      <c r="CR31" s="117"/>
      <c r="CS31" s="117">
        <f>データ!AC7</f>
        <v>100</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14.1</v>
      </c>
      <c r="FY31" s="117"/>
      <c r="FZ31" s="117"/>
      <c r="GA31" s="117"/>
      <c r="GB31" s="117"/>
      <c r="GC31" s="117"/>
      <c r="GD31" s="117"/>
      <c r="GE31" s="117"/>
      <c r="GF31" s="117"/>
      <c r="GG31" s="117"/>
      <c r="GH31" s="117"/>
      <c r="GI31" s="117"/>
      <c r="GJ31" s="117"/>
      <c r="GK31" s="117"/>
      <c r="GL31" s="117"/>
      <c r="GM31" s="117"/>
      <c r="GN31" s="117"/>
      <c r="GO31" s="117"/>
      <c r="GP31" s="117"/>
      <c r="GQ31" s="117">
        <f>データ!AM7</f>
        <v>16.3</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953.8</v>
      </c>
      <c r="JD31" s="119"/>
      <c r="JE31" s="119"/>
      <c r="JF31" s="119"/>
      <c r="JG31" s="119"/>
      <c r="JH31" s="119"/>
      <c r="JI31" s="119"/>
      <c r="JJ31" s="119"/>
      <c r="JK31" s="119"/>
      <c r="JL31" s="119"/>
      <c r="JM31" s="119"/>
      <c r="JN31" s="119"/>
      <c r="JO31" s="119"/>
      <c r="JP31" s="119"/>
      <c r="JQ31" s="119"/>
      <c r="JR31" s="119"/>
      <c r="JS31" s="119"/>
      <c r="JT31" s="119"/>
      <c r="JU31" s="120"/>
      <c r="JV31" s="118">
        <f>データ!DL7</f>
        <v>1069.2</v>
      </c>
      <c r="JW31" s="119"/>
      <c r="JX31" s="119"/>
      <c r="JY31" s="119"/>
      <c r="JZ31" s="119"/>
      <c r="KA31" s="119"/>
      <c r="KB31" s="119"/>
      <c r="KC31" s="119"/>
      <c r="KD31" s="119"/>
      <c r="KE31" s="119"/>
      <c r="KF31" s="119"/>
      <c r="KG31" s="119"/>
      <c r="KH31" s="119"/>
      <c r="KI31" s="119"/>
      <c r="KJ31" s="119"/>
      <c r="KK31" s="119"/>
      <c r="KL31" s="119"/>
      <c r="KM31" s="119"/>
      <c r="KN31" s="120"/>
      <c r="KO31" s="118">
        <f>データ!DM7</f>
        <v>1046.2</v>
      </c>
      <c r="KP31" s="119"/>
      <c r="KQ31" s="119"/>
      <c r="KR31" s="119"/>
      <c r="KS31" s="119"/>
      <c r="KT31" s="119"/>
      <c r="KU31" s="119"/>
      <c r="KV31" s="119"/>
      <c r="KW31" s="119"/>
      <c r="KX31" s="119"/>
      <c r="KY31" s="119"/>
      <c r="KZ31" s="119"/>
      <c r="LA31" s="119"/>
      <c r="LB31" s="119"/>
      <c r="LC31" s="119"/>
      <c r="LD31" s="119"/>
      <c r="LE31" s="119"/>
      <c r="LF31" s="119"/>
      <c r="LG31" s="120"/>
      <c r="LH31" s="118">
        <f>データ!DN7</f>
        <v>1138.5</v>
      </c>
      <c r="LI31" s="119"/>
      <c r="LJ31" s="119"/>
      <c r="LK31" s="119"/>
      <c r="LL31" s="119"/>
      <c r="LM31" s="119"/>
      <c r="LN31" s="119"/>
      <c r="LO31" s="119"/>
      <c r="LP31" s="119"/>
      <c r="LQ31" s="119"/>
      <c r="LR31" s="119"/>
      <c r="LS31" s="119"/>
      <c r="LT31" s="119"/>
      <c r="LU31" s="119"/>
      <c r="LV31" s="119"/>
      <c r="LW31" s="119"/>
      <c r="LX31" s="119"/>
      <c r="LY31" s="119"/>
      <c r="LZ31" s="120"/>
      <c r="MA31" s="118">
        <f>データ!DO7</f>
        <v>1230.8</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9</v>
      </c>
      <c r="BH52" s="125"/>
      <c r="BI52" s="125"/>
      <c r="BJ52" s="125"/>
      <c r="BK52" s="125"/>
      <c r="BL52" s="125"/>
      <c r="BM52" s="125"/>
      <c r="BN52" s="125"/>
      <c r="BO52" s="125"/>
      <c r="BP52" s="125"/>
      <c r="BQ52" s="125"/>
      <c r="BR52" s="125"/>
      <c r="BS52" s="125"/>
      <c r="BT52" s="125"/>
      <c r="BU52" s="125"/>
      <c r="BV52" s="125"/>
      <c r="BW52" s="125"/>
      <c r="BX52" s="125"/>
      <c r="BY52" s="125"/>
      <c r="BZ52" s="125">
        <f>データ!AX7</f>
        <v>11</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62.9</v>
      </c>
      <c r="EM52" s="117"/>
      <c r="EN52" s="117"/>
      <c r="EO52" s="117"/>
      <c r="EP52" s="117"/>
      <c r="EQ52" s="117"/>
      <c r="ER52" s="117"/>
      <c r="ES52" s="117"/>
      <c r="ET52" s="117"/>
      <c r="EU52" s="117"/>
      <c r="EV52" s="117"/>
      <c r="EW52" s="117"/>
      <c r="EX52" s="117"/>
      <c r="EY52" s="117"/>
      <c r="EZ52" s="117"/>
      <c r="FA52" s="117"/>
      <c r="FB52" s="117"/>
      <c r="FC52" s="117"/>
      <c r="FD52" s="117"/>
      <c r="FE52" s="117">
        <f>データ!BG7</f>
        <v>43.6</v>
      </c>
      <c r="FF52" s="117"/>
      <c r="FG52" s="117"/>
      <c r="FH52" s="117"/>
      <c r="FI52" s="117"/>
      <c r="FJ52" s="117"/>
      <c r="FK52" s="117"/>
      <c r="FL52" s="117"/>
      <c r="FM52" s="117"/>
      <c r="FN52" s="117"/>
      <c r="FO52" s="117"/>
      <c r="FP52" s="117"/>
      <c r="FQ52" s="117"/>
      <c r="FR52" s="117"/>
      <c r="FS52" s="117"/>
      <c r="FT52" s="117"/>
      <c r="FU52" s="117"/>
      <c r="FV52" s="117"/>
      <c r="FW52" s="117"/>
      <c r="FX52" s="117">
        <f>データ!BH7</f>
        <v>37.5</v>
      </c>
      <c r="FY52" s="117"/>
      <c r="FZ52" s="117"/>
      <c r="GA52" s="117"/>
      <c r="GB52" s="117"/>
      <c r="GC52" s="117"/>
      <c r="GD52" s="117"/>
      <c r="GE52" s="117"/>
      <c r="GF52" s="117"/>
      <c r="GG52" s="117"/>
      <c r="GH52" s="117"/>
      <c r="GI52" s="117"/>
      <c r="GJ52" s="117"/>
      <c r="GK52" s="117"/>
      <c r="GL52" s="117"/>
      <c r="GM52" s="117"/>
      <c r="GN52" s="117"/>
      <c r="GO52" s="117"/>
      <c r="GP52" s="117"/>
      <c r="GQ52" s="117">
        <f>データ!BI7</f>
        <v>42.1</v>
      </c>
      <c r="GR52" s="117"/>
      <c r="GS52" s="117"/>
      <c r="GT52" s="117"/>
      <c r="GU52" s="117"/>
      <c r="GV52" s="117"/>
      <c r="GW52" s="117"/>
      <c r="GX52" s="117"/>
      <c r="GY52" s="117"/>
      <c r="GZ52" s="117"/>
      <c r="HA52" s="117"/>
      <c r="HB52" s="117"/>
      <c r="HC52" s="117"/>
      <c r="HD52" s="117"/>
      <c r="HE52" s="117"/>
      <c r="HF52" s="117"/>
      <c r="HG52" s="117"/>
      <c r="HH52" s="117"/>
      <c r="HI52" s="117"/>
      <c r="HJ52" s="117">
        <f>データ!BJ7</f>
        <v>44.8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-1107</v>
      </c>
      <c r="JD52" s="125"/>
      <c r="JE52" s="125"/>
      <c r="JF52" s="125"/>
      <c r="JG52" s="125"/>
      <c r="JH52" s="125"/>
      <c r="JI52" s="125"/>
      <c r="JJ52" s="125"/>
      <c r="JK52" s="125"/>
      <c r="JL52" s="125"/>
      <c r="JM52" s="125"/>
      <c r="JN52" s="125"/>
      <c r="JO52" s="125"/>
      <c r="JP52" s="125"/>
      <c r="JQ52" s="125"/>
      <c r="JR52" s="125"/>
      <c r="JS52" s="125"/>
      <c r="JT52" s="125"/>
      <c r="JU52" s="125"/>
      <c r="JV52" s="125">
        <f>データ!BR7</f>
        <v>0</v>
      </c>
      <c r="JW52" s="125"/>
      <c r="JX52" s="125"/>
      <c r="JY52" s="125"/>
      <c r="JZ52" s="125"/>
      <c r="KA52" s="125"/>
      <c r="KB52" s="125"/>
      <c r="KC52" s="125"/>
      <c r="KD52" s="125"/>
      <c r="KE52" s="125"/>
      <c r="KF52" s="125"/>
      <c r="KG52" s="125"/>
      <c r="KH52" s="125"/>
      <c r="KI52" s="125"/>
      <c r="KJ52" s="125"/>
      <c r="KK52" s="125"/>
      <c r="KL52" s="125"/>
      <c r="KM52" s="125"/>
      <c r="KN52" s="125"/>
      <c r="KO52" s="125">
        <f>データ!BS7</f>
        <v>1001</v>
      </c>
      <c r="KP52" s="125"/>
      <c r="KQ52" s="125"/>
      <c r="KR52" s="125"/>
      <c r="KS52" s="125"/>
      <c r="KT52" s="125"/>
      <c r="KU52" s="125"/>
      <c r="KV52" s="125"/>
      <c r="KW52" s="125"/>
      <c r="KX52" s="125"/>
      <c r="KY52" s="125"/>
      <c r="KZ52" s="125"/>
      <c r="LA52" s="125"/>
      <c r="LB52" s="125"/>
      <c r="LC52" s="125"/>
      <c r="LD52" s="125"/>
      <c r="LE52" s="125"/>
      <c r="LF52" s="125"/>
      <c r="LG52" s="125"/>
      <c r="LH52" s="125">
        <f>データ!BT7</f>
        <v>1275</v>
      </c>
      <c r="LI52" s="125"/>
      <c r="LJ52" s="125"/>
      <c r="LK52" s="125"/>
      <c r="LL52" s="125"/>
      <c r="LM52" s="125"/>
      <c r="LN52" s="125"/>
      <c r="LO52" s="125"/>
      <c r="LP52" s="125"/>
      <c r="LQ52" s="125"/>
      <c r="LR52" s="125"/>
      <c r="LS52" s="125"/>
      <c r="LT52" s="125"/>
      <c r="LU52" s="125"/>
      <c r="LV52" s="125"/>
      <c r="LW52" s="125"/>
      <c r="LX52" s="125"/>
      <c r="LY52" s="125"/>
      <c r="LZ52" s="125"/>
      <c r="MA52" s="125">
        <f>データ!BU7</f>
        <v>0</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51" t="s">
        <v>136</v>
      </c>
      <c r="NE66" s="152"/>
      <c r="NF66" s="152"/>
      <c r="NG66" s="152"/>
      <c r="NH66" s="152"/>
      <c r="NI66" s="152"/>
      <c r="NJ66" s="152"/>
      <c r="NK66" s="152"/>
      <c r="NL66" s="152"/>
      <c r="NM66" s="152"/>
      <c r="NN66" s="152"/>
      <c r="NO66" s="152"/>
      <c r="NP66" s="152"/>
      <c r="NQ66" s="152"/>
      <c r="NR66" s="153"/>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68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51"/>
      <c r="NE67" s="152"/>
      <c r="NF67" s="152"/>
      <c r="NG67" s="152"/>
      <c r="NH67" s="152"/>
      <c r="NI67" s="152"/>
      <c r="NJ67" s="152"/>
      <c r="NK67" s="152"/>
      <c r="NL67" s="152"/>
      <c r="NM67" s="152"/>
      <c r="NN67" s="152"/>
      <c r="NO67" s="152"/>
      <c r="NP67" s="152"/>
      <c r="NQ67" s="152"/>
      <c r="NR67" s="153"/>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51"/>
      <c r="NE68" s="152"/>
      <c r="NF68" s="152"/>
      <c r="NG68" s="152"/>
      <c r="NH68" s="152"/>
      <c r="NI68" s="152"/>
      <c r="NJ68" s="152"/>
      <c r="NK68" s="152"/>
      <c r="NL68" s="152"/>
      <c r="NM68" s="152"/>
      <c r="NN68" s="152"/>
      <c r="NO68" s="152"/>
      <c r="NP68" s="152"/>
      <c r="NQ68" s="152"/>
      <c r="NR68" s="153"/>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51"/>
      <c r="NE69" s="152"/>
      <c r="NF69" s="152"/>
      <c r="NG69" s="152"/>
      <c r="NH69" s="152"/>
      <c r="NI69" s="152"/>
      <c r="NJ69" s="152"/>
      <c r="NK69" s="152"/>
      <c r="NL69" s="152"/>
      <c r="NM69" s="152"/>
      <c r="NN69" s="152"/>
      <c r="NO69" s="152"/>
      <c r="NP69" s="152"/>
      <c r="NQ69" s="152"/>
      <c r="NR69" s="153"/>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51"/>
      <c r="NE70" s="152"/>
      <c r="NF70" s="152"/>
      <c r="NG70" s="152"/>
      <c r="NH70" s="152"/>
      <c r="NI70" s="152"/>
      <c r="NJ70" s="152"/>
      <c r="NK70" s="152"/>
      <c r="NL70" s="152"/>
      <c r="NM70" s="152"/>
      <c r="NN70" s="152"/>
      <c r="NO70" s="152"/>
      <c r="NP70" s="152"/>
      <c r="NQ70" s="152"/>
      <c r="NR70" s="153"/>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51"/>
      <c r="NE71" s="152"/>
      <c r="NF71" s="152"/>
      <c r="NG71" s="152"/>
      <c r="NH71" s="152"/>
      <c r="NI71" s="152"/>
      <c r="NJ71" s="152"/>
      <c r="NK71" s="152"/>
      <c r="NL71" s="152"/>
      <c r="NM71" s="152"/>
      <c r="NN71" s="152"/>
      <c r="NO71" s="152"/>
      <c r="NP71" s="152"/>
      <c r="NQ71" s="152"/>
      <c r="NR71" s="153"/>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51"/>
      <c r="NE72" s="152"/>
      <c r="NF72" s="152"/>
      <c r="NG72" s="152"/>
      <c r="NH72" s="152"/>
      <c r="NI72" s="152"/>
      <c r="NJ72" s="152"/>
      <c r="NK72" s="152"/>
      <c r="NL72" s="152"/>
      <c r="NM72" s="152"/>
      <c r="NN72" s="152"/>
      <c r="NO72" s="152"/>
      <c r="NP72" s="152"/>
      <c r="NQ72" s="152"/>
      <c r="NR72" s="153"/>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51"/>
      <c r="NE73" s="152"/>
      <c r="NF73" s="152"/>
      <c r="NG73" s="152"/>
      <c r="NH73" s="152"/>
      <c r="NI73" s="152"/>
      <c r="NJ73" s="152"/>
      <c r="NK73" s="152"/>
      <c r="NL73" s="152"/>
      <c r="NM73" s="152"/>
      <c r="NN73" s="152"/>
      <c r="NO73" s="152"/>
      <c r="NP73" s="152"/>
      <c r="NQ73" s="152"/>
      <c r="NR73" s="153"/>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51"/>
      <c r="NE74" s="152"/>
      <c r="NF74" s="152"/>
      <c r="NG74" s="152"/>
      <c r="NH74" s="152"/>
      <c r="NI74" s="152"/>
      <c r="NJ74" s="152"/>
      <c r="NK74" s="152"/>
      <c r="NL74" s="152"/>
      <c r="NM74" s="152"/>
      <c r="NN74" s="152"/>
      <c r="NO74" s="152"/>
      <c r="NP74" s="152"/>
      <c r="NQ74" s="152"/>
      <c r="NR74" s="153"/>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51"/>
      <c r="NE75" s="152"/>
      <c r="NF75" s="152"/>
      <c r="NG75" s="152"/>
      <c r="NH75" s="152"/>
      <c r="NI75" s="152"/>
      <c r="NJ75" s="152"/>
      <c r="NK75" s="152"/>
      <c r="NL75" s="152"/>
      <c r="NM75" s="152"/>
      <c r="NN75" s="152"/>
      <c r="NO75" s="152"/>
      <c r="NP75" s="152"/>
      <c r="NQ75" s="152"/>
      <c r="NR75" s="153"/>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9000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51"/>
      <c r="NE76" s="152"/>
      <c r="NF76" s="152"/>
      <c r="NG76" s="152"/>
      <c r="NH76" s="152"/>
      <c r="NI76" s="152"/>
      <c r="NJ76" s="152"/>
      <c r="NK76" s="152"/>
      <c r="NL76" s="152"/>
      <c r="NM76" s="152"/>
      <c r="NN76" s="152"/>
      <c r="NO76" s="152"/>
      <c r="NP76" s="152"/>
      <c r="NQ76" s="152"/>
      <c r="NR76" s="153"/>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51"/>
      <c r="NE77" s="152"/>
      <c r="NF77" s="152"/>
      <c r="NG77" s="152"/>
      <c r="NH77" s="152"/>
      <c r="NI77" s="152"/>
      <c r="NJ77" s="152"/>
      <c r="NK77" s="152"/>
      <c r="NL77" s="152"/>
      <c r="NM77" s="152"/>
      <c r="NN77" s="152"/>
      <c r="NO77" s="152"/>
      <c r="NP77" s="152"/>
      <c r="NQ77" s="152"/>
      <c r="NR77" s="153"/>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51"/>
      <c r="NE78" s="152"/>
      <c r="NF78" s="152"/>
      <c r="NG78" s="152"/>
      <c r="NH78" s="152"/>
      <c r="NI78" s="152"/>
      <c r="NJ78" s="152"/>
      <c r="NK78" s="152"/>
      <c r="NL78" s="152"/>
      <c r="NM78" s="152"/>
      <c r="NN78" s="152"/>
      <c r="NO78" s="152"/>
      <c r="NP78" s="152"/>
      <c r="NQ78" s="152"/>
      <c r="NR78" s="153"/>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51"/>
      <c r="NE79" s="152"/>
      <c r="NF79" s="152"/>
      <c r="NG79" s="152"/>
      <c r="NH79" s="152"/>
      <c r="NI79" s="152"/>
      <c r="NJ79" s="152"/>
      <c r="NK79" s="152"/>
      <c r="NL79" s="152"/>
      <c r="NM79" s="152"/>
      <c r="NN79" s="152"/>
      <c r="NO79" s="152"/>
      <c r="NP79" s="152"/>
      <c r="NQ79" s="152"/>
      <c r="NR79" s="153"/>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51"/>
      <c r="NE80" s="152"/>
      <c r="NF80" s="152"/>
      <c r="NG80" s="152"/>
      <c r="NH80" s="152"/>
      <c r="NI80" s="152"/>
      <c r="NJ80" s="152"/>
      <c r="NK80" s="152"/>
      <c r="NL80" s="152"/>
      <c r="NM80" s="152"/>
      <c r="NN80" s="152"/>
      <c r="NO80" s="152"/>
      <c r="NP80" s="152"/>
      <c r="NQ80" s="152"/>
      <c r="NR80" s="153"/>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51"/>
      <c r="NE81" s="152"/>
      <c r="NF81" s="152"/>
      <c r="NG81" s="152"/>
      <c r="NH81" s="152"/>
      <c r="NI81" s="152"/>
      <c r="NJ81" s="152"/>
      <c r="NK81" s="152"/>
      <c r="NL81" s="152"/>
      <c r="NM81" s="152"/>
      <c r="NN81" s="152"/>
      <c r="NO81" s="152"/>
      <c r="NP81" s="152"/>
      <c r="NQ81" s="152"/>
      <c r="NR81" s="153"/>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54"/>
      <c r="NE82" s="155"/>
      <c r="NF82" s="155"/>
      <c r="NG82" s="155"/>
      <c r="NH82" s="155"/>
      <c r="NI82" s="155"/>
      <c r="NJ82" s="155"/>
      <c r="NK82" s="155"/>
      <c r="NL82" s="155"/>
      <c r="NM82" s="155"/>
      <c r="NN82" s="155"/>
      <c r="NO82" s="155"/>
      <c r="NP82" s="155"/>
      <c r="NQ82" s="155"/>
      <c r="NR82" s="156"/>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242152</v>
      </c>
      <c r="D6" s="61">
        <f t="shared" si="1"/>
        <v>47</v>
      </c>
      <c r="E6" s="61">
        <f t="shared" si="1"/>
        <v>14</v>
      </c>
      <c r="F6" s="61">
        <f t="shared" si="1"/>
        <v>0</v>
      </c>
      <c r="G6" s="61">
        <f t="shared" si="1"/>
        <v>1</v>
      </c>
      <c r="H6" s="61" t="str">
        <f>SUBSTITUTE(H8,"　","")</f>
        <v>三重県志摩市</v>
      </c>
      <c r="I6" s="61" t="str">
        <f t="shared" si="1"/>
        <v>鵜方駅前公共駐車場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5</v>
      </c>
      <c r="S6" s="63" t="str">
        <f t="shared" si="1"/>
        <v>駅</v>
      </c>
      <c r="T6" s="63" t="str">
        <f t="shared" si="1"/>
        <v>無</v>
      </c>
      <c r="U6" s="64">
        <f t="shared" si="1"/>
        <v>712</v>
      </c>
      <c r="V6" s="64">
        <f t="shared" si="1"/>
        <v>13</v>
      </c>
      <c r="W6" s="64">
        <f t="shared" si="1"/>
        <v>200</v>
      </c>
      <c r="X6" s="63" t="str">
        <f t="shared" si="1"/>
        <v>代行制</v>
      </c>
      <c r="Y6" s="65">
        <f>IF(Y8="-",NA(),Y8)</f>
        <v>72.900000000000006</v>
      </c>
      <c r="Z6" s="65">
        <f t="shared" ref="Z6:AH6" si="2">IF(Z8="-",NA(),Z8)</f>
        <v>100</v>
      </c>
      <c r="AA6" s="65">
        <f t="shared" si="2"/>
        <v>160.1</v>
      </c>
      <c r="AB6" s="65">
        <f t="shared" si="2"/>
        <v>172.7</v>
      </c>
      <c r="AC6" s="65">
        <f t="shared" si="2"/>
        <v>100</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14.1</v>
      </c>
      <c r="AM6" s="65">
        <f t="shared" si="3"/>
        <v>16.3</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9</v>
      </c>
      <c r="AX6" s="66">
        <f t="shared" si="4"/>
        <v>11</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62.9</v>
      </c>
      <c r="BG6" s="65">
        <f t="shared" ref="BG6:BO6" si="5">IF(BG8="-",NA(),BG8)</f>
        <v>43.6</v>
      </c>
      <c r="BH6" s="65">
        <f t="shared" si="5"/>
        <v>37.5</v>
      </c>
      <c r="BI6" s="65">
        <f t="shared" si="5"/>
        <v>42.1</v>
      </c>
      <c r="BJ6" s="65">
        <f t="shared" si="5"/>
        <v>44.8</v>
      </c>
      <c r="BK6" s="65">
        <f t="shared" si="5"/>
        <v>51.9</v>
      </c>
      <c r="BL6" s="65">
        <f t="shared" si="5"/>
        <v>59.2</v>
      </c>
      <c r="BM6" s="65">
        <f t="shared" si="5"/>
        <v>64.5</v>
      </c>
      <c r="BN6" s="65">
        <f t="shared" si="5"/>
        <v>60</v>
      </c>
      <c r="BO6" s="65">
        <f t="shared" si="5"/>
        <v>52.8</v>
      </c>
      <c r="BP6" s="62" t="str">
        <f>IF(BP8="-","",IF(BP8="-","【-】","【"&amp;SUBSTITUTE(TEXT(BP8,"#,##0.0"),"-","△")&amp;"】"))</f>
        <v>【45.2】</v>
      </c>
      <c r="BQ6" s="66">
        <f>IF(BQ8="-",NA(),BQ8)</f>
        <v>-1107</v>
      </c>
      <c r="BR6" s="66">
        <f t="shared" ref="BR6:BZ6" si="6">IF(BR8="-",NA(),BR8)</f>
        <v>0</v>
      </c>
      <c r="BS6" s="66">
        <f t="shared" si="6"/>
        <v>1001</v>
      </c>
      <c r="BT6" s="66">
        <f t="shared" si="6"/>
        <v>1275</v>
      </c>
      <c r="BU6" s="66">
        <f t="shared" si="6"/>
        <v>0</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68</v>
      </c>
      <c r="CN6" s="64">
        <f t="shared" si="7"/>
        <v>9000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953.8</v>
      </c>
      <c r="DL6" s="65">
        <f t="shared" ref="DL6:DT6" si="9">IF(DL8="-",NA(),DL8)</f>
        <v>1069.2</v>
      </c>
      <c r="DM6" s="65">
        <f t="shared" si="9"/>
        <v>1046.2</v>
      </c>
      <c r="DN6" s="65">
        <f t="shared" si="9"/>
        <v>1138.5</v>
      </c>
      <c r="DO6" s="65">
        <f t="shared" si="9"/>
        <v>1230.8</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242152</v>
      </c>
      <c r="D7" s="61">
        <f t="shared" si="10"/>
        <v>47</v>
      </c>
      <c r="E7" s="61">
        <f t="shared" si="10"/>
        <v>14</v>
      </c>
      <c r="F7" s="61">
        <f t="shared" si="10"/>
        <v>0</v>
      </c>
      <c r="G7" s="61">
        <f t="shared" si="10"/>
        <v>1</v>
      </c>
      <c r="H7" s="61" t="str">
        <f t="shared" si="10"/>
        <v>三重県　志摩市</v>
      </c>
      <c r="I7" s="61" t="str">
        <f t="shared" si="10"/>
        <v>鵜方駅前公共駐車場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5</v>
      </c>
      <c r="S7" s="63" t="str">
        <f t="shared" si="10"/>
        <v>駅</v>
      </c>
      <c r="T7" s="63" t="str">
        <f t="shared" si="10"/>
        <v>無</v>
      </c>
      <c r="U7" s="64">
        <f t="shared" si="10"/>
        <v>712</v>
      </c>
      <c r="V7" s="64">
        <f t="shared" si="10"/>
        <v>13</v>
      </c>
      <c r="W7" s="64">
        <f t="shared" si="10"/>
        <v>200</v>
      </c>
      <c r="X7" s="63" t="str">
        <f t="shared" si="10"/>
        <v>代行制</v>
      </c>
      <c r="Y7" s="65">
        <f>Y8</f>
        <v>72.900000000000006</v>
      </c>
      <c r="Z7" s="65">
        <f t="shared" ref="Z7:AH7" si="11">Z8</f>
        <v>100</v>
      </c>
      <c r="AA7" s="65">
        <f t="shared" si="11"/>
        <v>160.1</v>
      </c>
      <c r="AB7" s="65">
        <f t="shared" si="11"/>
        <v>172.7</v>
      </c>
      <c r="AC7" s="65">
        <f t="shared" si="11"/>
        <v>100</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14.1</v>
      </c>
      <c r="AM7" s="65">
        <f t="shared" si="12"/>
        <v>16.3</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9</v>
      </c>
      <c r="AX7" s="66">
        <f t="shared" si="13"/>
        <v>11</v>
      </c>
      <c r="AY7" s="66">
        <f t="shared" si="13"/>
        <v>0</v>
      </c>
      <c r="AZ7" s="66">
        <f t="shared" si="13"/>
        <v>105</v>
      </c>
      <c r="BA7" s="66">
        <f t="shared" si="13"/>
        <v>61</v>
      </c>
      <c r="BB7" s="66">
        <f t="shared" si="13"/>
        <v>40</v>
      </c>
      <c r="BC7" s="66">
        <f t="shared" si="13"/>
        <v>27</v>
      </c>
      <c r="BD7" s="66">
        <f t="shared" si="13"/>
        <v>29</v>
      </c>
      <c r="BE7" s="64"/>
      <c r="BF7" s="65">
        <f>BF8</f>
        <v>62.9</v>
      </c>
      <c r="BG7" s="65">
        <f t="shared" ref="BG7:BO7" si="14">BG8</f>
        <v>43.6</v>
      </c>
      <c r="BH7" s="65">
        <f t="shared" si="14"/>
        <v>37.5</v>
      </c>
      <c r="BI7" s="65">
        <f t="shared" si="14"/>
        <v>42.1</v>
      </c>
      <c r="BJ7" s="65">
        <f t="shared" si="14"/>
        <v>44.8</v>
      </c>
      <c r="BK7" s="65">
        <f t="shared" si="14"/>
        <v>51.9</v>
      </c>
      <c r="BL7" s="65">
        <f t="shared" si="14"/>
        <v>59.2</v>
      </c>
      <c r="BM7" s="65">
        <f t="shared" si="14"/>
        <v>64.5</v>
      </c>
      <c r="BN7" s="65">
        <f t="shared" si="14"/>
        <v>60</v>
      </c>
      <c r="BO7" s="65">
        <f t="shared" si="14"/>
        <v>52.8</v>
      </c>
      <c r="BP7" s="62"/>
      <c r="BQ7" s="66">
        <f>BQ8</f>
        <v>-1107</v>
      </c>
      <c r="BR7" s="66">
        <f t="shared" ref="BR7:BZ7" si="15">BR8</f>
        <v>0</v>
      </c>
      <c r="BS7" s="66">
        <f t="shared" si="15"/>
        <v>1001</v>
      </c>
      <c r="BT7" s="66">
        <f t="shared" si="15"/>
        <v>1275</v>
      </c>
      <c r="BU7" s="66">
        <f t="shared" si="15"/>
        <v>0</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111</v>
      </c>
      <c r="CL7" s="62"/>
      <c r="CM7" s="64">
        <f>CM8</f>
        <v>68</v>
      </c>
      <c r="CN7" s="64">
        <f>CN8</f>
        <v>9000</v>
      </c>
      <c r="CO7" s="65" t="s">
        <v>113</v>
      </c>
      <c r="CP7" s="65" t="s">
        <v>113</v>
      </c>
      <c r="CQ7" s="65" t="s">
        <v>113</v>
      </c>
      <c r="CR7" s="65" t="s">
        <v>113</v>
      </c>
      <c r="CS7" s="65" t="s">
        <v>113</v>
      </c>
      <c r="CT7" s="65" t="s">
        <v>113</v>
      </c>
      <c r="CU7" s="65" t="s">
        <v>113</v>
      </c>
      <c r="CV7" s="65" t="s">
        <v>113</v>
      </c>
      <c r="CW7" s="65" t="s">
        <v>113</v>
      </c>
      <c r="CX7" s="65" t="s">
        <v>114</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953.8</v>
      </c>
      <c r="DL7" s="65">
        <f t="shared" ref="DL7:DT7" si="17">DL8</f>
        <v>1069.2</v>
      </c>
      <c r="DM7" s="65">
        <f t="shared" si="17"/>
        <v>1046.2</v>
      </c>
      <c r="DN7" s="65">
        <f t="shared" si="17"/>
        <v>1138.5</v>
      </c>
      <c r="DO7" s="65">
        <f t="shared" si="17"/>
        <v>1230.8</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242152</v>
      </c>
      <c r="D8" s="68">
        <v>47</v>
      </c>
      <c r="E8" s="68">
        <v>14</v>
      </c>
      <c r="F8" s="68">
        <v>0</v>
      </c>
      <c r="G8" s="68">
        <v>1</v>
      </c>
      <c r="H8" s="68" t="s">
        <v>115</v>
      </c>
      <c r="I8" s="68" t="s">
        <v>116</v>
      </c>
      <c r="J8" s="68" t="s">
        <v>117</v>
      </c>
      <c r="K8" s="68" t="s">
        <v>118</v>
      </c>
      <c r="L8" s="68" t="s">
        <v>119</v>
      </c>
      <c r="M8" s="68" t="s">
        <v>120</v>
      </c>
      <c r="N8" s="68"/>
      <c r="O8" s="69" t="s">
        <v>121</v>
      </c>
      <c r="P8" s="70" t="s">
        <v>122</v>
      </c>
      <c r="Q8" s="70" t="s">
        <v>123</v>
      </c>
      <c r="R8" s="71">
        <v>5</v>
      </c>
      <c r="S8" s="70" t="s">
        <v>124</v>
      </c>
      <c r="T8" s="70" t="s">
        <v>125</v>
      </c>
      <c r="U8" s="71">
        <v>712</v>
      </c>
      <c r="V8" s="71">
        <v>13</v>
      </c>
      <c r="W8" s="71">
        <v>200</v>
      </c>
      <c r="X8" s="70" t="s">
        <v>126</v>
      </c>
      <c r="Y8" s="72">
        <v>72.900000000000006</v>
      </c>
      <c r="Z8" s="72">
        <v>100</v>
      </c>
      <c r="AA8" s="72">
        <v>160.1</v>
      </c>
      <c r="AB8" s="72">
        <v>172.7</v>
      </c>
      <c r="AC8" s="72">
        <v>100</v>
      </c>
      <c r="AD8" s="72">
        <v>393.6</v>
      </c>
      <c r="AE8" s="72">
        <v>407.1</v>
      </c>
      <c r="AF8" s="72">
        <v>375.5</v>
      </c>
      <c r="AG8" s="72">
        <v>441.2</v>
      </c>
      <c r="AH8" s="72">
        <v>368.2</v>
      </c>
      <c r="AI8" s="69">
        <v>275.39999999999998</v>
      </c>
      <c r="AJ8" s="72">
        <v>0</v>
      </c>
      <c r="AK8" s="72">
        <v>0</v>
      </c>
      <c r="AL8" s="72">
        <v>14.1</v>
      </c>
      <c r="AM8" s="72">
        <v>16.3</v>
      </c>
      <c r="AN8" s="72">
        <v>0</v>
      </c>
      <c r="AO8" s="72">
        <v>11.4</v>
      </c>
      <c r="AP8" s="72">
        <v>11</v>
      </c>
      <c r="AQ8" s="72">
        <v>7.8</v>
      </c>
      <c r="AR8" s="72">
        <v>6.7</v>
      </c>
      <c r="AS8" s="72">
        <v>5.9</v>
      </c>
      <c r="AT8" s="69">
        <v>13.3</v>
      </c>
      <c r="AU8" s="73">
        <v>0</v>
      </c>
      <c r="AV8" s="73">
        <v>0</v>
      </c>
      <c r="AW8" s="73">
        <v>9</v>
      </c>
      <c r="AX8" s="73">
        <v>11</v>
      </c>
      <c r="AY8" s="73">
        <v>0</v>
      </c>
      <c r="AZ8" s="73">
        <v>105</v>
      </c>
      <c r="BA8" s="73">
        <v>61</v>
      </c>
      <c r="BB8" s="73">
        <v>40</v>
      </c>
      <c r="BC8" s="73">
        <v>27</v>
      </c>
      <c r="BD8" s="73">
        <v>29</v>
      </c>
      <c r="BE8" s="73">
        <v>140</v>
      </c>
      <c r="BF8" s="72">
        <v>62.9</v>
      </c>
      <c r="BG8" s="72">
        <v>43.6</v>
      </c>
      <c r="BH8" s="72">
        <v>37.5</v>
      </c>
      <c r="BI8" s="72">
        <v>42.1</v>
      </c>
      <c r="BJ8" s="72">
        <v>44.8</v>
      </c>
      <c r="BK8" s="72">
        <v>51.9</v>
      </c>
      <c r="BL8" s="72">
        <v>59.2</v>
      </c>
      <c r="BM8" s="72">
        <v>64.5</v>
      </c>
      <c r="BN8" s="72">
        <v>60</v>
      </c>
      <c r="BO8" s="72">
        <v>52.8</v>
      </c>
      <c r="BP8" s="69">
        <v>45.2</v>
      </c>
      <c r="BQ8" s="73">
        <v>-1107</v>
      </c>
      <c r="BR8" s="73">
        <v>0</v>
      </c>
      <c r="BS8" s="73">
        <v>1001</v>
      </c>
      <c r="BT8" s="74">
        <v>1275</v>
      </c>
      <c r="BU8" s="74">
        <v>0</v>
      </c>
      <c r="BV8" s="73">
        <v>6188</v>
      </c>
      <c r="BW8" s="73">
        <v>7011</v>
      </c>
      <c r="BX8" s="73">
        <v>7612</v>
      </c>
      <c r="BY8" s="73">
        <v>7104</v>
      </c>
      <c r="BZ8" s="73">
        <v>7407</v>
      </c>
      <c r="CA8" s="71">
        <v>19129</v>
      </c>
      <c r="CB8" s="72" t="s">
        <v>119</v>
      </c>
      <c r="CC8" s="72" t="s">
        <v>119</v>
      </c>
      <c r="CD8" s="72" t="s">
        <v>119</v>
      </c>
      <c r="CE8" s="72" t="s">
        <v>119</v>
      </c>
      <c r="CF8" s="72" t="s">
        <v>119</v>
      </c>
      <c r="CG8" s="72" t="s">
        <v>119</v>
      </c>
      <c r="CH8" s="72" t="s">
        <v>119</v>
      </c>
      <c r="CI8" s="72" t="s">
        <v>119</v>
      </c>
      <c r="CJ8" s="72" t="s">
        <v>119</v>
      </c>
      <c r="CK8" s="72" t="s">
        <v>119</v>
      </c>
      <c r="CL8" s="69" t="s">
        <v>119</v>
      </c>
      <c r="CM8" s="71">
        <v>68</v>
      </c>
      <c r="CN8" s="71">
        <v>9000</v>
      </c>
      <c r="CO8" s="72" t="s">
        <v>119</v>
      </c>
      <c r="CP8" s="72" t="s">
        <v>119</v>
      </c>
      <c r="CQ8" s="72" t="s">
        <v>119</v>
      </c>
      <c r="CR8" s="72" t="s">
        <v>119</v>
      </c>
      <c r="CS8" s="72" t="s">
        <v>119</v>
      </c>
      <c r="CT8" s="72" t="s">
        <v>119</v>
      </c>
      <c r="CU8" s="72" t="s">
        <v>119</v>
      </c>
      <c r="CV8" s="72" t="s">
        <v>119</v>
      </c>
      <c r="CW8" s="72" t="s">
        <v>119</v>
      </c>
      <c r="CX8" s="72" t="s">
        <v>119</v>
      </c>
      <c r="CY8" s="69" t="s">
        <v>119</v>
      </c>
      <c r="CZ8" s="72">
        <v>0</v>
      </c>
      <c r="DA8" s="72">
        <v>0</v>
      </c>
      <c r="DB8" s="72">
        <v>0</v>
      </c>
      <c r="DC8" s="72">
        <v>0</v>
      </c>
      <c r="DD8" s="72">
        <v>0</v>
      </c>
      <c r="DE8" s="72">
        <v>123.1</v>
      </c>
      <c r="DF8" s="72">
        <v>92.3</v>
      </c>
      <c r="DG8" s="72">
        <v>85.4</v>
      </c>
      <c r="DH8" s="72">
        <v>76.3</v>
      </c>
      <c r="DI8" s="72">
        <v>64.099999999999994</v>
      </c>
      <c r="DJ8" s="69">
        <v>122.6</v>
      </c>
      <c r="DK8" s="72">
        <v>953.8</v>
      </c>
      <c r="DL8" s="72">
        <v>1069.2</v>
      </c>
      <c r="DM8" s="72">
        <v>1046.2</v>
      </c>
      <c r="DN8" s="72">
        <v>1138.5</v>
      </c>
      <c r="DO8" s="72">
        <v>1230.8</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2018-03-26T04:44:12Z</cp:lastPrinted>
  <dcterms:created xsi:type="dcterms:W3CDTF">2018-02-09T01:48:47Z</dcterms:created>
  <dcterms:modified xsi:type="dcterms:W3CDTF">2018-03-26T04:51:59Z</dcterms:modified>
</cp:coreProperties>
</file>