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FE32" i="4"/>
  <c r="EL32" i="4"/>
  <c r="CS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AQ10" i="4"/>
  <c r="B10" i="4"/>
  <c r="JQ8" i="4"/>
  <c r="HX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Z30" i="4" l="1"/>
  <c r="BK76" i="4"/>
  <c r="LH51" i="4"/>
  <c r="BZ51" i="4"/>
  <c r="LT76" i="4"/>
  <c r="GQ51" i="4"/>
  <c r="LH30" i="4"/>
  <c r="GQ30" i="4"/>
  <c r="IE76" i="4"/>
  <c r="BG30" i="4"/>
  <c r="KO30" i="4"/>
  <c r="AV76" i="4"/>
  <c r="KO51" i="4"/>
  <c r="LE76" i="4"/>
  <c r="FX51" i="4"/>
  <c r="HP76" i="4"/>
  <c r="BG51" i="4"/>
  <c r="FX30" i="4"/>
  <c r="KP76" i="4"/>
  <c r="HA76" i="4"/>
  <c r="AN51" i="4"/>
  <c r="FE30" i="4"/>
  <c r="JV30" i="4"/>
  <c r="AN30" i="4"/>
  <c r="AG76" i="4"/>
  <c r="JV51" i="4"/>
  <c r="FE51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<sst xmlns="http://schemas.openxmlformats.org/spreadsheetml/2006/main" count="286" uniqueCount="135">
  <si>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</si>
  <si>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</si>
  <si>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</si>
  <si>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</si>
  <si>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</si>
  <si>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</si>
  <si>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</si>
  <si>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</si>
  <si>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</si>
  <si>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</si>
  <si>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</si>
  <si>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</si>
  <si>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</si>
  <si>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</si>
  <si>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</si>
  <si>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</si>
  <si>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</si>
  <si>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</si>
  <si>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</si>
  <si>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</si>
  <si>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</si>
  <si>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</si>
  <si>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</si>
  <si>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</si>
  <si>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</si>
  <si>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</si>
  <si>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</si>
  <si>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</si>
  <si>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</si>
  <si>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</si>
  <si>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</si>
  <si>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</si>
  <si>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</si>
  <si>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</si>
  <si>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</si>
  <si>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</si>
  <si>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</si>
  <si>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</si>
  <si>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</si>
  <si>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</si>
  <si>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</si>
  <si>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</si>
  <si>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</si>
  <si>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</si>
  <si>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</si>
  <si>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</si>
  <si>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</si>
  <si>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</si>
  <si>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</si>
  <si>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</si>
  <si>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</si>
  <si>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</si>
  <si>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</si>
  <si>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</si>
  <si>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</si>
  <si>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</si>
  <si>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</si>
  <si>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</si>
  <si>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</si>
  <si>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</si>
  <si>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</si>
  <si>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</si>
  <si>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</si>
  <si>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</si>
  <si>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</si>
  <si>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</si>
  <si>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</si>
  <si>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</si>
  <si>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</si>
  <si>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</si>
  <si>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</si>
  <si>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</si>
  <si>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</si>
  <si>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</si>
  <si>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</si>
  <si>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</si>
  <si>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</si>
  <si>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</si>
  <si>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</si>
  <si>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</si>
  <si>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</si>
  <si>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</si>
  <si>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</si>
  <si>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</si>
  <si>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</si>
  <si>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</si>
  <si>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</si>
  <si>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</si>
  <si>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</si>
  <si>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</si>
  <si>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</si>
  <si>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</si>
  <si>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</si>
  <si>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</si>
  <si>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</si>
  <si>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</si>
  <si>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</si>
  <si>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</si>
  <si>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</si>
  <si>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</si>
  <si>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</si>
  <si>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</si>
  <si>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</si>
  <si>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</si>
  <si>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</si>
  <si>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</si>
  <si>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</si>
  <si>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</si>
  <si>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</si>
  <si>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</si>
  <si>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</si>
  <si>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</si>
  <si>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</si>
  <si>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三重県　四日市市</t>
  </si>
  <si>
    <t>市営駐車場（本町）</t>
  </si>
  <si>
    <t>法非適用</t>
  </si>
  <si>
    <t>駐車場整備事業</t>
  </si>
  <si>
    <t>-</t>
  </si>
  <si>
    <t>Ａ１Ｂ１</t>
  </si>
  <si>
    <t>該当数値なし</t>
  </si>
  <si>
    <t>都市計画駐車場</t>
  </si>
  <si>
    <t>立体式</t>
  </si>
  <si>
    <t>駅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</si>
  <si>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</si>
  <si>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</si>
  <si>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</si>
  <si>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</si>
  <si>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</si>
  <si>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</si>
  <si>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</si>
  <si>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継続して黒字で推移しています。
収益的収支比率、売上高GOP比率については上昇傾向にあります。
また、一般会計からの繰入金等を収入していないため、他会計補助金比率、他会計補助金額ともに０となっています。
本施設では、黒字分を一般会計への繰出金として支出しているため、EBITDAは０となっています。</t>
    <rPh sb="0" eb="2">
      <t>ケイゾク</t>
    </rPh>
    <rPh sb="4" eb="6">
      <t>クロジ</t>
    </rPh>
    <rPh sb="7" eb="9">
      <t>スイイ</t>
    </rPh>
    <rPh sb="16" eb="19">
      <t>シュウエキテキ</t>
    </rPh>
    <rPh sb="19" eb="21">
      <t>シュウシ</t>
    </rPh>
    <rPh sb="21" eb="23">
      <t>ヒリツ</t>
    </rPh>
    <rPh sb="37" eb="39">
      <t>ジョウショウ</t>
    </rPh>
    <rPh sb="39" eb="41">
      <t>ケイコウ</t>
    </rPh>
    <rPh sb="51" eb="53">
      <t>イッパン</t>
    </rPh>
    <rPh sb="53" eb="55">
      <t>カイケイ</t>
    </rPh>
    <rPh sb="58" eb="60">
      <t>クリイレ</t>
    </rPh>
    <rPh sb="60" eb="61">
      <t>キン</t>
    </rPh>
    <rPh sb="61" eb="62">
      <t>トウ</t>
    </rPh>
    <rPh sb="63" eb="65">
      <t>シュウニュウ</t>
    </rPh>
    <rPh sb="73" eb="74">
      <t>タ</t>
    </rPh>
    <rPh sb="74" eb="76">
      <t>カイケイ</t>
    </rPh>
    <phoneticPr fontId="6"/>
  </si>
  <si>
    <t>稼働率は、平成24年度以降、ほぼ横ばいで推移しています。</t>
    <rPh sb="11" eb="13">
      <t>イコウ</t>
    </rPh>
    <rPh sb="16" eb="17">
      <t>ヨコ</t>
    </rPh>
    <rPh sb="20" eb="22">
      <t>スイイ</t>
    </rPh>
    <phoneticPr fontId="6"/>
  </si>
  <si>
    <t xml:space="preserve">利用料金収入は、ほぼ横ばいで推移しています。
支出について、人件費が増加傾向ですが、その他の経費で削減に努め、支出全体としては減少傾向にあります。
今後も、引き続き利用促進に向けた取り組みを実施し、利用料金収入の増加に努めるとともに、支出を抑える工夫を実施し、健全な運営を進めていきます。
</t>
    <rPh sb="0" eb="2">
      <t>リヨウ</t>
    </rPh>
    <rPh sb="2" eb="4">
      <t>リョウキン</t>
    </rPh>
    <rPh sb="4" eb="6">
      <t>シュウニュウ</t>
    </rPh>
    <rPh sb="10" eb="11">
      <t>ヨコ</t>
    </rPh>
    <rPh sb="14" eb="16">
      <t>スイイ</t>
    </rPh>
    <rPh sb="23" eb="25">
      <t>シシュツ</t>
    </rPh>
    <rPh sb="30" eb="33">
      <t>ジンケンヒ</t>
    </rPh>
    <rPh sb="34" eb="36">
      <t>ゾウカ</t>
    </rPh>
    <rPh sb="36" eb="38">
      <t>ケイコウ</t>
    </rPh>
    <rPh sb="44" eb="45">
      <t>タ</t>
    </rPh>
    <rPh sb="46" eb="48">
      <t>ケイヒ</t>
    </rPh>
    <rPh sb="49" eb="51">
      <t>サクゲン</t>
    </rPh>
    <rPh sb="52" eb="53">
      <t>ツト</t>
    </rPh>
    <rPh sb="55" eb="57">
      <t>シシュツ</t>
    </rPh>
    <rPh sb="57" eb="59">
      <t>ゼンタイ</t>
    </rPh>
    <rPh sb="63" eb="65">
      <t>ゲンショウ</t>
    </rPh>
    <rPh sb="65" eb="67">
      <t>ケイコウ</t>
    </rPh>
    <rPh sb="74" eb="76">
      <t>コンゴ</t>
    </rPh>
    <rPh sb="78" eb="79">
      <t>ヒ</t>
    </rPh>
    <rPh sb="80" eb="81">
      <t>ツヅ</t>
    </rPh>
    <rPh sb="82" eb="84">
      <t>リヨウ</t>
    </rPh>
    <rPh sb="84" eb="86">
      <t>ソクシン</t>
    </rPh>
    <rPh sb="87" eb="88">
      <t>ム</t>
    </rPh>
    <rPh sb="90" eb="91">
      <t>ト</t>
    </rPh>
    <rPh sb="92" eb="93">
      <t>ク</t>
    </rPh>
    <rPh sb="95" eb="97">
      <t>ジッシ</t>
    </rPh>
    <rPh sb="99" eb="101">
      <t>リヨウ</t>
    </rPh>
    <rPh sb="101" eb="103">
      <t>リョウキン</t>
    </rPh>
    <rPh sb="103" eb="105">
      <t>シュウニュウ</t>
    </rPh>
    <rPh sb="106" eb="108">
      <t>ゾウカ</t>
    </rPh>
    <rPh sb="109" eb="110">
      <t>ツト</t>
    </rPh>
    <rPh sb="117" eb="119">
      <t>シシュツ</t>
    </rPh>
    <rPh sb="120" eb="121">
      <t>オサ</t>
    </rPh>
    <rPh sb="123" eb="125">
      <t>クフウ</t>
    </rPh>
    <rPh sb="126" eb="128">
      <t>ジッシ</t>
    </rPh>
    <rPh sb="130" eb="132">
      <t>ケンゼン</t>
    </rPh>
    <rPh sb="133" eb="135">
      <t>ウンエイ</t>
    </rPh>
    <rPh sb="136" eb="137">
      <t>スス</t>
    </rPh>
    <phoneticPr fontId="6"/>
  </si>
  <si>
    <t>有形固定資産は所有していません。
敷地の地価について、平成28年度決算時点での評価額は40,160千円です。
設備投資見込み額は、屋上防水で1,400千円です。
累積欠損金はありません。
企業債残高はありません。</t>
    <rPh sb="0" eb="2">
      <t>ユウケイ</t>
    </rPh>
    <rPh sb="2" eb="4">
      <t>コテイ</t>
    </rPh>
    <rPh sb="4" eb="6">
      <t>シサン</t>
    </rPh>
    <rPh sb="7" eb="9">
      <t>ショユウ</t>
    </rPh>
    <rPh sb="17" eb="19">
      <t>シキチ</t>
    </rPh>
    <rPh sb="20" eb="22">
      <t>チカ</t>
    </rPh>
    <rPh sb="27" eb="29">
      <t>ヘイセイ</t>
    </rPh>
    <rPh sb="31" eb="33">
      <t>ネンド</t>
    </rPh>
    <rPh sb="33" eb="35">
      <t>ケッサン</t>
    </rPh>
    <rPh sb="35" eb="37">
      <t>ジテン</t>
    </rPh>
    <rPh sb="39" eb="41">
      <t>ヒョウカ</t>
    </rPh>
    <rPh sb="41" eb="42">
      <t>ガク</t>
    </rPh>
    <rPh sb="49" eb="51">
      <t>センエン</t>
    </rPh>
    <rPh sb="55" eb="57">
      <t>セツビ</t>
    </rPh>
    <rPh sb="57" eb="59">
      <t>トウシ</t>
    </rPh>
    <rPh sb="59" eb="61">
      <t>ミコ</t>
    </rPh>
    <rPh sb="62" eb="63">
      <t>ガク</t>
    </rPh>
    <rPh sb="65" eb="67">
      <t>オクジョウ</t>
    </rPh>
    <rPh sb="67" eb="69">
      <t>ボウスイ</t>
    </rPh>
    <rPh sb="75" eb="77">
      <t>センエン</t>
    </rPh>
    <rPh sb="81" eb="83">
      <t>ルイセキ</t>
    </rPh>
    <rPh sb="83" eb="85">
      <t>ケッソン</t>
    </rPh>
    <rPh sb="85" eb="86">
      <t>キン</t>
    </rPh>
    <rPh sb="94" eb="96">
      <t>キギョウ</t>
    </rPh>
    <rPh sb="96" eb="97">
      <t>サイ</t>
    </rPh>
    <rPh sb="97" eb="99">
      <t>ザンダカ</t>
    </rPh>
    <phoneticPr fontId="6"/>
  </si>
  <si>
    <t>非設置</t>
    <rPh sb="0" eb="1">
      <t>ヒ</t>
    </rPh>
    <rPh sb="1" eb="3">
      <t>セッチ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</si>
</sst>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163.1</c:v>
                </c:pt>
                <c:pt idx="1">
                  <c:v>158.1</c:v>
                </c:pt>
                <c:pt idx="2">
                  <c:v>201.5</c:v>
                </c:pt>
                <c:pt idx="3">
                  <c:v>201.1</c:v>
                </c:pt>
                <c:pt idx="4">
                  <c:v>250.6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70240"/>
        <c:axId val="9898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124.7</c:v>
                </c:pt>
                <c:pt idx="1">
                  <c:v>135.6</c:v>
                </c:pt>
                <c:pt idx="2">
                  <c:v>176.5</c:v>
                </c:pt>
                <c:pt idx="3">
                  <c:v>231.4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70240"/>
        <c:axId val="98988800"/>
      </c:lineChart>
      <c:dateAx>
        <c:axId val="9897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8988800"/>
        <c:crosses val="autoZero"/>
        <c:auto val="1"/>
        <c:lblOffset val="100"/>
        <c:baseTimeUnit val="years"/>
      </c:dateAx>
      <c:valAx>
        <c:axId val="9898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970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66176"/>
        <c:axId val="10167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425</c:v>
                </c:pt>
                <c:pt idx="1">
                  <c:v>329.2</c:v>
                </c:pt>
                <c:pt idx="2">
                  <c:v>249.7</c:v>
                </c:pt>
                <c:pt idx="3">
                  <c:v>279.60000000000002</c:v>
                </c:pt>
                <c:pt idx="4">
                  <c:v>236.7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66176"/>
        <c:axId val="101672448"/>
      </c:lineChart>
      <c:dateAx>
        <c:axId val="101666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672448"/>
        <c:crosses val="autoZero"/>
        <c:auto val="1"/>
        <c:lblOffset val="100"/>
        <c:baseTimeUnit val="years"/>
      </c:dateAx>
      <c:valAx>
        <c:axId val="10167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666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10080"/>
        <c:axId val="10140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10080"/>
        <c:axId val="101400960"/>
      </c:lineChart>
      <c:dateAx>
        <c:axId val="10171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400960"/>
        <c:crosses val="autoZero"/>
        <c:auto val="1"/>
        <c:lblOffset val="100"/>
        <c:baseTimeUnit val="years"/>
      </c:dateAx>
      <c:valAx>
        <c:axId val="10140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710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39360"/>
        <c:axId val="10144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9360"/>
        <c:axId val="101445632"/>
      </c:lineChart>
      <c:dateAx>
        <c:axId val="10143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445632"/>
        <c:crosses val="autoZero"/>
        <c:auto val="1"/>
        <c:lblOffset val="100"/>
        <c:baseTimeUnit val="years"/>
      </c:dateAx>
      <c:valAx>
        <c:axId val="10144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439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40608"/>
        <c:axId val="101545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21.4</c:v>
                </c:pt>
                <c:pt idx="1">
                  <c:v>24.8</c:v>
                </c:pt>
                <c:pt idx="2">
                  <c:v>20.3</c:v>
                </c:pt>
                <c:pt idx="3">
                  <c:v>20.2</c:v>
                </c:pt>
                <c:pt idx="4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40608"/>
        <c:axId val="101545088"/>
      </c:lineChart>
      <c:dateAx>
        <c:axId val="10154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545088"/>
        <c:crosses val="autoZero"/>
        <c:auto val="1"/>
        <c:lblOffset val="100"/>
        <c:baseTimeUnit val="years"/>
      </c:dateAx>
      <c:valAx>
        <c:axId val="101545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540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81952"/>
        <c:axId val="101583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479</c:v>
                </c:pt>
                <c:pt idx="1">
                  <c:v>364</c:v>
                </c:pt>
                <c:pt idx="2">
                  <c:v>270</c:v>
                </c:pt>
                <c:pt idx="3">
                  <c:v>245</c:v>
                </c:pt>
                <c:pt idx="4">
                  <c:v>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1952"/>
        <c:axId val="101583872"/>
      </c:lineChart>
      <c:dateAx>
        <c:axId val="101581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583872"/>
        <c:crosses val="autoZero"/>
        <c:auto val="1"/>
        <c:lblOffset val="100"/>
        <c:baseTimeUnit val="years"/>
      </c:dateAx>
      <c:valAx>
        <c:axId val="101583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1581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154.30000000000001</c:v>
                </c:pt>
                <c:pt idx="1">
                  <c:v>156.4</c:v>
                </c:pt>
                <c:pt idx="2">
                  <c:v>150</c:v>
                </c:pt>
                <c:pt idx="3">
                  <c:v>155.30000000000001</c:v>
                </c:pt>
                <c:pt idx="4">
                  <c:v>156.4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34816"/>
        <c:axId val="10163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128.80000000000001</c:v>
                </c:pt>
                <c:pt idx="1">
                  <c:v>129.9</c:v>
                </c:pt>
                <c:pt idx="2">
                  <c:v>131.6</c:v>
                </c:pt>
                <c:pt idx="3">
                  <c:v>134.19999999999999</c:v>
                </c:pt>
                <c:pt idx="4">
                  <c:v>134.4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4816"/>
        <c:axId val="101636736"/>
      </c:lineChart>
      <c:dateAx>
        <c:axId val="10163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636736"/>
        <c:crosses val="autoZero"/>
        <c:auto val="1"/>
        <c:lblOffset val="100"/>
        <c:baseTimeUnit val="years"/>
      </c:dateAx>
      <c:valAx>
        <c:axId val="10163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634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38.700000000000003</c:v>
                </c:pt>
                <c:pt idx="1">
                  <c:v>36.799999999999997</c:v>
                </c:pt>
                <c:pt idx="2">
                  <c:v>50.4</c:v>
                </c:pt>
                <c:pt idx="3">
                  <c:v>50.3</c:v>
                </c:pt>
                <c:pt idx="4">
                  <c:v>60.1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53216"/>
        <c:axId val="10175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31.4</c:v>
                </c:pt>
                <c:pt idx="1">
                  <c:v>34</c:v>
                </c:pt>
                <c:pt idx="2">
                  <c:v>31.1</c:v>
                </c:pt>
                <c:pt idx="3">
                  <c:v>31.8</c:v>
                </c:pt>
                <c:pt idx="4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53216"/>
        <c:axId val="101755136"/>
      </c:lineChart>
      <c:dateAx>
        <c:axId val="10175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55136"/>
        <c:crosses val="autoZero"/>
        <c:auto val="1"/>
        <c:lblOffset val="100"/>
        <c:baseTimeUnit val="years"/>
      </c:dateAx>
      <c:valAx>
        <c:axId val="10175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7532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93152"/>
        <c:axId val="10179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38927</c:v>
                </c:pt>
                <c:pt idx="1">
                  <c:v>40152</c:v>
                </c:pt>
                <c:pt idx="2">
                  <c:v>44479</c:v>
                </c:pt>
                <c:pt idx="3">
                  <c:v>37335</c:v>
                </c:pt>
                <c:pt idx="4">
                  <c:v>30964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152"/>
        <c:axId val="101799424"/>
      </c:lineChart>
      <c:dateAx>
        <c:axId val="10179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99424"/>
        <c:crosses val="autoZero"/>
        <c:auto val="1"/>
        <c:lblOffset val="100"/>
        <c:baseTimeUnit val="years"/>
      </c:dateAx>
      <c:valAx>
        <c:axId val="10179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1793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FJ8" sqref="FJ8:GX8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138" t="str">
        <f>データ!H6&amp;"　"&amp;データ!I6</f>
        <v>三重県四日市市　市営駐車場（本町）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134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1700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都市計画駐車場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94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280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130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163.1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158.1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201.5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201.1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250.6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154.30000000000001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156.4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150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155.30000000000001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156.4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124.7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135.6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176.5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231.4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151.19999999999999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21.4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24.8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20.3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20.2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19.8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128.80000000000001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129.9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131.6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134.19999999999999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134.4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133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131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38.700000000000003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36.799999999999997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50.4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50.3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60.1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0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0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0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0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0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479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364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270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245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196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31.4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34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31.1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31.8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22.6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38927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40152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44479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37335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30964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132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40160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1400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 x14ac:dyDescent="0.15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 x14ac:dyDescent="0.15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425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329.2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249.7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279.60000000000002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236.7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242021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2</v>
      </c>
      <c r="H6" s="61" t="str">
        <f>SUBSTITUTE(H8,"　","")</f>
        <v>三重県四日市市</v>
      </c>
      <c r="I6" s="61" t="str">
        <f t="shared" si="1"/>
        <v>市営駐車場（本町）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立体式</v>
      </c>
      <c r="R6" s="64">
        <f t="shared" si="1"/>
        <v>31</v>
      </c>
      <c r="S6" s="63" t="str">
        <f t="shared" si="1"/>
        <v>駅</v>
      </c>
      <c r="T6" s="63" t="str">
        <f t="shared" si="1"/>
        <v>無</v>
      </c>
      <c r="U6" s="64">
        <f t="shared" si="1"/>
        <v>1700</v>
      </c>
      <c r="V6" s="64">
        <f t="shared" si="1"/>
        <v>94</v>
      </c>
      <c r="W6" s="64">
        <f t="shared" si="1"/>
        <v>280</v>
      </c>
      <c r="X6" s="63" t="str">
        <f t="shared" si="1"/>
        <v>利用料金制</v>
      </c>
      <c r="Y6" s="65">
        <f>IF(Y8="-",NA(),Y8)</f>
        <v>163.1</v>
      </c>
      <c r="Z6" s="65">
        <f t="shared" ref="Z6:AH6" si="2">IF(Z8="-",NA(),Z8)</f>
        <v>158.1</v>
      </c>
      <c r="AA6" s="65">
        <f t="shared" si="2"/>
        <v>201.5</v>
      </c>
      <c r="AB6" s="65">
        <f t="shared" si="2"/>
        <v>201.1</v>
      </c>
      <c r="AC6" s="65">
        <f t="shared" si="2"/>
        <v>250.6</v>
      </c>
      <c r="AD6" s="65">
        <f t="shared" si="2"/>
        <v>124.7</v>
      </c>
      <c r="AE6" s="65">
        <f t="shared" si="2"/>
        <v>135.6</v>
      </c>
      <c r="AF6" s="65">
        <f t="shared" si="2"/>
        <v>176.5</v>
      </c>
      <c r="AG6" s="65">
        <f t="shared" si="2"/>
        <v>231.4</v>
      </c>
      <c r="AH6" s="65">
        <f t="shared" si="2"/>
        <v>151.19999999999999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21.4</v>
      </c>
      <c r="AP6" s="65">
        <f t="shared" si="3"/>
        <v>24.8</v>
      </c>
      <c r="AQ6" s="65">
        <f t="shared" si="3"/>
        <v>20.3</v>
      </c>
      <c r="AR6" s="65">
        <f t="shared" si="3"/>
        <v>20.2</v>
      </c>
      <c r="AS6" s="65">
        <f t="shared" si="3"/>
        <v>19.8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479</v>
      </c>
      <c r="BA6" s="66">
        <f t="shared" si="4"/>
        <v>364</v>
      </c>
      <c r="BB6" s="66">
        <f t="shared" si="4"/>
        <v>270</v>
      </c>
      <c r="BC6" s="66">
        <f t="shared" si="4"/>
        <v>245</v>
      </c>
      <c r="BD6" s="66">
        <f t="shared" si="4"/>
        <v>196</v>
      </c>
      <c r="BE6" s="64" t="str">
        <f>IF(BE8="-","",IF(BE8="-","【-】","【"&amp;SUBSTITUTE(TEXT(BE8,"#,##0"),"-","△")&amp;"】"))</f>
        <v>【140】</v>
      </c>
      <c r="BF6" s="65">
        <f>IF(BF8="-",NA(),BF8)</f>
        <v>38.700000000000003</v>
      </c>
      <c r="BG6" s="65">
        <f t="shared" ref="BG6:BO6" si="5">IF(BG8="-",NA(),BG8)</f>
        <v>36.799999999999997</v>
      </c>
      <c r="BH6" s="65">
        <f t="shared" si="5"/>
        <v>50.4</v>
      </c>
      <c r="BI6" s="65">
        <f t="shared" si="5"/>
        <v>50.3</v>
      </c>
      <c r="BJ6" s="65">
        <f t="shared" si="5"/>
        <v>60.1</v>
      </c>
      <c r="BK6" s="65">
        <f t="shared" si="5"/>
        <v>31.4</v>
      </c>
      <c r="BL6" s="65">
        <f t="shared" si="5"/>
        <v>34</v>
      </c>
      <c r="BM6" s="65">
        <f t="shared" si="5"/>
        <v>31.1</v>
      </c>
      <c r="BN6" s="65">
        <f t="shared" si="5"/>
        <v>31.8</v>
      </c>
      <c r="BO6" s="65">
        <f t="shared" si="5"/>
        <v>22.6</v>
      </c>
      <c r="BP6" s="62" t="str">
        <f>IF(BP8="-","",IF(BP8="-","【-】","【"&amp;SUBSTITUTE(TEXT(BP8,"#,##0.0"),"-","△")&amp;"】"))</f>
        <v>【45.2】</v>
      </c>
      <c r="BQ6" s="66">
        <f>IF(BQ8="-",NA(),BQ8)</f>
        <v>0</v>
      </c>
      <c r="BR6" s="66">
        <f t="shared" ref="BR6:BZ6" si="6">IF(BR8="-",NA(),BR8)</f>
        <v>0</v>
      </c>
      <c r="BS6" s="66">
        <f t="shared" si="6"/>
        <v>0</v>
      </c>
      <c r="BT6" s="66">
        <f t="shared" si="6"/>
        <v>0</v>
      </c>
      <c r="BU6" s="66">
        <f t="shared" si="6"/>
        <v>0</v>
      </c>
      <c r="BV6" s="66">
        <f t="shared" si="6"/>
        <v>38927</v>
      </c>
      <c r="BW6" s="66">
        <f t="shared" si="6"/>
        <v>40152</v>
      </c>
      <c r="BX6" s="66">
        <f t="shared" si="6"/>
        <v>44479</v>
      </c>
      <c r="BY6" s="66">
        <f t="shared" si="6"/>
        <v>37335</v>
      </c>
      <c r="BZ6" s="66">
        <f t="shared" si="6"/>
        <v>30964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40160</v>
      </c>
      <c r="CN6" s="64">
        <f t="shared" si="7"/>
        <v>1400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425</v>
      </c>
      <c r="DF6" s="65">
        <f t="shared" si="8"/>
        <v>329.2</v>
      </c>
      <c r="DG6" s="65">
        <f t="shared" si="8"/>
        <v>249.7</v>
      </c>
      <c r="DH6" s="65">
        <f t="shared" si="8"/>
        <v>279.60000000000002</v>
      </c>
      <c r="DI6" s="65">
        <f t="shared" si="8"/>
        <v>236.7</v>
      </c>
      <c r="DJ6" s="62" t="str">
        <f>IF(DJ8="-","",IF(DJ8="-","【-】","【"&amp;SUBSTITUTE(TEXT(DJ8,"#,##0.0"),"-","△")&amp;"】"))</f>
        <v>【122.6】</v>
      </c>
      <c r="DK6" s="65">
        <f>IF(DK8="-",NA(),DK8)</f>
        <v>154.30000000000001</v>
      </c>
      <c r="DL6" s="65">
        <f t="shared" ref="DL6:DT6" si="9">IF(DL8="-",NA(),DL8)</f>
        <v>156.4</v>
      </c>
      <c r="DM6" s="65">
        <f t="shared" si="9"/>
        <v>150</v>
      </c>
      <c r="DN6" s="65">
        <f t="shared" si="9"/>
        <v>155.30000000000001</v>
      </c>
      <c r="DO6" s="65">
        <f t="shared" si="9"/>
        <v>156.4</v>
      </c>
      <c r="DP6" s="65">
        <f t="shared" si="9"/>
        <v>128.80000000000001</v>
      </c>
      <c r="DQ6" s="65">
        <f t="shared" si="9"/>
        <v>129.9</v>
      </c>
      <c r="DR6" s="65">
        <f t="shared" si="9"/>
        <v>131.6</v>
      </c>
      <c r="DS6" s="65">
        <f t="shared" si="9"/>
        <v>134.19999999999999</v>
      </c>
      <c r="DT6" s="65">
        <f t="shared" si="9"/>
        <v>134.4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242021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2</v>
      </c>
      <c r="H7" s="61" t="str">
        <f t="shared" si="10"/>
        <v>三重県　四日市市</v>
      </c>
      <c r="I7" s="61" t="str">
        <f t="shared" si="10"/>
        <v>市営駐車場（本町）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立体式</v>
      </c>
      <c r="R7" s="64">
        <f t="shared" si="10"/>
        <v>31</v>
      </c>
      <c r="S7" s="63" t="str">
        <f t="shared" si="10"/>
        <v>駅</v>
      </c>
      <c r="T7" s="63" t="str">
        <f t="shared" si="10"/>
        <v>無</v>
      </c>
      <c r="U7" s="64">
        <f t="shared" si="10"/>
        <v>1700</v>
      </c>
      <c r="V7" s="64">
        <f t="shared" si="10"/>
        <v>94</v>
      </c>
      <c r="W7" s="64">
        <f t="shared" si="10"/>
        <v>280</v>
      </c>
      <c r="X7" s="63" t="str">
        <f t="shared" si="10"/>
        <v>利用料金制</v>
      </c>
      <c r="Y7" s="65">
        <f>Y8</f>
        <v>163.1</v>
      </c>
      <c r="Z7" s="65">
        <f t="shared" ref="Z7:AH7" si="11">Z8</f>
        <v>158.1</v>
      </c>
      <c r="AA7" s="65">
        <f t="shared" si="11"/>
        <v>201.5</v>
      </c>
      <c r="AB7" s="65">
        <f t="shared" si="11"/>
        <v>201.1</v>
      </c>
      <c r="AC7" s="65">
        <f t="shared" si="11"/>
        <v>250.6</v>
      </c>
      <c r="AD7" s="65">
        <f t="shared" si="11"/>
        <v>124.7</v>
      </c>
      <c r="AE7" s="65">
        <f t="shared" si="11"/>
        <v>135.6</v>
      </c>
      <c r="AF7" s="65">
        <f t="shared" si="11"/>
        <v>176.5</v>
      </c>
      <c r="AG7" s="65">
        <f t="shared" si="11"/>
        <v>231.4</v>
      </c>
      <c r="AH7" s="65">
        <f t="shared" si="11"/>
        <v>151.19999999999999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21.4</v>
      </c>
      <c r="AP7" s="65">
        <f t="shared" si="12"/>
        <v>24.8</v>
      </c>
      <c r="AQ7" s="65">
        <f t="shared" si="12"/>
        <v>20.3</v>
      </c>
      <c r="AR7" s="65">
        <f t="shared" si="12"/>
        <v>20.2</v>
      </c>
      <c r="AS7" s="65">
        <f t="shared" si="12"/>
        <v>19.8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479</v>
      </c>
      <c r="BA7" s="66">
        <f t="shared" si="13"/>
        <v>364</v>
      </c>
      <c r="BB7" s="66">
        <f t="shared" si="13"/>
        <v>270</v>
      </c>
      <c r="BC7" s="66">
        <f t="shared" si="13"/>
        <v>245</v>
      </c>
      <c r="BD7" s="66">
        <f t="shared" si="13"/>
        <v>196</v>
      </c>
      <c r="BE7" s="64"/>
      <c r="BF7" s="65">
        <f>BF8</f>
        <v>38.700000000000003</v>
      </c>
      <c r="BG7" s="65">
        <f t="shared" ref="BG7:BO7" si="14">BG8</f>
        <v>36.799999999999997</v>
      </c>
      <c r="BH7" s="65">
        <f t="shared" si="14"/>
        <v>50.4</v>
      </c>
      <c r="BI7" s="65">
        <f t="shared" si="14"/>
        <v>50.3</v>
      </c>
      <c r="BJ7" s="65">
        <f t="shared" si="14"/>
        <v>60.1</v>
      </c>
      <c r="BK7" s="65">
        <f t="shared" si="14"/>
        <v>31.4</v>
      </c>
      <c r="BL7" s="65">
        <f t="shared" si="14"/>
        <v>34</v>
      </c>
      <c r="BM7" s="65">
        <f t="shared" si="14"/>
        <v>31.1</v>
      </c>
      <c r="BN7" s="65">
        <f t="shared" si="14"/>
        <v>31.8</v>
      </c>
      <c r="BO7" s="65">
        <f t="shared" si="14"/>
        <v>22.6</v>
      </c>
      <c r="BP7" s="62"/>
      <c r="BQ7" s="66">
        <f>BQ8</f>
        <v>0</v>
      </c>
      <c r="BR7" s="66">
        <f t="shared" ref="BR7:BZ7" si="15">BR8</f>
        <v>0</v>
      </c>
      <c r="BS7" s="66">
        <f t="shared" si="15"/>
        <v>0</v>
      </c>
      <c r="BT7" s="66">
        <f t="shared" si="15"/>
        <v>0</v>
      </c>
      <c r="BU7" s="66">
        <f t="shared" si="15"/>
        <v>0</v>
      </c>
      <c r="BV7" s="66">
        <f t="shared" si="15"/>
        <v>38927</v>
      </c>
      <c r="BW7" s="66">
        <f t="shared" si="15"/>
        <v>40152</v>
      </c>
      <c r="BX7" s="66">
        <f t="shared" si="15"/>
        <v>44479</v>
      </c>
      <c r="BY7" s="66">
        <f t="shared" si="15"/>
        <v>37335</v>
      </c>
      <c r="BZ7" s="66">
        <f t="shared" si="15"/>
        <v>30964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40160</v>
      </c>
      <c r="CN7" s="64">
        <f>CN8</f>
        <v>1400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425</v>
      </c>
      <c r="DF7" s="65">
        <f t="shared" si="16"/>
        <v>329.2</v>
      </c>
      <c r="DG7" s="65">
        <f t="shared" si="16"/>
        <v>249.7</v>
      </c>
      <c r="DH7" s="65">
        <f t="shared" si="16"/>
        <v>279.60000000000002</v>
      </c>
      <c r="DI7" s="65">
        <f t="shared" si="16"/>
        <v>236.7</v>
      </c>
      <c r="DJ7" s="62"/>
      <c r="DK7" s="65">
        <f>DK8</f>
        <v>154.30000000000001</v>
      </c>
      <c r="DL7" s="65">
        <f t="shared" ref="DL7:DT7" si="17">DL8</f>
        <v>156.4</v>
      </c>
      <c r="DM7" s="65">
        <f t="shared" si="17"/>
        <v>150</v>
      </c>
      <c r="DN7" s="65">
        <f t="shared" si="17"/>
        <v>155.30000000000001</v>
      </c>
      <c r="DO7" s="65">
        <f t="shared" si="17"/>
        <v>156.4</v>
      </c>
      <c r="DP7" s="65">
        <f t="shared" si="17"/>
        <v>128.80000000000001</v>
      </c>
      <c r="DQ7" s="65">
        <f t="shared" si="17"/>
        <v>129.9</v>
      </c>
      <c r="DR7" s="65">
        <f t="shared" si="17"/>
        <v>131.6</v>
      </c>
      <c r="DS7" s="65">
        <f t="shared" si="17"/>
        <v>134.19999999999999</v>
      </c>
      <c r="DT7" s="65">
        <f t="shared" si="17"/>
        <v>134.4</v>
      </c>
      <c r="DU7" s="62"/>
    </row>
    <row r="8" spans="1:125" s="67" customFormat="1" x14ac:dyDescent="0.15">
      <c r="A8" s="50"/>
      <c r="B8" s="68">
        <v>2016</v>
      </c>
      <c r="C8" s="68">
        <v>242021</v>
      </c>
      <c r="D8" s="68">
        <v>47</v>
      </c>
      <c r="E8" s="68">
        <v>14</v>
      </c>
      <c r="F8" s="68">
        <v>0</v>
      </c>
      <c r="G8" s="68">
        <v>2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31</v>
      </c>
      <c r="S8" s="70" t="s">
        <v>122</v>
      </c>
      <c r="T8" s="70" t="s">
        <v>123</v>
      </c>
      <c r="U8" s="71">
        <v>1700</v>
      </c>
      <c r="V8" s="71">
        <v>94</v>
      </c>
      <c r="W8" s="71">
        <v>280</v>
      </c>
      <c r="X8" s="70" t="s">
        <v>124</v>
      </c>
      <c r="Y8" s="72">
        <v>163.1</v>
      </c>
      <c r="Z8" s="72">
        <v>158.1</v>
      </c>
      <c r="AA8" s="72">
        <v>201.5</v>
      </c>
      <c r="AB8" s="72">
        <v>201.1</v>
      </c>
      <c r="AC8" s="72">
        <v>250.6</v>
      </c>
      <c r="AD8" s="72">
        <v>124.7</v>
      </c>
      <c r="AE8" s="72">
        <v>135.6</v>
      </c>
      <c r="AF8" s="72">
        <v>176.5</v>
      </c>
      <c r="AG8" s="72">
        <v>231.4</v>
      </c>
      <c r="AH8" s="72">
        <v>151.19999999999999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21.4</v>
      </c>
      <c r="AP8" s="72">
        <v>24.8</v>
      </c>
      <c r="AQ8" s="72">
        <v>20.3</v>
      </c>
      <c r="AR8" s="72">
        <v>20.2</v>
      </c>
      <c r="AS8" s="72">
        <v>19.8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479</v>
      </c>
      <c r="BA8" s="73">
        <v>364</v>
      </c>
      <c r="BB8" s="73">
        <v>270</v>
      </c>
      <c r="BC8" s="73">
        <v>245</v>
      </c>
      <c r="BD8" s="73">
        <v>196</v>
      </c>
      <c r="BE8" s="73">
        <v>140</v>
      </c>
      <c r="BF8" s="72">
        <v>38.700000000000003</v>
      </c>
      <c r="BG8" s="72">
        <v>36.799999999999997</v>
      </c>
      <c r="BH8" s="72">
        <v>50.4</v>
      </c>
      <c r="BI8" s="72">
        <v>50.3</v>
      </c>
      <c r="BJ8" s="72">
        <v>60.1</v>
      </c>
      <c r="BK8" s="72">
        <v>31.4</v>
      </c>
      <c r="BL8" s="72">
        <v>34</v>
      </c>
      <c r="BM8" s="72">
        <v>31.1</v>
      </c>
      <c r="BN8" s="72">
        <v>31.8</v>
      </c>
      <c r="BO8" s="72">
        <v>22.6</v>
      </c>
      <c r="BP8" s="69">
        <v>45.2</v>
      </c>
      <c r="BQ8" s="73">
        <v>0</v>
      </c>
      <c r="BR8" s="73">
        <v>0</v>
      </c>
      <c r="BS8" s="73">
        <v>0</v>
      </c>
      <c r="BT8" s="74">
        <v>0</v>
      </c>
      <c r="BU8" s="74">
        <v>0</v>
      </c>
      <c r="BV8" s="73">
        <v>38927</v>
      </c>
      <c r="BW8" s="73">
        <v>40152</v>
      </c>
      <c r="BX8" s="73">
        <v>44479</v>
      </c>
      <c r="BY8" s="73">
        <v>37335</v>
      </c>
      <c r="BZ8" s="73">
        <v>30964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40160</v>
      </c>
      <c r="CN8" s="71">
        <v>1400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425</v>
      </c>
      <c r="DF8" s="72">
        <v>329.2</v>
      </c>
      <c r="DG8" s="72">
        <v>249.7</v>
      </c>
      <c r="DH8" s="72">
        <v>279.60000000000002</v>
      </c>
      <c r="DI8" s="72">
        <v>236.7</v>
      </c>
      <c r="DJ8" s="69">
        <v>122.6</v>
      </c>
      <c r="DK8" s="72">
        <v>154.30000000000001</v>
      </c>
      <c r="DL8" s="72">
        <v>156.4</v>
      </c>
      <c r="DM8" s="72">
        <v>150</v>
      </c>
      <c r="DN8" s="72">
        <v>155.30000000000001</v>
      </c>
      <c r="DO8" s="72">
        <v>156.4</v>
      </c>
      <c r="DP8" s="72">
        <v>128.80000000000001</v>
      </c>
      <c r="DQ8" s="72">
        <v>129.9</v>
      </c>
      <c r="DR8" s="72">
        <v>131.6</v>
      </c>
      <c r="DS8" s="72">
        <v>134.19999999999999</v>
      </c>
      <c r="DT8" s="72">
        <v>134.4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2018-03-26T04:42:09Z</cp:lastPrinted>
  <dcterms:created xsi:type="dcterms:W3CDTF">2018-02-09T01:48:41Z</dcterms:created>
  <dcterms:modified xsi:type="dcterms:W3CDTF">2018-03-26T04:42:11Z</dcterms:modified>
  <cp:category/>
</cp:coreProperties>
</file>