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6" i="4"/>
  <c r="J86" i="4"/>
  <c r="I86" i="4"/>
  <c r="E86" i="4"/>
  <c r="AT10" i="4"/>
  <c r="AL10" i="4"/>
  <c r="AD10" i="4"/>
  <c r="P10" i="4"/>
  <c r="I10" i="4"/>
  <c r="B10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<sst xmlns="http://schemas.openxmlformats.org/spreadsheetml/2006/main" count="240" uniqueCount="125">
  <si>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</si>
  <si>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</si>
  <si>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</si>
  <si>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</si>
  <si>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</si>
  <si>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</si>
  <si>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</si>
  <si>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</si>
  <si>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</si>
  <si>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</si>
  <si>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</si>
  <si>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</si>
  <si>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</si>
  <si>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</si>
  <si>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</si>
  <si>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</si>
  <si>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</si>
  <si>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</si>
  <si>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</si>
  <si>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</si>
  <si>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</si>
  <si>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</si>
  <si>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</si>
  <si>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</si>
  <si>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</si>
  <si>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</si>
  <si>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</si>
  <si>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</si>
  <si>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</si>
  <si>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</si>
  <si>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</si>
  <si>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</si>
  <si>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</si>
  <si>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</si>
  <si>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</si>
  <si>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</si>
  <si>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</si>
  <si>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</si>
  <si>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</si>
  <si>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</si>
  <si>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</si>
  <si>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</si>
  <si>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</si>
  <si>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</si>
  <si>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</si>
  <si>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</si>
  <si>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</si>
  <si>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</si>
  <si>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</si>
  <si>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</si>
  <si>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</si>
  <si>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</si>
  <si>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</si>
  <si>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</si>
  <si>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</si>
  <si>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</si>
  <si>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</si>
  <si>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</si>
  <si>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</si>
  <si>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</si>
  <si>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</si>
  <si>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</si>
  <si>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</si>
  <si>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</si>
  <si>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</si>
  <si>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</si>
  <si>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</si>
  <si>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</si>
  <si>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</si>
  <si>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</si>
  <si>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</si>
  <si>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</si>
  <si>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</si>
  <si>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</si>
  <si>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</si>
  <si>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</si>
  <si>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</si>
  <si>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</si>
  <si>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</si>
  <si>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</si>
  <si>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</si>
  <si>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</si>
  <si>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</si>
  <si>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</si>
  <si>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</si>
  <si>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</si>
  <si>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</si>
  <si>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</si>
  <si>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</si>
  <si>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</si>
  <si>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</si>
  <si>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</si>
  <si>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</si>
  <si>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</si>
  <si>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</si>
  <si>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</si>
  <si>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</si>
  <si>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</si>
  <si>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</si>
  <si>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</si>
  <si>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</si>
  <si>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</si>
  <si>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</si>
  <si>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</si>
  <si>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</si>
  <si>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</si>
  <si>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</si>
  <si>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</si>
  <si>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</si>
  <si>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三重県　御浜町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</si>
  <si>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</si>
  <si>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</si>
  <si>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</si>
  <si>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</si>
  <si>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</si>
  <si>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</si>
  <si>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</si>
  <si>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</si>
  <si>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</si>
  <si>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</si>
  <si>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</si>
  <si>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収益的収支比率は、平成２４年度の使用料の改定により、１００％に近い水準に達していたが、近年減少傾向である。また施設利用率は５０％以下で減少傾向である。これらの原因として、人口減少、節水型設備の普及等により、流入汚水量が計画値より減少しているためと考えられる。</t>
    <rPh sb="0" eb="3">
      <t>シュウエキテキ</t>
    </rPh>
    <rPh sb="3" eb="5">
      <t>シュウシ</t>
    </rPh>
    <rPh sb="5" eb="7">
      <t>ヒリツ</t>
    </rPh>
    <rPh sb="9" eb="11">
      <t>ヘイセイ</t>
    </rPh>
    <rPh sb="13" eb="14">
      <t>ネン</t>
    </rPh>
    <rPh sb="14" eb="15">
      <t>ド</t>
    </rPh>
    <rPh sb="16" eb="19">
      <t>シヨウリョウ</t>
    </rPh>
    <rPh sb="20" eb="22">
      <t>カイテイ</t>
    </rPh>
    <rPh sb="31" eb="32">
      <t>チカ</t>
    </rPh>
    <rPh sb="33" eb="35">
      <t>スイジュン</t>
    </rPh>
    <rPh sb="36" eb="37">
      <t>タッ</t>
    </rPh>
    <rPh sb="43" eb="45">
      <t>キンネン</t>
    </rPh>
    <rPh sb="45" eb="47">
      <t>ゲンショウ</t>
    </rPh>
    <rPh sb="47" eb="49">
      <t>ケイコウ</t>
    </rPh>
    <rPh sb="55" eb="57">
      <t>シセツ</t>
    </rPh>
    <rPh sb="57" eb="60">
      <t>リヨウリツ</t>
    </rPh>
    <rPh sb="64" eb="66">
      <t>イカ</t>
    </rPh>
    <rPh sb="67" eb="69">
      <t>ゲンショウ</t>
    </rPh>
    <rPh sb="69" eb="71">
      <t>ケイコウ</t>
    </rPh>
    <rPh sb="79" eb="81">
      <t>ゲンイン</t>
    </rPh>
    <rPh sb="85" eb="87">
      <t>ジンコウ</t>
    </rPh>
    <rPh sb="87" eb="89">
      <t>ゲンショウ</t>
    </rPh>
    <rPh sb="90" eb="93">
      <t>セッスイガタ</t>
    </rPh>
    <rPh sb="93" eb="95">
      <t>セツビ</t>
    </rPh>
    <rPh sb="96" eb="98">
      <t>フキュウ</t>
    </rPh>
    <rPh sb="98" eb="99">
      <t>トウ</t>
    </rPh>
    <rPh sb="103" eb="105">
      <t>リュウニュウ</t>
    </rPh>
    <rPh sb="105" eb="107">
      <t>オスイ</t>
    </rPh>
    <rPh sb="107" eb="108">
      <t>リョウ</t>
    </rPh>
    <rPh sb="109" eb="111">
      <t>ケイカク</t>
    </rPh>
    <rPh sb="111" eb="112">
      <t>チ</t>
    </rPh>
    <rPh sb="114" eb="116">
      <t>ゲンショウ</t>
    </rPh>
    <rPh sb="123" eb="124">
      <t>カンガ</t>
    </rPh>
    <phoneticPr fontId="4"/>
  </si>
  <si>
    <t>平成１２年の供用開始から１７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長寿命化計画を策定し、計画的に施設の改築更新を実施している。</t>
    <rPh sb="128" eb="130">
      <t>カイチク</t>
    </rPh>
    <rPh sb="130" eb="132">
      <t>コウシン</t>
    </rPh>
    <rPh sb="133" eb="135">
      <t>ジッシ</t>
    </rPh>
    <phoneticPr fontId="4"/>
  </si>
  <si>
    <t>使用料の改定により、収益的収支比率は１００％に近い水準を保っていたが、流入汚水量の減少により、使用料も減少が続いている。また処理場及びマンホールポンプ場の電気、機械設備については、耐用年数に達しているものもあり、施設の改善を行うための費用が必要である。以上より、今後より一層の経費削減、料金改正の検討が必要である。</t>
    <rPh sb="4" eb="6">
      <t>カイテイ</t>
    </rPh>
    <rPh sb="54" eb="55">
      <t>ツヅ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</si>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</sst>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50528"/>
        <c:axId val="8940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528"/>
        <c:axId val="89403392"/>
      </c:lineChart>
      <c:dateAx>
        <c:axId val="87750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03392"/>
        <c:crosses val="autoZero"/>
        <c:auto val="1"/>
        <c:lblOffset val="100"/>
        <c:baseTimeUnit val="years"/>
      </c:dateAx>
      <c:valAx>
        <c:axId val="8940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750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42.89</c:v>
                </c:pt>
                <c:pt idx="1">
                  <c:v>40.17</c:v>
                </c:pt>
                <c:pt idx="2">
                  <c:v>38.89</c:v>
                </c:pt>
                <c:pt idx="3">
                  <c:v>37.33</c:v>
                </c:pt>
                <c:pt idx="4">
                  <c:v>36.78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0384"/>
        <c:axId val="9209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36.67</c:v>
                </c:pt>
                <c:pt idx="1">
                  <c:v>36.200000000000003</c:v>
                </c:pt>
                <c:pt idx="2">
                  <c:v>34.74</c:v>
                </c:pt>
                <c:pt idx="3">
                  <c:v>41.35</c:v>
                </c:pt>
                <c:pt idx="4">
                  <c:v>42.9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0384"/>
        <c:axId val="92098944"/>
      </c:lineChart>
      <c:dateAx>
        <c:axId val="9208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98944"/>
        <c:crosses val="autoZero"/>
        <c:auto val="1"/>
        <c:lblOffset val="100"/>
        <c:baseTimeUnit val="years"/>
      </c:dateAx>
      <c:valAx>
        <c:axId val="92098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80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74.900000000000006</c:v>
                </c:pt>
                <c:pt idx="1">
                  <c:v>76.239999999999995</c:v>
                </c:pt>
                <c:pt idx="2">
                  <c:v>79.09</c:v>
                </c:pt>
                <c:pt idx="3">
                  <c:v>79.95</c:v>
                </c:pt>
                <c:pt idx="4">
                  <c:v>83.86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37344"/>
        <c:axId val="92143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71.239999999999995</c:v>
                </c:pt>
                <c:pt idx="1">
                  <c:v>71.069999999999993</c:v>
                </c:pt>
                <c:pt idx="2">
                  <c:v>70.14</c:v>
                </c:pt>
                <c:pt idx="3">
                  <c:v>82.9</c:v>
                </c:pt>
                <c:pt idx="4">
                  <c:v>83.5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344"/>
        <c:axId val="92143616"/>
      </c:lineChart>
      <c:dateAx>
        <c:axId val="92137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143616"/>
        <c:crosses val="autoZero"/>
        <c:auto val="1"/>
        <c:lblOffset val="100"/>
        <c:baseTimeUnit val="years"/>
      </c:dateAx>
      <c:valAx>
        <c:axId val="92143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137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99.46</c:v>
                </c:pt>
                <c:pt idx="1">
                  <c:v>101.64</c:v>
                </c:pt>
                <c:pt idx="2">
                  <c:v>98.19</c:v>
                </c:pt>
                <c:pt idx="3">
                  <c:v>93.44</c:v>
                </c:pt>
                <c:pt idx="4">
                  <c:v>97.02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437696"/>
        <c:axId val="8943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37696"/>
        <c:axId val="89439616"/>
      </c:lineChart>
      <c:dateAx>
        <c:axId val="8943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439616"/>
        <c:crosses val="autoZero"/>
        <c:auto val="1"/>
        <c:lblOffset val="100"/>
        <c:baseTimeUnit val="years"/>
      </c:dateAx>
      <c:valAx>
        <c:axId val="8943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43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9344"/>
        <c:axId val="89611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09344"/>
        <c:axId val="89611264"/>
      </c:lineChart>
      <c:dateAx>
        <c:axId val="8960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611264"/>
        <c:crosses val="autoZero"/>
        <c:auto val="1"/>
        <c:lblOffset val="100"/>
        <c:baseTimeUnit val="years"/>
      </c:dateAx>
      <c:valAx>
        <c:axId val="89611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60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45824"/>
        <c:axId val="89647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45824"/>
        <c:axId val="89647744"/>
      </c:lineChart>
      <c:dateAx>
        <c:axId val="89645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647744"/>
        <c:crosses val="autoZero"/>
        <c:auto val="1"/>
        <c:lblOffset val="100"/>
        <c:baseTimeUnit val="years"/>
      </c:dateAx>
      <c:valAx>
        <c:axId val="89647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645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62432"/>
        <c:axId val="8976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2432"/>
        <c:axId val="89768704"/>
      </c:lineChart>
      <c:dateAx>
        <c:axId val="8976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768704"/>
        <c:crosses val="autoZero"/>
        <c:auto val="1"/>
        <c:lblOffset val="100"/>
        <c:baseTimeUnit val="years"/>
      </c:dateAx>
      <c:valAx>
        <c:axId val="8976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6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794816"/>
        <c:axId val="8980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94816"/>
        <c:axId val="89801088"/>
      </c:lineChart>
      <c:dateAx>
        <c:axId val="89794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01088"/>
        <c:crosses val="autoZero"/>
        <c:auto val="1"/>
        <c:lblOffset val="100"/>
        <c:baseTimeUnit val="years"/>
      </c:dateAx>
      <c:valAx>
        <c:axId val="8980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794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198.7</c:v>
                </c:pt>
                <c:pt idx="1">
                  <c:v>124.35</c:v>
                </c:pt>
                <c:pt idx="2">
                  <c:v>134.66</c:v>
                </c:pt>
                <c:pt idx="3">
                  <c:v>105.79</c:v>
                </c:pt>
                <c:pt idx="4">
                  <c:v>52.82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7568"/>
        <c:axId val="89839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1716.82</c:v>
                </c:pt>
                <c:pt idx="1">
                  <c:v>1554.05</c:v>
                </c:pt>
                <c:pt idx="2">
                  <c:v>1671.86</c:v>
                </c:pt>
                <c:pt idx="3">
                  <c:v>1434.89</c:v>
                </c:pt>
                <c:pt idx="4">
                  <c:v>1298.9100000000001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37568"/>
        <c:axId val="89839488"/>
      </c:lineChart>
      <c:dateAx>
        <c:axId val="89837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839488"/>
        <c:crosses val="autoZero"/>
        <c:auto val="1"/>
        <c:lblOffset val="100"/>
        <c:baseTimeUnit val="years"/>
      </c:dateAx>
      <c:valAx>
        <c:axId val="89839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837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93.56</c:v>
                </c:pt>
                <c:pt idx="1">
                  <c:v>98.78</c:v>
                </c:pt>
                <c:pt idx="2">
                  <c:v>92.54</c:v>
                </c:pt>
                <c:pt idx="3">
                  <c:v>74.19</c:v>
                </c:pt>
                <c:pt idx="4">
                  <c:v>89.24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39328"/>
        <c:axId val="8994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51.73</c:v>
                </c:pt>
                <c:pt idx="1">
                  <c:v>53.01</c:v>
                </c:pt>
                <c:pt idx="2">
                  <c:v>50.54</c:v>
                </c:pt>
                <c:pt idx="3">
                  <c:v>66.22</c:v>
                </c:pt>
                <c:pt idx="4">
                  <c:v>69.87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9328"/>
        <c:axId val="89941504"/>
      </c:lineChart>
      <c:dateAx>
        <c:axId val="8993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41504"/>
        <c:crosses val="autoZero"/>
        <c:auto val="1"/>
        <c:lblOffset val="100"/>
        <c:baseTimeUnit val="years"/>
      </c:dateAx>
      <c:valAx>
        <c:axId val="8994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3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164.67</c:v>
                </c:pt>
                <c:pt idx="1">
                  <c:v>161.85</c:v>
                </c:pt>
                <c:pt idx="2">
                  <c:v>176.48</c:v>
                </c:pt>
                <c:pt idx="3">
                  <c:v>221.25</c:v>
                </c:pt>
                <c:pt idx="4">
                  <c:v>184.38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67232"/>
        <c:axId val="899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310.47000000000003</c:v>
                </c:pt>
                <c:pt idx="1">
                  <c:v>299.39</c:v>
                </c:pt>
                <c:pt idx="2">
                  <c:v>320.36</c:v>
                </c:pt>
                <c:pt idx="3">
                  <c:v>246.72</c:v>
                </c:pt>
                <c:pt idx="4">
                  <c:v>234.96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67232"/>
        <c:axId val="89969408"/>
      </c:lineChart>
      <c:dateAx>
        <c:axId val="8996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69408"/>
        <c:crosses val="autoZero"/>
        <c:auto val="1"/>
        <c:lblOffset val="100"/>
        <c:baseTimeUnit val="years"/>
      </c:dateAx>
      <c:valAx>
        <c:axId val="899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672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【1,348.09】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AD9" sqref="AD9:AJ9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三重県　御浜町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8972</v>
      </c>
      <c r="AM8" s="67"/>
      <c r="AN8" s="67"/>
      <c r="AO8" s="67"/>
      <c r="AP8" s="67"/>
      <c r="AQ8" s="67"/>
      <c r="AR8" s="67"/>
      <c r="AS8" s="67"/>
      <c r="AT8" s="66">
        <f>データ!T6</f>
        <v>88.13</v>
      </c>
      <c r="AU8" s="66"/>
      <c r="AV8" s="66"/>
      <c r="AW8" s="66"/>
      <c r="AX8" s="66"/>
      <c r="AY8" s="66"/>
      <c r="AZ8" s="66"/>
      <c r="BA8" s="66"/>
      <c r="BB8" s="66">
        <f>データ!U6</f>
        <v>101.8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26.76</v>
      </c>
      <c r="Q10" s="66"/>
      <c r="R10" s="66"/>
      <c r="S10" s="66"/>
      <c r="T10" s="66"/>
      <c r="U10" s="66"/>
      <c r="V10" s="66"/>
      <c r="W10" s="66">
        <f>データ!Q6</f>
        <v>115.02</v>
      </c>
      <c r="X10" s="66"/>
      <c r="Y10" s="66"/>
      <c r="Z10" s="66"/>
      <c r="AA10" s="66"/>
      <c r="AB10" s="66"/>
      <c r="AC10" s="66"/>
      <c r="AD10" s="67">
        <f>データ!R6</f>
        <v>2910</v>
      </c>
      <c r="AE10" s="67"/>
      <c r="AF10" s="67"/>
      <c r="AG10" s="67"/>
      <c r="AH10" s="67"/>
      <c r="AI10" s="67"/>
      <c r="AJ10" s="67"/>
      <c r="AK10" s="2"/>
      <c r="AL10" s="67">
        <f>データ!V6</f>
        <v>2379</v>
      </c>
      <c r="AM10" s="67"/>
      <c r="AN10" s="67"/>
      <c r="AO10" s="67"/>
      <c r="AP10" s="67"/>
      <c r="AQ10" s="67"/>
      <c r="AR10" s="67"/>
      <c r="AS10" s="67"/>
      <c r="AT10" s="66">
        <f>データ!W6</f>
        <v>0.79</v>
      </c>
      <c r="AU10" s="66"/>
      <c r="AV10" s="66"/>
      <c r="AW10" s="66"/>
      <c r="AX10" s="66"/>
      <c r="AY10" s="66"/>
      <c r="AZ10" s="66"/>
      <c r="BA10" s="66"/>
      <c r="BB10" s="66">
        <f>データ!X6</f>
        <v>3011.39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121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【1,348.09】</v>
      </c>
      <c r="I86" s="26" t="str">
        <f>データ!CA6</f>
        <v>【69.80】</v>
      </c>
      <c r="J86" s="26" t="str">
        <f>データ!CL6</f>
        <v>【232.54】</v>
      </c>
      <c r="K86" s="26" t="str">
        <f>データ!CW6</f>
        <v>【42.17】</v>
      </c>
      <c r="L86" s="26" t="str">
        <f>データ!DH6</f>
        <v>【82.30】</v>
      </c>
      <c r="M86" s="26" t="s">
        <v>55</v>
      </c>
      <c r="N86" s="26" t="s">
        <v>55</v>
      </c>
      <c r="O86" s="26" t="str">
        <f>データ!EO6</f>
        <v>【0.09】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245615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三重県　御浜町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26.76</v>
      </c>
      <c r="Q6" s="34">
        <f t="shared" si="3"/>
        <v>115.02</v>
      </c>
      <c r="R6" s="34">
        <f t="shared" si="3"/>
        <v>2910</v>
      </c>
      <c r="S6" s="34">
        <f t="shared" si="3"/>
        <v>8972</v>
      </c>
      <c r="T6" s="34">
        <f t="shared" si="3"/>
        <v>88.13</v>
      </c>
      <c r="U6" s="34">
        <f t="shared" si="3"/>
        <v>101.8</v>
      </c>
      <c r="V6" s="34">
        <f t="shared" si="3"/>
        <v>2379</v>
      </c>
      <c r="W6" s="34">
        <f t="shared" si="3"/>
        <v>0.79</v>
      </c>
      <c r="X6" s="34">
        <f t="shared" si="3"/>
        <v>3011.39</v>
      </c>
      <c r="Y6" s="35">
        <f>IF(Y7="",NA(),Y7)</f>
        <v>99.46</v>
      </c>
      <c r="Z6" s="35">
        <f t="shared" ref="Z6:AH6" si="4">IF(Z7="",NA(),Z7)</f>
        <v>101.64</v>
      </c>
      <c r="AA6" s="35">
        <f t="shared" si="4"/>
        <v>98.19</v>
      </c>
      <c r="AB6" s="35">
        <f t="shared" si="4"/>
        <v>93.44</v>
      </c>
      <c r="AC6" s="35">
        <f t="shared" si="4"/>
        <v>97.02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198.7</v>
      </c>
      <c r="BG6" s="35">
        <f t="shared" ref="BG6:BO6" si="7">IF(BG7="",NA(),BG7)</f>
        <v>124.35</v>
      </c>
      <c r="BH6" s="35">
        <f t="shared" si="7"/>
        <v>134.66</v>
      </c>
      <c r="BI6" s="35">
        <f t="shared" si="7"/>
        <v>105.79</v>
      </c>
      <c r="BJ6" s="35">
        <f t="shared" si="7"/>
        <v>52.82</v>
      </c>
      <c r="BK6" s="35">
        <f t="shared" si="7"/>
        <v>1716.82</v>
      </c>
      <c r="BL6" s="35">
        <f t="shared" si="7"/>
        <v>1554.05</v>
      </c>
      <c r="BM6" s="35">
        <f t="shared" si="7"/>
        <v>1671.86</v>
      </c>
      <c r="BN6" s="35">
        <f t="shared" si="7"/>
        <v>1434.89</v>
      </c>
      <c r="BO6" s="35">
        <f t="shared" si="7"/>
        <v>1298.9100000000001</v>
      </c>
      <c r="BP6" s="34" t="str">
        <f>IF(BP7="","",IF(BP7="-","【-】","【"&amp;SUBSTITUTE(TEXT(BP7,"#,##0.00"),"-","△")&amp;"】"))</f>
        <v>【1,348.09】</v>
      </c>
      <c r="BQ6" s="35">
        <f>IF(BQ7="",NA(),BQ7)</f>
        <v>93.56</v>
      </c>
      <c r="BR6" s="35">
        <f t="shared" ref="BR6:BZ6" si="8">IF(BR7="",NA(),BR7)</f>
        <v>98.78</v>
      </c>
      <c r="BS6" s="35">
        <f t="shared" si="8"/>
        <v>92.54</v>
      </c>
      <c r="BT6" s="35">
        <f t="shared" si="8"/>
        <v>74.19</v>
      </c>
      <c r="BU6" s="35">
        <f t="shared" si="8"/>
        <v>89.24</v>
      </c>
      <c r="BV6" s="35">
        <f t="shared" si="8"/>
        <v>51.73</v>
      </c>
      <c r="BW6" s="35">
        <f t="shared" si="8"/>
        <v>53.01</v>
      </c>
      <c r="BX6" s="35">
        <f t="shared" si="8"/>
        <v>50.54</v>
      </c>
      <c r="BY6" s="35">
        <f t="shared" si="8"/>
        <v>66.22</v>
      </c>
      <c r="BZ6" s="35">
        <f t="shared" si="8"/>
        <v>69.87</v>
      </c>
      <c r="CA6" s="34" t="str">
        <f>IF(CA7="","",IF(CA7="-","【-】","【"&amp;SUBSTITUTE(TEXT(CA7,"#,##0.00"),"-","△")&amp;"】"))</f>
        <v>【69.80】</v>
      </c>
      <c r="CB6" s="35">
        <f>IF(CB7="",NA(),CB7)</f>
        <v>164.67</v>
      </c>
      <c r="CC6" s="35">
        <f t="shared" ref="CC6:CK6" si="9">IF(CC7="",NA(),CC7)</f>
        <v>161.85</v>
      </c>
      <c r="CD6" s="35">
        <f t="shared" si="9"/>
        <v>176.48</v>
      </c>
      <c r="CE6" s="35">
        <f t="shared" si="9"/>
        <v>221.25</v>
      </c>
      <c r="CF6" s="35">
        <f t="shared" si="9"/>
        <v>184.38</v>
      </c>
      <c r="CG6" s="35">
        <f t="shared" si="9"/>
        <v>310.47000000000003</v>
      </c>
      <c r="CH6" s="35">
        <f t="shared" si="9"/>
        <v>299.39</v>
      </c>
      <c r="CI6" s="35">
        <f t="shared" si="9"/>
        <v>320.36</v>
      </c>
      <c r="CJ6" s="35">
        <f t="shared" si="9"/>
        <v>246.72</v>
      </c>
      <c r="CK6" s="35">
        <f t="shared" si="9"/>
        <v>234.96</v>
      </c>
      <c r="CL6" s="34" t="str">
        <f>IF(CL7="","",IF(CL7="-","【-】","【"&amp;SUBSTITUTE(TEXT(CL7,"#,##0.00"),"-","△")&amp;"】"))</f>
        <v>【232.54】</v>
      </c>
      <c r="CM6" s="35">
        <f>IF(CM7="",NA(),CM7)</f>
        <v>42.89</v>
      </c>
      <c r="CN6" s="35">
        <f t="shared" ref="CN6:CV6" si="10">IF(CN7="",NA(),CN7)</f>
        <v>40.17</v>
      </c>
      <c r="CO6" s="35">
        <f t="shared" si="10"/>
        <v>38.89</v>
      </c>
      <c r="CP6" s="35">
        <f t="shared" si="10"/>
        <v>37.33</v>
      </c>
      <c r="CQ6" s="35">
        <f t="shared" si="10"/>
        <v>36.78</v>
      </c>
      <c r="CR6" s="35">
        <f t="shared" si="10"/>
        <v>36.67</v>
      </c>
      <c r="CS6" s="35">
        <f t="shared" si="10"/>
        <v>36.200000000000003</v>
      </c>
      <c r="CT6" s="35">
        <f t="shared" si="10"/>
        <v>34.74</v>
      </c>
      <c r="CU6" s="35">
        <f t="shared" si="10"/>
        <v>41.35</v>
      </c>
      <c r="CV6" s="35">
        <f t="shared" si="10"/>
        <v>42.9</v>
      </c>
      <c r="CW6" s="34" t="str">
        <f>IF(CW7="","",IF(CW7="-","【-】","【"&amp;SUBSTITUTE(TEXT(CW7,"#,##0.00"),"-","△")&amp;"】"))</f>
        <v>【42.17】</v>
      </c>
      <c r="CX6" s="35">
        <f>IF(CX7="",NA(),CX7)</f>
        <v>74.900000000000006</v>
      </c>
      <c r="CY6" s="35">
        <f t="shared" ref="CY6:DG6" si="11">IF(CY7="",NA(),CY7)</f>
        <v>76.239999999999995</v>
      </c>
      <c r="CZ6" s="35">
        <f t="shared" si="11"/>
        <v>79.09</v>
      </c>
      <c r="DA6" s="35">
        <f t="shared" si="11"/>
        <v>79.95</v>
      </c>
      <c r="DB6" s="35">
        <f t="shared" si="11"/>
        <v>83.86</v>
      </c>
      <c r="DC6" s="35">
        <f t="shared" si="11"/>
        <v>71.239999999999995</v>
      </c>
      <c r="DD6" s="35">
        <f t="shared" si="11"/>
        <v>71.069999999999993</v>
      </c>
      <c r="DE6" s="35">
        <f t="shared" si="11"/>
        <v>70.14</v>
      </c>
      <c r="DF6" s="35">
        <f t="shared" si="11"/>
        <v>82.9</v>
      </c>
      <c r="DG6" s="35">
        <f t="shared" si="11"/>
        <v>83.5</v>
      </c>
      <c r="DH6" s="34" t="str">
        <f>IF(DH7="","",IF(DH7="-","【-】","【"&amp;SUBSTITUTE(TEXT(DH7,"#,##0.00"),"-","△")&amp;"】"))</f>
        <v>【82.30】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0.05</v>
      </c>
      <c r="EK6" s="35">
        <f t="shared" si="14"/>
        <v>7.0000000000000007E-2</v>
      </c>
      <c r="EL6" s="35">
        <f t="shared" si="14"/>
        <v>0.08</v>
      </c>
      <c r="EM6" s="35">
        <f t="shared" si="14"/>
        <v>7.0000000000000007E-2</v>
      </c>
      <c r="EN6" s="35">
        <f t="shared" si="14"/>
        <v>0.09</v>
      </c>
      <c r="EO6" s="34" t="str">
        <f>IF(EO7="","",IF(EO7="-","【-】","【"&amp;SUBSTITUTE(TEXT(EO7,"#,##0.00"),"-","△")&amp;"】"))</f>
        <v>【0.09】</v>
      </c>
    </row>
    <row r="7" spans="1:145" s="36" customFormat="1">
      <c r="A7" s="28"/>
      <c r="B7" s="37">
        <v>2016</v>
      </c>
      <c r="C7" s="37">
        <v>245615</v>
      </c>
      <c r="D7" s="37">
        <v>47</v>
      </c>
      <c r="E7" s="37">
        <v>17</v>
      </c>
      <c r="F7" s="37">
        <v>4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26.76</v>
      </c>
      <c r="Q7" s="38">
        <v>115.02</v>
      </c>
      <c r="R7" s="38">
        <v>2910</v>
      </c>
      <c r="S7" s="38">
        <v>8972</v>
      </c>
      <c r="T7" s="38">
        <v>88.13</v>
      </c>
      <c r="U7" s="38">
        <v>101.8</v>
      </c>
      <c r="V7" s="38">
        <v>2379</v>
      </c>
      <c r="W7" s="38">
        <v>0.79</v>
      </c>
      <c r="X7" s="38">
        <v>3011.39</v>
      </c>
      <c r="Y7" s="38">
        <v>99.46</v>
      </c>
      <c r="Z7" s="38">
        <v>101.64</v>
      </c>
      <c r="AA7" s="38">
        <v>98.19</v>
      </c>
      <c r="AB7" s="38">
        <v>93.44</v>
      </c>
      <c r="AC7" s="38">
        <v>97.02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198.7</v>
      </c>
      <c r="BG7" s="38">
        <v>124.35</v>
      </c>
      <c r="BH7" s="38">
        <v>134.66</v>
      </c>
      <c r="BI7" s="38">
        <v>105.79</v>
      </c>
      <c r="BJ7" s="38">
        <v>52.82</v>
      </c>
      <c r="BK7" s="38">
        <v>1716.82</v>
      </c>
      <c r="BL7" s="38">
        <v>1554.05</v>
      </c>
      <c r="BM7" s="38">
        <v>1671.86</v>
      </c>
      <c r="BN7" s="38">
        <v>1434.89</v>
      </c>
      <c r="BO7" s="38">
        <v>1298.9100000000001</v>
      </c>
      <c r="BP7" s="38">
        <v>1348.09</v>
      </c>
      <c r="BQ7" s="38">
        <v>93.56</v>
      </c>
      <c r="BR7" s="38">
        <v>98.78</v>
      </c>
      <c r="BS7" s="38">
        <v>92.54</v>
      </c>
      <c r="BT7" s="38">
        <v>74.19</v>
      </c>
      <c r="BU7" s="38">
        <v>89.24</v>
      </c>
      <c r="BV7" s="38">
        <v>51.73</v>
      </c>
      <c r="BW7" s="38">
        <v>53.01</v>
      </c>
      <c r="BX7" s="38">
        <v>50.54</v>
      </c>
      <c r="BY7" s="38">
        <v>66.22</v>
      </c>
      <c r="BZ7" s="38">
        <v>69.87</v>
      </c>
      <c r="CA7" s="38">
        <v>69.8</v>
      </c>
      <c r="CB7" s="38">
        <v>164.67</v>
      </c>
      <c r="CC7" s="38">
        <v>161.85</v>
      </c>
      <c r="CD7" s="38">
        <v>176.48</v>
      </c>
      <c r="CE7" s="38">
        <v>221.25</v>
      </c>
      <c r="CF7" s="38">
        <v>184.38</v>
      </c>
      <c r="CG7" s="38">
        <v>310.47000000000003</v>
      </c>
      <c r="CH7" s="38">
        <v>299.39</v>
      </c>
      <c r="CI7" s="38">
        <v>320.36</v>
      </c>
      <c r="CJ7" s="38">
        <v>246.72</v>
      </c>
      <c r="CK7" s="38">
        <v>234.96</v>
      </c>
      <c r="CL7" s="38">
        <v>232.54</v>
      </c>
      <c r="CM7" s="38">
        <v>42.89</v>
      </c>
      <c r="CN7" s="38">
        <v>40.17</v>
      </c>
      <c r="CO7" s="38">
        <v>38.89</v>
      </c>
      <c r="CP7" s="38">
        <v>37.33</v>
      </c>
      <c r="CQ7" s="38">
        <v>36.78</v>
      </c>
      <c r="CR7" s="38">
        <v>36.67</v>
      </c>
      <c r="CS7" s="38">
        <v>36.200000000000003</v>
      </c>
      <c r="CT7" s="38">
        <v>34.74</v>
      </c>
      <c r="CU7" s="38">
        <v>41.35</v>
      </c>
      <c r="CV7" s="38">
        <v>42.9</v>
      </c>
      <c r="CW7" s="38">
        <v>42.17</v>
      </c>
      <c r="CX7" s="38">
        <v>74.900000000000006</v>
      </c>
      <c r="CY7" s="38">
        <v>76.239999999999995</v>
      </c>
      <c r="CZ7" s="38">
        <v>79.09</v>
      </c>
      <c r="DA7" s="38">
        <v>79.95</v>
      </c>
      <c r="DB7" s="38">
        <v>83.86</v>
      </c>
      <c r="DC7" s="38">
        <v>71.239999999999995</v>
      </c>
      <c r="DD7" s="38">
        <v>71.069999999999993</v>
      </c>
      <c r="DE7" s="38">
        <v>70.14</v>
      </c>
      <c r="DF7" s="38">
        <v>82.9</v>
      </c>
      <c r="DG7" s="38">
        <v>83.5</v>
      </c>
      <c r="DH7" s="38">
        <v>82.3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0.05</v>
      </c>
      <c r="EK7" s="38">
        <v>7.0000000000000007E-2</v>
      </c>
      <c r="EL7" s="38">
        <v>0.08</v>
      </c>
      <c r="EM7" s="38">
        <v>7.0000000000000007E-2</v>
      </c>
      <c r="EN7" s="38">
        <v>0.09</v>
      </c>
      <c r="EO7" s="38">
        <v>0.09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三重県</cp:lastModifiedBy>
  <cp:lastPrinted>2018-02-14T08:43:14Z</cp:lastPrinted>
  <dcterms:created xsi:type="dcterms:W3CDTF">2017-12-25T02:20:20Z</dcterms:created>
  <dcterms:modified xsi:type="dcterms:W3CDTF">2018-02-19T09:35:45Z</dcterms:modified>
  <cp:category/>
</cp:coreProperties>
</file>