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<sst xmlns="http://schemas.openxmlformats.org/spreadsheetml/2006/main" count="240" uniqueCount="126">
  <si>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</si>
  <si>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</si>
  <si>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</si>
  <si>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</si>
  <si>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</si>
  <si>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</si>
  <si>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</si>
  <si>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</si>
  <si>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</si>
  <si>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</si>
  <si>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</si>
  <si>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</si>
  <si>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</si>
  <si>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</si>
  <si>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</si>
  <si>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</si>
  <si>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</si>
  <si>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</si>
  <si>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</si>
  <si>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</si>
  <si>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</si>
  <si>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</si>
  <si>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</si>
  <si>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</si>
  <si>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</si>
  <si>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</si>
  <si>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</si>
  <si>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</si>
  <si>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</si>
  <si>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</si>
  <si>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</si>
  <si>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</si>
  <si>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</si>
  <si>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</si>
  <si>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</si>
  <si>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</si>
  <si>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</si>
  <si>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</si>
  <si>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</si>
  <si>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</si>
  <si>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</si>
  <si>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</si>
  <si>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</si>
  <si>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</si>
  <si>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</si>
  <si>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</si>
  <si>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</si>
  <si>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</si>
  <si>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</si>
  <si>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</si>
  <si>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</si>
  <si>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</si>
  <si>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</si>
  <si>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</si>
  <si>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</si>
  <si>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</si>
  <si>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</si>
  <si>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</si>
  <si>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</si>
  <si>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</si>
  <si>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</si>
  <si>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</si>
  <si>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</si>
  <si>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</si>
  <si>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</si>
  <si>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</si>
  <si>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</si>
  <si>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</si>
  <si>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</si>
  <si>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</si>
  <si>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</si>
  <si>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</si>
  <si>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</si>
  <si>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</si>
  <si>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</si>
  <si>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</si>
  <si>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</si>
  <si>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</si>
  <si>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</si>
  <si>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</si>
  <si>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</si>
  <si>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</si>
  <si>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</si>
  <si>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</si>
  <si>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</si>
  <si>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</si>
  <si>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</si>
  <si>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</si>
  <si>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</si>
  <si>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</si>
  <si>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</si>
  <si>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</si>
  <si>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</si>
  <si>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</si>
  <si>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</si>
  <si>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</si>
  <si>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</si>
  <si>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</si>
  <si>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</si>
  <si>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</si>
  <si>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</si>
  <si>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</si>
  <si>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</si>
  <si>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</si>
  <si>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</si>
  <si>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</si>
  <si>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</si>
  <si>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</si>
  <si>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</si>
  <si>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</si>
  <si>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南伊勢町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</si>
  <si>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</si>
  <si>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</si>
  <si>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</si>
  <si>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</si>
  <si>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</si>
  <si>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</si>
  <si>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</si>
  <si>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</si>
  <si>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</si>
  <si>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</si>
  <si>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</si>
  <si>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現時点では、管渠の更新等は必要ないため、適切な維持管理を行うことで、修繕等の経費を抑えていく。</t>
    <rPh sb="0" eb="3">
      <t>ゲンジテン</t>
    </rPh>
    <rPh sb="6" eb="7">
      <t>カン</t>
    </rPh>
    <rPh sb="7" eb="8">
      <t>キョ</t>
    </rPh>
    <rPh sb="9" eb="11">
      <t>コウシン</t>
    </rPh>
    <rPh sb="11" eb="12">
      <t>トウ</t>
    </rPh>
    <rPh sb="13" eb="15">
      <t>ヒツヨウ</t>
    </rPh>
    <rPh sb="20" eb="22">
      <t>テキセツ</t>
    </rPh>
    <rPh sb="23" eb="25">
      <t>イジ</t>
    </rPh>
    <rPh sb="25" eb="27">
      <t>カンリ</t>
    </rPh>
    <rPh sb="28" eb="29">
      <t>オコナ</t>
    </rPh>
    <rPh sb="34" eb="36">
      <t>シュウゼン</t>
    </rPh>
    <rPh sb="36" eb="37">
      <t>トウ</t>
    </rPh>
    <rPh sb="38" eb="40">
      <t>ケイヒ</t>
    </rPh>
    <rPh sb="41" eb="42">
      <t>オサ</t>
    </rPh>
    <phoneticPr fontId="4"/>
  </si>
  <si>
    <t>今後も人口減少が続くと予測されるため、経費回収率及び、施設利用率の減少が考えられることから、加入促進等により有収率を向上させ、維持管理費用を軽減させる必要がある。</t>
    <rPh sb="0" eb="2">
      <t>コンゴ</t>
    </rPh>
    <rPh sb="3" eb="5">
      <t>ジンコウ</t>
    </rPh>
    <rPh sb="5" eb="7">
      <t>ゲンショウ</t>
    </rPh>
    <rPh sb="8" eb="9">
      <t>ツヅ</t>
    </rPh>
    <rPh sb="11" eb="13">
      <t>ヨソク</t>
    </rPh>
    <rPh sb="19" eb="21">
      <t>ケイヒ</t>
    </rPh>
    <rPh sb="21" eb="23">
      <t>カイシュウ</t>
    </rPh>
    <rPh sb="23" eb="24">
      <t>リツ</t>
    </rPh>
    <rPh sb="24" eb="25">
      <t>オヨ</t>
    </rPh>
    <rPh sb="27" eb="29">
      <t>シセツ</t>
    </rPh>
    <rPh sb="29" eb="32">
      <t>リヨウリツ</t>
    </rPh>
    <rPh sb="33" eb="35">
      <t>ゲンショウ</t>
    </rPh>
    <rPh sb="36" eb="37">
      <t>カンガ</t>
    </rPh>
    <rPh sb="46" eb="48">
      <t>カニュウ</t>
    </rPh>
    <rPh sb="48" eb="50">
      <t>ソクシン</t>
    </rPh>
    <rPh sb="50" eb="51">
      <t>トウ</t>
    </rPh>
    <rPh sb="54" eb="55">
      <t>ユウ</t>
    </rPh>
    <rPh sb="55" eb="56">
      <t>シュウ</t>
    </rPh>
    <rPh sb="56" eb="57">
      <t>リツ</t>
    </rPh>
    <rPh sb="58" eb="60">
      <t>コウジョウ</t>
    </rPh>
    <rPh sb="63" eb="65">
      <t>イジ</t>
    </rPh>
    <rPh sb="65" eb="67">
      <t>カンリ</t>
    </rPh>
    <rPh sb="67" eb="69">
      <t>ヒヨウ</t>
    </rPh>
    <rPh sb="70" eb="72">
      <t>ケイゲン</t>
    </rPh>
    <rPh sb="75" eb="77">
      <t>ヒツヨウ</t>
    </rPh>
    <phoneticPr fontId="4"/>
  </si>
  <si>
    <t>非設置</t>
    <rPh sb="0" eb="1">
      <t>ヒ</t>
    </rPh>
    <rPh sb="1" eb="3">
      <t>セッチ</t>
    </rPh>
    <phoneticPr fontId="4"/>
  </si>
  <si>
    <t>経費回収率や水洗化率は、類似団体平均値にくらべ上回っているが施設利用率は横ばいで緩やかな減少傾向にあり、今後も減少が予測される。</t>
    <rPh sb="0" eb="2">
      <t>ケイヒ</t>
    </rPh>
    <rPh sb="2" eb="4">
      <t>カイシュウ</t>
    </rPh>
    <rPh sb="4" eb="5">
      <t>リツ</t>
    </rPh>
    <rPh sb="6" eb="9">
      <t>スイセンカ</t>
    </rPh>
    <rPh sb="9" eb="10">
      <t>リツ</t>
    </rPh>
    <rPh sb="12" eb="14">
      <t>ルイジ</t>
    </rPh>
    <rPh sb="14" eb="16">
      <t>ダンタイ</t>
    </rPh>
    <rPh sb="16" eb="19">
      <t>ヘイキンチ</t>
    </rPh>
    <rPh sb="23" eb="25">
      <t>ウワマワ</t>
    </rPh>
    <rPh sb="30" eb="32">
      <t>シセツ</t>
    </rPh>
    <rPh sb="32" eb="35">
      <t>リヨウリツ</t>
    </rPh>
    <rPh sb="36" eb="37">
      <t>ヨコ</t>
    </rPh>
    <rPh sb="40" eb="41">
      <t>ユル</t>
    </rPh>
    <rPh sb="44" eb="46">
      <t>ゲンショウ</t>
    </rPh>
    <rPh sb="46" eb="48">
      <t>ケイコウ</t>
    </rPh>
    <rPh sb="52" eb="54">
      <t>コンゴ</t>
    </rPh>
    <rPh sb="55" eb="57">
      <t>ゲンショウ</t>
    </rPh>
    <rPh sb="58" eb="60">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</si>
</sst>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497536"/>
        <c:axId val="844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ser>
        <c:dLbls>
          <c:showLegendKey val="0"/>
          <c:showVal val="0"/>
          <c:showCatName val="0"/>
          <c:showSerName val="0"/>
          <c:showPercent val="0"/>
          <c:showBubbleSize val="0"/>
        </c:dLbls>
        <c:marker val="1"/>
        <c:smooth val="0"/>
        <c:axId val="84497536"/>
        <c:axId val="84499456"/>
      </c:lineChart>
      <c:dateAx>
        <c:axId val="84497536"/>
        <c:scaling>
          <c:orientation val="minMax"/>
        </c:scaling>
        <c:delete val="1"/>
        <c:axPos val="b"/>
        <c:numFmt formatCode="ge" sourceLinked="1"/>
        <c:majorTickMark val="none"/>
        <c:minorTickMark val="none"/>
        <c:tickLblPos val="none"/>
        <c:crossAx val="84499456"/>
        <c:crosses val="autoZero"/>
        <c:auto val="1"/>
        <c:lblOffset val="100"/>
        <c:baseTimeUnit val="years"/>
      </c:dateAx>
      <c:valAx>
        <c:axId val="844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41.71</c:v>
                </c:pt>
                <c:pt idx="1">
                  <c:v>41.71</c:v>
                </c:pt>
                <c:pt idx="2">
                  <c:v>38.630000000000003</c:v>
                </c:pt>
                <c:pt idx="3">
                  <c:v>39.1</c:v>
                </c:pt>
                <c:pt idx="4">
                  <c:v>39.1</c:v>
                </c:pt>
              </c:numCache>
            </c:numRef>
          </c:val>
        </c:ser>
        <c:dLbls>
          <c:showLegendKey val="0"/>
          <c:showVal val="0"/>
          <c:showCatName val="0"/>
          <c:showSerName val="0"/>
          <c:showPercent val="0"/>
          <c:showBubbleSize val="0"/>
        </c:dLbls>
        <c:gapWidth val="150"/>
        <c:axId val="84780544"/>
        <c:axId val="8478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ser>
        <c:dLbls>
          <c:showLegendKey val="0"/>
          <c:showVal val="0"/>
          <c:showCatName val="0"/>
          <c:showSerName val="0"/>
          <c:showPercent val="0"/>
          <c:showBubbleSize val="0"/>
        </c:dLbls>
        <c:marker val="1"/>
        <c:smooth val="0"/>
        <c:axId val="84780544"/>
        <c:axId val="84782464"/>
      </c:lineChart>
      <c:dateAx>
        <c:axId val="84780544"/>
        <c:scaling>
          <c:orientation val="minMax"/>
        </c:scaling>
        <c:delete val="1"/>
        <c:axPos val="b"/>
        <c:numFmt formatCode="ge" sourceLinked="1"/>
        <c:majorTickMark val="none"/>
        <c:minorTickMark val="none"/>
        <c:tickLblPos val="none"/>
        <c:crossAx val="84782464"/>
        <c:crosses val="autoZero"/>
        <c:auto val="1"/>
        <c:lblOffset val="100"/>
        <c:baseTimeUnit val="years"/>
      </c:dateAx>
      <c:valAx>
        <c:axId val="8478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83.7</c:v>
                </c:pt>
                <c:pt idx="1">
                  <c:v>85.24</c:v>
                </c:pt>
                <c:pt idx="2">
                  <c:v>91.3</c:v>
                </c:pt>
                <c:pt idx="3">
                  <c:v>93.17</c:v>
                </c:pt>
                <c:pt idx="4">
                  <c:v>95.57</c:v>
                </c:pt>
              </c:numCache>
            </c:numRef>
          </c:val>
        </c:ser>
        <c:dLbls>
          <c:showLegendKey val="0"/>
          <c:showVal val="0"/>
          <c:showCatName val="0"/>
          <c:showSerName val="0"/>
          <c:showPercent val="0"/>
          <c:showBubbleSize val="0"/>
        </c:dLbls>
        <c:gapWidth val="150"/>
        <c:axId val="85087360"/>
        <c:axId val="850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ser>
        <c:dLbls>
          <c:showLegendKey val="0"/>
          <c:showVal val="0"/>
          <c:showCatName val="0"/>
          <c:showSerName val="0"/>
          <c:showPercent val="0"/>
          <c:showBubbleSize val="0"/>
        </c:dLbls>
        <c:marker val="1"/>
        <c:smooth val="0"/>
        <c:axId val="85087360"/>
        <c:axId val="85089280"/>
      </c:lineChart>
      <c:dateAx>
        <c:axId val="85087360"/>
        <c:scaling>
          <c:orientation val="minMax"/>
        </c:scaling>
        <c:delete val="1"/>
        <c:axPos val="b"/>
        <c:numFmt formatCode="ge" sourceLinked="1"/>
        <c:majorTickMark val="none"/>
        <c:minorTickMark val="none"/>
        <c:tickLblPos val="none"/>
        <c:crossAx val="85089280"/>
        <c:crosses val="autoZero"/>
        <c:auto val="1"/>
        <c:lblOffset val="100"/>
        <c:baseTimeUnit val="years"/>
      </c:dateAx>
      <c:valAx>
        <c:axId val="850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98.62</c:v>
                </c:pt>
                <c:pt idx="1">
                  <c:v>86.16</c:v>
                </c:pt>
                <c:pt idx="2">
                  <c:v>91.21</c:v>
                </c:pt>
                <c:pt idx="3">
                  <c:v>91.55</c:v>
                </c:pt>
                <c:pt idx="4">
                  <c:v>88.77</c:v>
                </c:pt>
              </c:numCache>
            </c:numRef>
          </c:val>
        </c:ser>
        <c:dLbls>
          <c:showLegendKey val="0"/>
          <c:showVal val="0"/>
          <c:showCatName val="0"/>
          <c:showSerName val="0"/>
          <c:showPercent val="0"/>
          <c:showBubbleSize val="0"/>
        </c:dLbls>
        <c:gapWidth val="150"/>
        <c:axId val="81789696"/>
        <c:axId val="817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789696"/>
        <c:axId val="81791616"/>
      </c:lineChart>
      <c:dateAx>
        <c:axId val="81789696"/>
        <c:scaling>
          <c:orientation val="minMax"/>
        </c:scaling>
        <c:delete val="1"/>
        <c:axPos val="b"/>
        <c:numFmt formatCode="ge" sourceLinked="1"/>
        <c:majorTickMark val="none"/>
        <c:minorTickMark val="none"/>
        <c:tickLblPos val="none"/>
        <c:crossAx val="81791616"/>
        <c:crosses val="autoZero"/>
        <c:auto val="1"/>
        <c:lblOffset val="100"/>
        <c:baseTimeUnit val="years"/>
      </c:dateAx>
      <c:valAx>
        <c:axId val="817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826176"/>
        <c:axId val="818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826176"/>
        <c:axId val="81828096"/>
      </c:lineChart>
      <c:dateAx>
        <c:axId val="81826176"/>
        <c:scaling>
          <c:orientation val="minMax"/>
        </c:scaling>
        <c:delete val="1"/>
        <c:axPos val="b"/>
        <c:numFmt formatCode="ge" sourceLinked="1"/>
        <c:majorTickMark val="none"/>
        <c:minorTickMark val="none"/>
        <c:tickLblPos val="none"/>
        <c:crossAx val="81828096"/>
        <c:crosses val="autoZero"/>
        <c:auto val="1"/>
        <c:lblOffset val="100"/>
        <c:baseTimeUnit val="years"/>
      </c:dateAx>
      <c:valAx>
        <c:axId val="818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61216"/>
        <c:axId val="843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61216"/>
        <c:axId val="84363136"/>
      </c:lineChart>
      <c:dateAx>
        <c:axId val="84361216"/>
        <c:scaling>
          <c:orientation val="minMax"/>
        </c:scaling>
        <c:delete val="1"/>
        <c:axPos val="b"/>
        <c:numFmt formatCode="ge" sourceLinked="1"/>
        <c:majorTickMark val="none"/>
        <c:minorTickMark val="none"/>
        <c:tickLblPos val="none"/>
        <c:crossAx val="84363136"/>
        <c:crosses val="autoZero"/>
        <c:auto val="1"/>
        <c:lblOffset val="100"/>
        <c:baseTimeUnit val="years"/>
      </c:dateAx>
      <c:valAx>
        <c:axId val="843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407808"/>
        <c:axId val="844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07808"/>
        <c:axId val="84409728"/>
      </c:lineChart>
      <c:dateAx>
        <c:axId val="84407808"/>
        <c:scaling>
          <c:orientation val="minMax"/>
        </c:scaling>
        <c:delete val="1"/>
        <c:axPos val="b"/>
        <c:numFmt formatCode="ge" sourceLinked="1"/>
        <c:majorTickMark val="none"/>
        <c:minorTickMark val="none"/>
        <c:tickLblPos val="none"/>
        <c:crossAx val="84409728"/>
        <c:crosses val="autoZero"/>
        <c:auto val="1"/>
        <c:lblOffset val="100"/>
        <c:baseTimeUnit val="years"/>
      </c:dateAx>
      <c:valAx>
        <c:axId val="84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79840"/>
        <c:axId val="845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79840"/>
        <c:axId val="84581760"/>
      </c:lineChart>
      <c:dateAx>
        <c:axId val="84579840"/>
        <c:scaling>
          <c:orientation val="minMax"/>
        </c:scaling>
        <c:delete val="1"/>
        <c:axPos val="b"/>
        <c:numFmt formatCode="ge" sourceLinked="1"/>
        <c:majorTickMark val="none"/>
        <c:minorTickMark val="none"/>
        <c:tickLblPos val="none"/>
        <c:crossAx val="84581760"/>
        <c:crosses val="autoZero"/>
        <c:auto val="1"/>
        <c:lblOffset val="100"/>
        <c:baseTimeUnit val="years"/>
      </c:dateAx>
      <c:valAx>
        <c:axId val="845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82.05</c:v>
                </c:pt>
                <c:pt idx="1">
                  <c:v>30.96</c:v>
                </c:pt>
                <c:pt idx="2">
                  <c:v>12.95</c:v>
                </c:pt>
                <c:pt idx="3">
                  <c:v>17.100000000000001</c:v>
                </c:pt>
                <c:pt idx="4">
                  <c:v>15.59</c:v>
                </c:pt>
              </c:numCache>
            </c:numRef>
          </c:val>
        </c:ser>
        <c:dLbls>
          <c:showLegendKey val="0"/>
          <c:showVal val="0"/>
          <c:showCatName val="0"/>
          <c:showSerName val="0"/>
          <c:showPercent val="0"/>
          <c:showBubbleSize val="0"/>
        </c:dLbls>
        <c:gapWidth val="150"/>
        <c:axId val="84601856"/>
        <c:axId val="846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ser>
        <c:dLbls>
          <c:showLegendKey val="0"/>
          <c:showVal val="0"/>
          <c:showCatName val="0"/>
          <c:showSerName val="0"/>
          <c:showPercent val="0"/>
          <c:showBubbleSize val="0"/>
        </c:dLbls>
        <c:marker val="1"/>
        <c:smooth val="0"/>
        <c:axId val="84601856"/>
        <c:axId val="84616320"/>
      </c:lineChart>
      <c:dateAx>
        <c:axId val="84601856"/>
        <c:scaling>
          <c:orientation val="minMax"/>
        </c:scaling>
        <c:delete val="1"/>
        <c:axPos val="b"/>
        <c:numFmt formatCode="ge" sourceLinked="1"/>
        <c:majorTickMark val="none"/>
        <c:minorTickMark val="none"/>
        <c:tickLblPos val="none"/>
        <c:crossAx val="84616320"/>
        <c:crosses val="autoZero"/>
        <c:auto val="1"/>
        <c:lblOffset val="100"/>
        <c:baseTimeUnit val="years"/>
      </c:dateAx>
      <c:valAx>
        <c:axId val="846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93.59</c:v>
                </c:pt>
                <c:pt idx="1">
                  <c:v>64.64</c:v>
                </c:pt>
                <c:pt idx="2">
                  <c:v>61.76</c:v>
                </c:pt>
                <c:pt idx="3">
                  <c:v>81.02</c:v>
                </c:pt>
                <c:pt idx="4">
                  <c:v>75.67</c:v>
                </c:pt>
              </c:numCache>
            </c:numRef>
          </c:val>
        </c:ser>
        <c:dLbls>
          <c:showLegendKey val="0"/>
          <c:showVal val="0"/>
          <c:showCatName val="0"/>
          <c:showSerName val="0"/>
          <c:showPercent val="0"/>
          <c:showBubbleSize val="0"/>
        </c:dLbls>
        <c:gapWidth val="150"/>
        <c:axId val="84654720"/>
        <c:axId val="846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ser>
        <c:dLbls>
          <c:showLegendKey val="0"/>
          <c:showVal val="0"/>
          <c:showCatName val="0"/>
          <c:showSerName val="0"/>
          <c:showPercent val="0"/>
          <c:showBubbleSize val="0"/>
        </c:dLbls>
        <c:marker val="1"/>
        <c:smooth val="0"/>
        <c:axId val="84654720"/>
        <c:axId val="84665088"/>
      </c:lineChart>
      <c:dateAx>
        <c:axId val="84654720"/>
        <c:scaling>
          <c:orientation val="minMax"/>
        </c:scaling>
        <c:delete val="1"/>
        <c:axPos val="b"/>
        <c:numFmt formatCode="ge" sourceLinked="1"/>
        <c:majorTickMark val="none"/>
        <c:minorTickMark val="none"/>
        <c:tickLblPos val="none"/>
        <c:crossAx val="84665088"/>
        <c:crosses val="autoZero"/>
        <c:auto val="1"/>
        <c:lblOffset val="100"/>
        <c:baseTimeUnit val="years"/>
      </c:dateAx>
      <c:valAx>
        <c:axId val="846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188.87</c:v>
                </c:pt>
                <c:pt idx="1">
                  <c:v>275.73</c:v>
                </c:pt>
                <c:pt idx="2">
                  <c:v>302.92</c:v>
                </c:pt>
                <c:pt idx="3">
                  <c:v>229.07</c:v>
                </c:pt>
                <c:pt idx="4">
                  <c:v>246.98</c:v>
                </c:pt>
              </c:numCache>
            </c:numRef>
          </c:val>
        </c:ser>
        <c:dLbls>
          <c:showLegendKey val="0"/>
          <c:showVal val="0"/>
          <c:showCatName val="0"/>
          <c:showSerName val="0"/>
          <c:showPercent val="0"/>
          <c:showBubbleSize val="0"/>
        </c:dLbls>
        <c:gapWidth val="150"/>
        <c:axId val="84756352"/>
        <c:axId val="847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ser>
        <c:dLbls>
          <c:showLegendKey val="0"/>
          <c:showVal val="0"/>
          <c:showCatName val="0"/>
          <c:showSerName val="0"/>
          <c:showPercent val="0"/>
          <c:showBubbleSize val="0"/>
        </c:dLbls>
        <c:marker val="1"/>
        <c:smooth val="0"/>
        <c:axId val="84756352"/>
        <c:axId val="84766720"/>
      </c:lineChart>
      <c:dateAx>
        <c:axId val="84756352"/>
        <c:scaling>
          <c:orientation val="minMax"/>
        </c:scaling>
        <c:delete val="1"/>
        <c:axPos val="b"/>
        <c:numFmt formatCode="ge" sourceLinked="1"/>
        <c:majorTickMark val="none"/>
        <c:minorTickMark val="none"/>
        <c:tickLblPos val="none"/>
        <c:crossAx val="84766720"/>
        <c:crosses val="autoZero"/>
        <c:auto val="1"/>
        <c:lblOffset val="100"/>
        <c:baseTimeUnit val="years"/>
      </c:dateAx>
      <c:valAx>
        <c:axId val="847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三重県　南伊勢町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13521</v>
      </c>
      <c r="AM8" s="67"/>
      <c r="AN8" s="67"/>
      <c r="AO8" s="67"/>
      <c r="AP8" s="67"/>
      <c r="AQ8" s="67"/>
      <c r="AR8" s="67"/>
      <c r="AS8" s="67"/>
      <c r="AT8" s="66">
        <f>データ!T6</f>
        <v>241.89</v>
      </c>
      <c r="AU8" s="66"/>
      <c r="AV8" s="66"/>
      <c r="AW8" s="66"/>
      <c r="AX8" s="66"/>
      <c r="AY8" s="66"/>
      <c r="AZ8" s="66"/>
      <c r="BA8" s="66"/>
      <c r="BB8" s="66">
        <f>データ!U6</f>
        <v>55.9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6.07</v>
      </c>
      <c r="Q10" s="66"/>
      <c r="R10" s="66"/>
      <c r="S10" s="66"/>
      <c r="T10" s="66"/>
      <c r="U10" s="66"/>
      <c r="V10" s="66"/>
      <c r="W10" s="66">
        <f>データ!Q6</f>
        <v>95.26</v>
      </c>
      <c r="X10" s="66"/>
      <c r="Y10" s="66"/>
      <c r="Z10" s="66"/>
      <c r="AA10" s="66"/>
      <c r="AB10" s="66"/>
      <c r="AC10" s="66"/>
      <c r="AD10" s="67">
        <f>データ!R6</f>
        <v>3348</v>
      </c>
      <c r="AE10" s="67"/>
      <c r="AF10" s="67"/>
      <c r="AG10" s="67"/>
      <c r="AH10" s="67"/>
      <c r="AI10" s="67"/>
      <c r="AJ10" s="67"/>
      <c r="AK10" s="2"/>
      <c r="AL10" s="67">
        <f>データ!V6</f>
        <v>813</v>
      </c>
      <c r="AM10" s="67"/>
      <c r="AN10" s="67"/>
      <c r="AO10" s="67"/>
      <c r="AP10" s="67"/>
      <c r="AQ10" s="67"/>
      <c r="AR10" s="67"/>
      <c r="AS10" s="67"/>
      <c r="AT10" s="66">
        <f>データ!W6</f>
        <v>0.66</v>
      </c>
      <c r="AU10" s="66"/>
      <c r="AV10" s="66"/>
      <c r="AW10" s="66"/>
      <c r="AX10" s="66"/>
      <c r="AY10" s="66"/>
      <c r="AZ10" s="66"/>
      <c r="BA10" s="66"/>
      <c r="BB10" s="66">
        <f>データ!X6</f>
        <v>1231.82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244724</v>
      </c>
      <c r="D6" s="33">
        <f t="shared" si="3"/>
        <v>47</v>
      </c>
      <c r="E6" s="33">
        <f t="shared" si="3"/>
        <v>17</v>
      </c>
      <c r="F6" s="33">
        <f t="shared" si="3"/>
        <v>5</v>
      </c>
      <c r="G6" s="33">
        <f t="shared" si="3"/>
        <v>0</v>
      </c>
      <c r="H6" s="33" t="str">
        <f t="shared" si="3"/>
        <v>三重県　南伊勢町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6.07</v>
      </c>
      <c r="Q6" s="34">
        <f t="shared" si="3"/>
        <v>95.26</v>
      </c>
      <c r="R6" s="34">
        <f t="shared" si="3"/>
        <v>3348</v>
      </c>
      <c r="S6" s="34">
        <f t="shared" si="3"/>
        <v>13521</v>
      </c>
      <c r="T6" s="34">
        <f t="shared" si="3"/>
        <v>241.89</v>
      </c>
      <c r="U6" s="34">
        <f t="shared" si="3"/>
        <v>55.9</v>
      </c>
      <c r="V6" s="34">
        <f t="shared" si="3"/>
        <v>813</v>
      </c>
      <c r="W6" s="34">
        <f t="shared" si="3"/>
        <v>0.66</v>
      </c>
      <c r="X6" s="34">
        <f t="shared" si="3"/>
        <v>1231.82</v>
      </c>
      <c r="Y6" s="35">
        <f>IF(Y7="",NA(),Y7)</f>
        <v>98.62</v>
      </c>
      <c r="Z6" s="35">
        <f t="shared" ref="Z6:AH6" si="4">IF(Z7="",NA(),Z7)</f>
        <v>86.16</v>
      </c>
      <c r="AA6" s="35">
        <f t="shared" si="4"/>
        <v>91.21</v>
      </c>
      <c r="AB6" s="35">
        <f t="shared" si="4"/>
        <v>91.55</v>
      </c>
      <c r="AC6" s="35">
        <f t="shared" si="4"/>
        <v>88.77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82.05</v>
      </c>
      <c r="BG6" s="35">
        <f t="shared" ref="BG6:BO6" si="7">IF(BG7="",NA(),BG7)</f>
        <v>30.96</v>
      </c>
      <c r="BH6" s="35">
        <f t="shared" si="7"/>
        <v>12.95</v>
      </c>
      <c r="BI6" s="35">
        <f t="shared" si="7"/>
        <v>17.100000000000001</v>
      </c>
      <c r="BJ6" s="35">
        <f t="shared" si="7"/>
        <v>15.59</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93.59</v>
      </c>
      <c r="BR6" s="35">
        <f t="shared" ref="BR6:BZ6" si="8">IF(BR7="",NA(),BR7)</f>
        <v>64.64</v>
      </c>
      <c r="BS6" s="35">
        <f t="shared" si="8"/>
        <v>61.76</v>
      </c>
      <c r="BT6" s="35">
        <f t="shared" si="8"/>
        <v>81.02</v>
      </c>
      <c r="BU6" s="35">
        <f t="shared" si="8"/>
        <v>75.67</v>
      </c>
      <c r="BV6" s="35">
        <f t="shared" si="8"/>
        <v>42.48</v>
      </c>
      <c r="BW6" s="35">
        <f t="shared" si="8"/>
        <v>41.04</v>
      </c>
      <c r="BX6" s="35">
        <f t="shared" si="8"/>
        <v>41.08</v>
      </c>
      <c r="BY6" s="35">
        <f t="shared" si="8"/>
        <v>41.34</v>
      </c>
      <c r="BZ6" s="35">
        <f t="shared" si="8"/>
        <v>55.32</v>
      </c>
      <c r="CA6" s="34" t="str">
        <f>IF(CA7="","",IF(CA7="-","【-】","【"&amp;SUBSTITUTE(TEXT(CA7,"#,##0.00"),"-","△")&amp;"】"))</f>
        <v>【55.73】</v>
      </c>
      <c r="CB6" s="35">
        <f>IF(CB7="",NA(),CB7)</f>
        <v>188.87</v>
      </c>
      <c r="CC6" s="35">
        <f t="shared" ref="CC6:CK6" si="9">IF(CC7="",NA(),CC7)</f>
        <v>275.73</v>
      </c>
      <c r="CD6" s="35">
        <f t="shared" si="9"/>
        <v>302.92</v>
      </c>
      <c r="CE6" s="35">
        <f t="shared" si="9"/>
        <v>229.07</v>
      </c>
      <c r="CF6" s="35">
        <f t="shared" si="9"/>
        <v>246.98</v>
      </c>
      <c r="CG6" s="35">
        <f t="shared" si="9"/>
        <v>343.8</v>
      </c>
      <c r="CH6" s="35">
        <f t="shared" si="9"/>
        <v>357.08</v>
      </c>
      <c r="CI6" s="35">
        <f t="shared" si="9"/>
        <v>378.08</v>
      </c>
      <c r="CJ6" s="35">
        <f t="shared" si="9"/>
        <v>357.49</v>
      </c>
      <c r="CK6" s="35">
        <f t="shared" si="9"/>
        <v>283.17</v>
      </c>
      <c r="CL6" s="34" t="str">
        <f>IF(CL7="","",IF(CL7="-","【-】","【"&amp;SUBSTITUTE(TEXT(CL7,"#,##0.00"),"-","△")&amp;"】"))</f>
        <v>【276.78】</v>
      </c>
      <c r="CM6" s="35">
        <f>IF(CM7="",NA(),CM7)</f>
        <v>41.71</v>
      </c>
      <c r="CN6" s="35">
        <f t="shared" ref="CN6:CV6" si="10">IF(CN7="",NA(),CN7)</f>
        <v>41.71</v>
      </c>
      <c r="CO6" s="35">
        <f t="shared" si="10"/>
        <v>38.630000000000003</v>
      </c>
      <c r="CP6" s="35">
        <f t="shared" si="10"/>
        <v>39.1</v>
      </c>
      <c r="CQ6" s="35">
        <f t="shared" si="10"/>
        <v>39.1</v>
      </c>
      <c r="CR6" s="35">
        <f t="shared" si="10"/>
        <v>46.06</v>
      </c>
      <c r="CS6" s="35">
        <f t="shared" si="10"/>
        <v>45.95</v>
      </c>
      <c r="CT6" s="35">
        <f t="shared" si="10"/>
        <v>44.69</v>
      </c>
      <c r="CU6" s="35">
        <f t="shared" si="10"/>
        <v>44.69</v>
      </c>
      <c r="CV6" s="35">
        <f t="shared" si="10"/>
        <v>60.65</v>
      </c>
      <c r="CW6" s="34" t="str">
        <f>IF(CW7="","",IF(CW7="-","【-】","【"&amp;SUBSTITUTE(TEXT(CW7,"#,##0.00"),"-","△")&amp;"】"))</f>
        <v>【59.15】</v>
      </c>
      <c r="CX6" s="35">
        <f>IF(CX7="",NA(),CX7)</f>
        <v>83.7</v>
      </c>
      <c r="CY6" s="35">
        <f t="shared" ref="CY6:DG6" si="11">IF(CY7="",NA(),CY7)</f>
        <v>85.24</v>
      </c>
      <c r="CZ6" s="35">
        <f t="shared" si="11"/>
        <v>91.3</v>
      </c>
      <c r="DA6" s="35">
        <f t="shared" si="11"/>
        <v>93.17</v>
      </c>
      <c r="DB6" s="35">
        <f t="shared" si="11"/>
        <v>95.57</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c r="A7" s="28"/>
      <c r="B7" s="37">
        <v>2016</v>
      </c>
      <c r="C7" s="37">
        <v>244724</v>
      </c>
      <c r="D7" s="37">
        <v>47</v>
      </c>
      <c r="E7" s="37">
        <v>17</v>
      </c>
      <c r="F7" s="37">
        <v>5</v>
      </c>
      <c r="G7" s="37">
        <v>0</v>
      </c>
      <c r="H7" s="37" t="s">
        <v>110</v>
      </c>
      <c r="I7" s="37" t="s">
        <v>111</v>
      </c>
      <c r="J7" s="37" t="s">
        <v>112</v>
      </c>
      <c r="K7" s="37" t="s">
        <v>113</v>
      </c>
      <c r="L7" s="37" t="s">
        <v>114</v>
      </c>
      <c r="M7" s="37"/>
      <c r="N7" s="38" t="s">
        <v>115</v>
      </c>
      <c r="O7" s="38" t="s">
        <v>116</v>
      </c>
      <c r="P7" s="38">
        <v>6.07</v>
      </c>
      <c r="Q7" s="38">
        <v>95.26</v>
      </c>
      <c r="R7" s="38">
        <v>3348</v>
      </c>
      <c r="S7" s="38">
        <v>13521</v>
      </c>
      <c r="T7" s="38">
        <v>241.89</v>
      </c>
      <c r="U7" s="38">
        <v>55.9</v>
      </c>
      <c r="V7" s="38">
        <v>813</v>
      </c>
      <c r="W7" s="38">
        <v>0.66</v>
      </c>
      <c r="X7" s="38">
        <v>1231.82</v>
      </c>
      <c r="Y7" s="38">
        <v>98.62</v>
      </c>
      <c r="Z7" s="38">
        <v>86.16</v>
      </c>
      <c r="AA7" s="38">
        <v>91.21</v>
      </c>
      <c r="AB7" s="38">
        <v>91.55</v>
      </c>
      <c r="AC7" s="38">
        <v>88.77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82.05</v>
      </c>
      <c r="BG7" s="38">
        <v>30.96</v>
      </c>
      <c r="BH7" s="38">
        <v>12.95</v>
      </c>
      <c r="BI7" s="38">
        <v>17.100000000000001</v>
      </c>
      <c r="BJ7" s="38">
        <v>15.59</v>
      </c>
      <c r="BK7" s="38">
        <v>1144.05</v>
      </c>
      <c r="BL7" s="38">
        <v>1117.1099999999999</v>
      </c>
      <c r="BM7" s="38">
        <v>1161.05</v>
      </c>
      <c r="BN7" s="38">
        <v>979.89</v>
      </c>
      <c r="BO7" s="38">
        <v>974.93</v>
      </c>
      <c r="BP7" s="38">
        <v>914.53</v>
      </c>
      <c r="BQ7" s="38">
        <v>93.59</v>
      </c>
      <c r="BR7" s="38">
        <v>64.64</v>
      </c>
      <c r="BS7" s="38">
        <v>61.76</v>
      </c>
      <c r="BT7" s="38">
        <v>81.02</v>
      </c>
      <c r="BU7" s="38">
        <v>75.67</v>
      </c>
      <c r="BV7" s="38">
        <v>42.48</v>
      </c>
      <c r="BW7" s="38">
        <v>41.04</v>
      </c>
      <c r="BX7" s="38">
        <v>41.08</v>
      </c>
      <c r="BY7" s="38">
        <v>41.34</v>
      </c>
      <c r="BZ7" s="38">
        <v>55.32</v>
      </c>
      <c r="CA7" s="38">
        <v>55.73</v>
      </c>
      <c r="CB7" s="38">
        <v>188.87</v>
      </c>
      <c r="CC7" s="38">
        <v>275.73</v>
      </c>
      <c r="CD7" s="38">
        <v>302.92</v>
      </c>
      <c r="CE7" s="38">
        <v>229.07</v>
      </c>
      <c r="CF7" s="38">
        <v>246.98</v>
      </c>
      <c r="CG7" s="38">
        <v>343.8</v>
      </c>
      <c r="CH7" s="38">
        <v>357.08</v>
      </c>
      <c r="CI7" s="38">
        <v>378.08</v>
      </c>
      <c r="CJ7" s="38">
        <v>357.49</v>
      </c>
      <c r="CK7" s="38">
        <v>283.17</v>
      </c>
      <c r="CL7" s="38">
        <v>276.77999999999997</v>
      </c>
      <c r="CM7" s="38">
        <v>41.71</v>
      </c>
      <c r="CN7" s="38">
        <v>41.71</v>
      </c>
      <c r="CO7" s="38">
        <v>38.630000000000003</v>
      </c>
      <c r="CP7" s="38">
        <v>39.1</v>
      </c>
      <c r="CQ7" s="38">
        <v>39.1</v>
      </c>
      <c r="CR7" s="38">
        <v>46.06</v>
      </c>
      <c r="CS7" s="38">
        <v>45.95</v>
      </c>
      <c r="CT7" s="38">
        <v>44.69</v>
      </c>
      <c r="CU7" s="38">
        <v>44.69</v>
      </c>
      <c r="CV7" s="38">
        <v>60.65</v>
      </c>
      <c r="CW7" s="38">
        <v>59.15</v>
      </c>
      <c r="CX7" s="38">
        <v>83.7</v>
      </c>
      <c r="CY7" s="38">
        <v>85.24</v>
      </c>
      <c r="CZ7" s="38">
        <v>91.3</v>
      </c>
      <c r="DA7" s="38">
        <v>93.17</v>
      </c>
      <c r="DB7" s="38">
        <v>95.57</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cp:lastModifiedBy>
  <cp:lastPrinted>2018-02-19T01:39:17Z</cp:lastPrinted>
  <dcterms:created xsi:type="dcterms:W3CDTF">2017-12-25T02:30:26Z</dcterms:created>
  <dcterms:modified xsi:type="dcterms:W3CDTF">2018-02-19T01:39:18Z</dcterms:modified>
</cp:coreProperties>
</file>