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<sst xmlns="http://schemas.openxmlformats.org/spreadsheetml/2006/main" count="240" uniqueCount="126">
  <si>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</si>
  <si>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</si>
  <si>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</si>
  <si>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</si>
  <si>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</si>
  <si>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</si>
  <si>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</si>
  <si>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</si>
  <si>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</si>
  <si>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</si>
  <si>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</si>
  <si>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</si>
  <si>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</si>
  <si>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</si>
  <si>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</si>
  <si>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</si>
  <si>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</si>
  <si>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</si>
  <si>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</si>
  <si>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</si>
  <si>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</si>
  <si>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</si>
  <si>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</si>
  <si>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</si>
  <si>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</si>
  <si>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</si>
  <si>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</si>
  <si>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</si>
  <si>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</si>
  <si>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</si>
  <si>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</si>
  <si>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</si>
  <si>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</si>
  <si>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</si>
  <si>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</si>
  <si>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</si>
  <si>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</si>
  <si>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</si>
  <si>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</si>
  <si>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</si>
  <si>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</si>
  <si>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</si>
  <si>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</si>
  <si>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</si>
  <si>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</si>
  <si>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</si>
  <si>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</si>
  <si>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</si>
  <si>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</si>
  <si>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</si>
  <si>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</si>
  <si>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</si>
  <si>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</si>
  <si>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</si>
  <si>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</si>
  <si>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</si>
  <si>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</si>
  <si>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</si>
  <si>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</si>
  <si>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</si>
  <si>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</si>
  <si>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</si>
  <si>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</si>
  <si>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</si>
  <si>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</si>
  <si>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</si>
  <si>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</si>
  <si>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</si>
  <si>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</si>
  <si>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</si>
  <si>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</si>
  <si>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</si>
  <si>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</si>
  <si>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</si>
  <si>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</si>
  <si>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</si>
  <si>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</si>
  <si>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</si>
  <si>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</si>
  <si>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</si>
  <si>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</si>
  <si>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</si>
  <si>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</si>
  <si>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</si>
  <si>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</si>
  <si>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</si>
  <si>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</si>
  <si>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</si>
  <si>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</si>
  <si>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</si>
  <si>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</si>
  <si>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</si>
  <si>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</si>
  <si>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</si>
  <si>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</si>
  <si>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</si>
  <si>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</si>
  <si>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</si>
  <si>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</si>
  <si>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</si>
  <si>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</si>
  <si>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</si>
  <si>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</si>
  <si>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</si>
  <si>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</si>
  <si>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</si>
  <si>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</si>
  <si>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</si>
  <si>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</si>
  <si>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</si>
  <si>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南伊勢町</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</si>
  <si>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</si>
  <si>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</si>
  <si>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</si>
  <si>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</si>
  <si>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</si>
  <si>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</si>
  <si>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</si>
  <si>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</si>
  <si>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</si>
  <si>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</si>
  <si>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</si>
  <si>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現時点では比較的施設が新しく、管渠の更新等は必要ないため、適切な維持管理を行うことで、修繕等の経費を抑えていく。</t>
    <rPh sb="0" eb="3">
      <t>ゲンジテン</t>
    </rPh>
    <rPh sb="5" eb="8">
      <t>ヒカクテキ</t>
    </rPh>
    <rPh sb="8" eb="10">
      <t>シセツ</t>
    </rPh>
    <rPh sb="11" eb="12">
      <t>アタラ</t>
    </rPh>
    <rPh sb="15" eb="16">
      <t>カン</t>
    </rPh>
    <rPh sb="16" eb="17">
      <t>キョ</t>
    </rPh>
    <rPh sb="18" eb="20">
      <t>コウシン</t>
    </rPh>
    <rPh sb="20" eb="21">
      <t>トウ</t>
    </rPh>
    <rPh sb="22" eb="24">
      <t>ヒツヨウ</t>
    </rPh>
    <rPh sb="29" eb="31">
      <t>テキセツ</t>
    </rPh>
    <rPh sb="32" eb="34">
      <t>イジ</t>
    </rPh>
    <rPh sb="34" eb="36">
      <t>カンリ</t>
    </rPh>
    <rPh sb="37" eb="38">
      <t>オコナ</t>
    </rPh>
    <rPh sb="43" eb="45">
      <t>シュウゼン</t>
    </rPh>
    <rPh sb="45" eb="46">
      <t>トウ</t>
    </rPh>
    <rPh sb="47" eb="49">
      <t>ケイヒ</t>
    </rPh>
    <rPh sb="50" eb="51">
      <t>オサ</t>
    </rPh>
    <phoneticPr fontId="4"/>
  </si>
  <si>
    <t>人口減少による有収水量の減少及び更新コストの増加を考慮すると、今後は経費回収率も現状よりも低下することが見込まれるため、より一層の加入促進を行うと共に施設統合も踏まえた運営体制を検討していく必要がある。</t>
    <rPh sb="0" eb="2">
      <t>ジンコウ</t>
    </rPh>
    <rPh sb="2" eb="4">
      <t>ゲンショウ</t>
    </rPh>
    <rPh sb="7" eb="8">
      <t>ユウ</t>
    </rPh>
    <rPh sb="8" eb="9">
      <t>シュウ</t>
    </rPh>
    <rPh sb="9" eb="11">
      <t>スイリョウ</t>
    </rPh>
    <rPh sb="12" eb="14">
      <t>ゲンショウ</t>
    </rPh>
    <rPh sb="14" eb="15">
      <t>オヨ</t>
    </rPh>
    <rPh sb="16" eb="18">
      <t>コウシン</t>
    </rPh>
    <rPh sb="22" eb="24">
      <t>ゾウカ</t>
    </rPh>
    <rPh sb="25" eb="27">
      <t>コウリョ</t>
    </rPh>
    <rPh sb="31" eb="33">
      <t>コンゴ</t>
    </rPh>
    <rPh sb="34" eb="36">
      <t>ケイヒ</t>
    </rPh>
    <rPh sb="36" eb="38">
      <t>カイシュウ</t>
    </rPh>
    <rPh sb="38" eb="39">
      <t>リツ</t>
    </rPh>
    <rPh sb="40" eb="42">
      <t>ゲンジョウ</t>
    </rPh>
    <rPh sb="45" eb="47">
      <t>テイカ</t>
    </rPh>
    <rPh sb="52" eb="54">
      <t>ミコ</t>
    </rPh>
    <rPh sb="62" eb="64">
      <t>イッソウ</t>
    </rPh>
    <rPh sb="65" eb="67">
      <t>カニュウ</t>
    </rPh>
    <rPh sb="67" eb="69">
      <t>ソクシン</t>
    </rPh>
    <rPh sb="70" eb="71">
      <t>オコナ</t>
    </rPh>
    <rPh sb="73" eb="74">
      <t>トモ</t>
    </rPh>
    <rPh sb="75" eb="77">
      <t>シセツ</t>
    </rPh>
    <rPh sb="77" eb="79">
      <t>トウゴウ</t>
    </rPh>
    <rPh sb="80" eb="81">
      <t>フ</t>
    </rPh>
    <rPh sb="84" eb="86">
      <t>ウンエイ</t>
    </rPh>
    <rPh sb="86" eb="88">
      <t>タイセイ</t>
    </rPh>
    <rPh sb="89" eb="91">
      <t>ケントウ</t>
    </rPh>
    <rPh sb="95" eb="97">
      <t>ヒツヨウ</t>
    </rPh>
    <phoneticPr fontId="4"/>
  </si>
  <si>
    <t>非設置</t>
    <rPh sb="0" eb="1">
      <t>ヒ</t>
    </rPh>
    <rPh sb="1" eb="3">
      <t>セッチ</t>
    </rPh>
    <phoneticPr fontId="4"/>
  </si>
  <si>
    <t>収益的収支比率はH24からH26にかけて減少傾向であったがH26からH28にかけては増加傾向であった、経費回収率や水洗化率については類似団体平均値を下回っているが増加傾向にあり、汚水処理原価は類似団体平均値を上まっているが緩やかに減少傾向である。また、施設利用率が低く、整備した施設が現状では適切な水準の料金収入に結びついていない。</t>
    <rPh sb="0" eb="2">
      <t>シュウエキ</t>
    </rPh>
    <rPh sb="2" eb="3">
      <t>テキ</t>
    </rPh>
    <rPh sb="3" eb="5">
      <t>シュウシ</t>
    </rPh>
    <rPh sb="5" eb="7">
      <t>ヒリツ</t>
    </rPh>
    <rPh sb="20" eb="22">
      <t>ゲンショウ</t>
    </rPh>
    <rPh sb="22" eb="24">
      <t>ケイコウ</t>
    </rPh>
    <rPh sb="42" eb="44">
      <t>ゾウカ</t>
    </rPh>
    <rPh sb="44" eb="46">
      <t>ケイコウ</t>
    </rPh>
    <rPh sb="51" eb="53">
      <t>ケイヒ</t>
    </rPh>
    <rPh sb="53" eb="55">
      <t>カイシュウ</t>
    </rPh>
    <rPh sb="55" eb="56">
      <t>リツ</t>
    </rPh>
    <rPh sb="57" eb="60">
      <t>スイセンカ</t>
    </rPh>
    <rPh sb="60" eb="61">
      <t>リツ</t>
    </rPh>
    <rPh sb="81" eb="83">
      <t>ゾウカ</t>
    </rPh>
    <rPh sb="83" eb="85">
      <t>ケイコウ</t>
    </rPh>
    <rPh sb="89" eb="91">
      <t>オスイ</t>
    </rPh>
    <rPh sb="91" eb="93">
      <t>ショリ</t>
    </rPh>
    <rPh sb="93" eb="95">
      <t>ゲンカ</t>
    </rPh>
    <rPh sb="96" eb="98">
      <t>ルイジ</t>
    </rPh>
    <rPh sb="98" eb="100">
      <t>ダンタイ</t>
    </rPh>
    <rPh sb="100" eb="103">
      <t>ヘイキンチ</t>
    </rPh>
    <rPh sb="104" eb="105">
      <t>ウワ</t>
    </rPh>
    <rPh sb="111" eb="112">
      <t>ユル</t>
    </rPh>
    <rPh sb="115" eb="117">
      <t>ゲンショウ</t>
    </rPh>
    <rPh sb="117" eb="119">
      <t>ケイコウ</t>
    </rPh>
    <rPh sb="126" eb="128">
      <t>シセツ</t>
    </rPh>
    <rPh sb="128" eb="130">
      <t>リヨウ</t>
    </rPh>
    <rPh sb="130" eb="131">
      <t>リツ</t>
    </rPh>
    <rPh sb="132" eb="133">
      <t>ヒク</t>
    </rPh>
    <rPh sb="135" eb="137">
      <t>セイビ</t>
    </rPh>
    <rPh sb="139" eb="141">
      <t>シセツ</t>
    </rPh>
    <rPh sb="142" eb="144">
      <t>ゲンジョウ</t>
    </rPh>
    <rPh sb="146" eb="148">
      <t>テキセツ</t>
    </rPh>
    <rPh sb="149" eb="151">
      <t>スイジュン</t>
    </rPh>
    <rPh sb="152" eb="154">
      <t>リョウキン</t>
    </rPh>
    <rPh sb="154" eb="156">
      <t>シュウニュウ</t>
    </rPh>
    <rPh sb="157" eb="158">
      <t>ムス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</si>
</sst>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3490688"/>
        <c:axId val="8363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83490688"/>
        <c:axId val="83636224"/>
      </c:lineChart>
      <c:dateAx>
        <c:axId val="83490688"/>
        <c:scaling>
          <c:orientation val="minMax"/>
        </c:scaling>
        <c:delete val="1"/>
        <c:axPos val="b"/>
        <c:numFmt formatCode="ge" sourceLinked="1"/>
        <c:majorTickMark val="none"/>
        <c:minorTickMark val="none"/>
        <c:tickLblPos val="none"/>
        <c:crossAx val="83636224"/>
        <c:crosses val="autoZero"/>
        <c:auto val="1"/>
        <c:lblOffset val="100"/>
        <c:baseTimeUnit val="years"/>
      </c:dateAx>
      <c:valAx>
        <c:axId val="8363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49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18.29</c:v>
                </c:pt>
                <c:pt idx="1">
                  <c:v>23.53</c:v>
                </c:pt>
                <c:pt idx="2">
                  <c:v>24.83</c:v>
                </c:pt>
                <c:pt idx="3">
                  <c:v>25.09</c:v>
                </c:pt>
                <c:pt idx="4">
                  <c:v>25.56</c:v>
                </c:pt>
              </c:numCache>
            </c:numRef>
          </c:val>
        </c:ser>
        <c:dLbls>
          <c:showLegendKey val="0"/>
          <c:showVal val="0"/>
          <c:showCatName val="0"/>
          <c:showSerName val="0"/>
          <c:showPercent val="0"/>
          <c:showBubbleSize val="0"/>
        </c:dLbls>
        <c:gapWidth val="150"/>
        <c:axId val="86739200"/>
        <c:axId val="8675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86739200"/>
        <c:axId val="86757760"/>
      </c:lineChart>
      <c:dateAx>
        <c:axId val="86739200"/>
        <c:scaling>
          <c:orientation val="minMax"/>
        </c:scaling>
        <c:delete val="1"/>
        <c:axPos val="b"/>
        <c:numFmt formatCode="ge" sourceLinked="1"/>
        <c:majorTickMark val="none"/>
        <c:minorTickMark val="none"/>
        <c:tickLblPos val="none"/>
        <c:crossAx val="86757760"/>
        <c:crosses val="autoZero"/>
        <c:auto val="1"/>
        <c:lblOffset val="100"/>
        <c:baseTimeUnit val="years"/>
      </c:dateAx>
      <c:valAx>
        <c:axId val="8675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3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68.22</c:v>
                </c:pt>
                <c:pt idx="1">
                  <c:v>76.52</c:v>
                </c:pt>
                <c:pt idx="2">
                  <c:v>78</c:v>
                </c:pt>
                <c:pt idx="3">
                  <c:v>81.39</c:v>
                </c:pt>
                <c:pt idx="4">
                  <c:v>81.69</c:v>
                </c:pt>
              </c:numCache>
            </c:numRef>
          </c:val>
        </c:ser>
        <c:dLbls>
          <c:showLegendKey val="0"/>
          <c:showVal val="0"/>
          <c:showCatName val="0"/>
          <c:showSerName val="0"/>
          <c:showPercent val="0"/>
          <c:showBubbleSize val="0"/>
        </c:dLbls>
        <c:gapWidth val="150"/>
        <c:axId val="86800256"/>
        <c:axId val="8680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86800256"/>
        <c:axId val="86806528"/>
      </c:lineChart>
      <c:dateAx>
        <c:axId val="86800256"/>
        <c:scaling>
          <c:orientation val="minMax"/>
        </c:scaling>
        <c:delete val="1"/>
        <c:axPos val="b"/>
        <c:numFmt formatCode="ge" sourceLinked="1"/>
        <c:majorTickMark val="none"/>
        <c:minorTickMark val="none"/>
        <c:tickLblPos val="none"/>
        <c:crossAx val="86806528"/>
        <c:crosses val="autoZero"/>
        <c:auto val="1"/>
        <c:lblOffset val="100"/>
        <c:baseTimeUnit val="years"/>
      </c:dateAx>
      <c:valAx>
        <c:axId val="8680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0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91.19</c:v>
                </c:pt>
                <c:pt idx="1">
                  <c:v>87.71</c:v>
                </c:pt>
                <c:pt idx="2">
                  <c:v>71.180000000000007</c:v>
                </c:pt>
                <c:pt idx="3">
                  <c:v>85.62</c:v>
                </c:pt>
                <c:pt idx="4">
                  <c:v>91.34</c:v>
                </c:pt>
              </c:numCache>
            </c:numRef>
          </c:val>
        </c:ser>
        <c:dLbls>
          <c:showLegendKey val="0"/>
          <c:showVal val="0"/>
          <c:showCatName val="0"/>
          <c:showSerName val="0"/>
          <c:showPercent val="0"/>
          <c:showBubbleSize val="0"/>
        </c:dLbls>
        <c:gapWidth val="150"/>
        <c:axId val="83666432"/>
        <c:axId val="8366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666432"/>
        <c:axId val="83668352"/>
      </c:lineChart>
      <c:dateAx>
        <c:axId val="83666432"/>
        <c:scaling>
          <c:orientation val="minMax"/>
        </c:scaling>
        <c:delete val="1"/>
        <c:axPos val="b"/>
        <c:numFmt formatCode="ge" sourceLinked="1"/>
        <c:majorTickMark val="none"/>
        <c:minorTickMark val="none"/>
        <c:tickLblPos val="none"/>
        <c:crossAx val="83668352"/>
        <c:crosses val="autoZero"/>
        <c:auto val="1"/>
        <c:lblOffset val="100"/>
        <c:baseTimeUnit val="years"/>
      </c:dateAx>
      <c:valAx>
        <c:axId val="8366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6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743872"/>
        <c:axId val="8374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743872"/>
        <c:axId val="83745792"/>
      </c:lineChart>
      <c:dateAx>
        <c:axId val="83743872"/>
        <c:scaling>
          <c:orientation val="minMax"/>
        </c:scaling>
        <c:delete val="1"/>
        <c:axPos val="b"/>
        <c:numFmt formatCode="ge" sourceLinked="1"/>
        <c:majorTickMark val="none"/>
        <c:minorTickMark val="none"/>
        <c:tickLblPos val="none"/>
        <c:crossAx val="83745792"/>
        <c:crosses val="autoZero"/>
        <c:auto val="1"/>
        <c:lblOffset val="100"/>
        <c:baseTimeUnit val="years"/>
      </c:dateAx>
      <c:valAx>
        <c:axId val="8374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74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173568"/>
        <c:axId val="8417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173568"/>
        <c:axId val="84175488"/>
      </c:lineChart>
      <c:dateAx>
        <c:axId val="84173568"/>
        <c:scaling>
          <c:orientation val="minMax"/>
        </c:scaling>
        <c:delete val="1"/>
        <c:axPos val="b"/>
        <c:numFmt formatCode="ge" sourceLinked="1"/>
        <c:majorTickMark val="none"/>
        <c:minorTickMark val="none"/>
        <c:tickLblPos val="none"/>
        <c:crossAx val="84175488"/>
        <c:crosses val="autoZero"/>
        <c:auto val="1"/>
        <c:lblOffset val="100"/>
        <c:baseTimeUnit val="years"/>
      </c:dateAx>
      <c:valAx>
        <c:axId val="8417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7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469440"/>
        <c:axId val="8547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469440"/>
        <c:axId val="85475712"/>
      </c:lineChart>
      <c:dateAx>
        <c:axId val="85469440"/>
        <c:scaling>
          <c:orientation val="minMax"/>
        </c:scaling>
        <c:delete val="1"/>
        <c:axPos val="b"/>
        <c:numFmt formatCode="ge" sourceLinked="1"/>
        <c:majorTickMark val="none"/>
        <c:minorTickMark val="none"/>
        <c:tickLblPos val="none"/>
        <c:crossAx val="85475712"/>
        <c:crosses val="autoZero"/>
        <c:auto val="1"/>
        <c:lblOffset val="100"/>
        <c:baseTimeUnit val="years"/>
      </c:dateAx>
      <c:valAx>
        <c:axId val="8547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6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502208"/>
        <c:axId val="8550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502208"/>
        <c:axId val="85508480"/>
      </c:lineChart>
      <c:dateAx>
        <c:axId val="85502208"/>
        <c:scaling>
          <c:orientation val="minMax"/>
        </c:scaling>
        <c:delete val="1"/>
        <c:axPos val="b"/>
        <c:numFmt formatCode="ge" sourceLinked="1"/>
        <c:majorTickMark val="none"/>
        <c:minorTickMark val="none"/>
        <c:tickLblPos val="none"/>
        <c:crossAx val="85508480"/>
        <c:crosses val="autoZero"/>
        <c:auto val="1"/>
        <c:lblOffset val="100"/>
        <c:baseTimeUnit val="years"/>
      </c:dateAx>
      <c:valAx>
        <c:axId val="8550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0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2031.15</c:v>
                </c:pt>
                <c:pt idx="1">
                  <c:v>1771.96</c:v>
                </c:pt>
                <c:pt idx="2">
                  <c:v>1496.11</c:v>
                </c:pt>
                <c:pt idx="3">
                  <c:v>1356.39</c:v>
                </c:pt>
                <c:pt idx="4">
                  <c:v>1256.0999999999999</c:v>
                </c:pt>
              </c:numCache>
            </c:numRef>
          </c:val>
        </c:ser>
        <c:dLbls>
          <c:showLegendKey val="0"/>
          <c:showVal val="0"/>
          <c:showCatName val="0"/>
          <c:showSerName val="0"/>
          <c:showPercent val="0"/>
          <c:showBubbleSize val="0"/>
        </c:dLbls>
        <c:gapWidth val="150"/>
        <c:axId val="86593536"/>
        <c:axId val="8659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86593536"/>
        <c:axId val="86595456"/>
      </c:lineChart>
      <c:dateAx>
        <c:axId val="86593536"/>
        <c:scaling>
          <c:orientation val="minMax"/>
        </c:scaling>
        <c:delete val="1"/>
        <c:axPos val="b"/>
        <c:numFmt formatCode="ge" sourceLinked="1"/>
        <c:majorTickMark val="none"/>
        <c:minorTickMark val="none"/>
        <c:tickLblPos val="none"/>
        <c:crossAx val="86595456"/>
        <c:crosses val="autoZero"/>
        <c:auto val="1"/>
        <c:lblOffset val="100"/>
        <c:baseTimeUnit val="years"/>
      </c:dateAx>
      <c:valAx>
        <c:axId val="8659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9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58.35</c:v>
                </c:pt>
                <c:pt idx="1">
                  <c:v>56.36</c:v>
                </c:pt>
                <c:pt idx="2">
                  <c:v>49.31</c:v>
                </c:pt>
                <c:pt idx="3">
                  <c:v>54.87</c:v>
                </c:pt>
                <c:pt idx="4">
                  <c:v>68.150000000000006</c:v>
                </c:pt>
              </c:numCache>
            </c:numRef>
          </c:val>
        </c:ser>
        <c:dLbls>
          <c:showLegendKey val="0"/>
          <c:showVal val="0"/>
          <c:showCatName val="0"/>
          <c:showSerName val="0"/>
          <c:showPercent val="0"/>
          <c:showBubbleSize val="0"/>
        </c:dLbls>
        <c:gapWidth val="150"/>
        <c:axId val="86629760"/>
        <c:axId val="8663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86629760"/>
        <c:axId val="86631936"/>
      </c:lineChart>
      <c:dateAx>
        <c:axId val="86629760"/>
        <c:scaling>
          <c:orientation val="minMax"/>
        </c:scaling>
        <c:delete val="1"/>
        <c:axPos val="b"/>
        <c:numFmt formatCode="ge" sourceLinked="1"/>
        <c:majorTickMark val="none"/>
        <c:minorTickMark val="none"/>
        <c:tickLblPos val="none"/>
        <c:crossAx val="86631936"/>
        <c:crosses val="autoZero"/>
        <c:auto val="1"/>
        <c:lblOffset val="100"/>
        <c:baseTimeUnit val="years"/>
      </c:dateAx>
      <c:valAx>
        <c:axId val="8663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2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292.26</c:v>
                </c:pt>
                <c:pt idx="1">
                  <c:v>302.64</c:v>
                </c:pt>
                <c:pt idx="2">
                  <c:v>357.68</c:v>
                </c:pt>
                <c:pt idx="3">
                  <c:v>323.47000000000003</c:v>
                </c:pt>
                <c:pt idx="4">
                  <c:v>261.47000000000003</c:v>
                </c:pt>
              </c:numCache>
            </c:numRef>
          </c:val>
        </c:ser>
        <c:dLbls>
          <c:showLegendKey val="0"/>
          <c:showVal val="0"/>
          <c:showCatName val="0"/>
          <c:showSerName val="0"/>
          <c:showPercent val="0"/>
          <c:showBubbleSize val="0"/>
        </c:dLbls>
        <c:gapWidth val="150"/>
        <c:axId val="86723200"/>
        <c:axId val="8672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86723200"/>
        <c:axId val="86725376"/>
      </c:lineChart>
      <c:dateAx>
        <c:axId val="86723200"/>
        <c:scaling>
          <c:orientation val="minMax"/>
        </c:scaling>
        <c:delete val="1"/>
        <c:axPos val="b"/>
        <c:numFmt formatCode="ge" sourceLinked="1"/>
        <c:majorTickMark val="none"/>
        <c:minorTickMark val="none"/>
        <c:tickLblPos val="none"/>
        <c:crossAx val="86725376"/>
        <c:crosses val="autoZero"/>
        <c:auto val="1"/>
        <c:lblOffset val="100"/>
        <c:baseTimeUnit val="years"/>
      </c:dateAx>
      <c:valAx>
        <c:axId val="8672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2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L16"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三重県　南伊勢町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124</v>
      </c>
      <c r="AE8" s="49"/>
      <c r="AF8" s="49"/>
      <c r="AG8" s="49"/>
      <c r="AH8" s="49"/>
      <c r="AI8" s="49"/>
      <c r="AJ8" s="49"/>
      <c r="AK8" s="4"/>
      <c r="AL8" s="50">
        <f>データ!S6</f>
        <v>13521</v>
      </c>
      <c r="AM8" s="50"/>
      <c r="AN8" s="50"/>
      <c r="AO8" s="50"/>
      <c r="AP8" s="50"/>
      <c r="AQ8" s="50"/>
      <c r="AR8" s="50"/>
      <c r="AS8" s="50"/>
      <c r="AT8" s="45">
        <f>データ!T6</f>
        <v>241.89</v>
      </c>
      <c r="AU8" s="45"/>
      <c r="AV8" s="45"/>
      <c r="AW8" s="45"/>
      <c r="AX8" s="45"/>
      <c r="AY8" s="45"/>
      <c r="AZ8" s="45"/>
      <c r="BA8" s="45"/>
      <c r="BB8" s="45">
        <f>データ!U6</f>
        <v>55.9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20.73</v>
      </c>
      <c r="Q10" s="45"/>
      <c r="R10" s="45"/>
      <c r="S10" s="45"/>
      <c r="T10" s="45"/>
      <c r="U10" s="45"/>
      <c r="V10" s="45"/>
      <c r="W10" s="45">
        <f>データ!Q6</f>
        <v>97.44</v>
      </c>
      <c r="X10" s="45"/>
      <c r="Y10" s="45"/>
      <c r="Z10" s="45"/>
      <c r="AA10" s="45"/>
      <c r="AB10" s="45"/>
      <c r="AC10" s="45"/>
      <c r="AD10" s="50">
        <f>データ!R6</f>
        <v>3348</v>
      </c>
      <c r="AE10" s="50"/>
      <c r="AF10" s="50"/>
      <c r="AG10" s="50"/>
      <c r="AH10" s="50"/>
      <c r="AI10" s="50"/>
      <c r="AJ10" s="50"/>
      <c r="AK10" s="2"/>
      <c r="AL10" s="50">
        <f>データ!V6</f>
        <v>2774</v>
      </c>
      <c r="AM10" s="50"/>
      <c r="AN10" s="50"/>
      <c r="AO10" s="50"/>
      <c r="AP10" s="50"/>
      <c r="AQ10" s="50"/>
      <c r="AR10" s="50"/>
      <c r="AS10" s="50"/>
      <c r="AT10" s="45">
        <f>データ!W6</f>
        <v>1.0900000000000001</v>
      </c>
      <c r="AU10" s="45"/>
      <c r="AV10" s="45"/>
      <c r="AW10" s="45"/>
      <c r="AX10" s="45"/>
      <c r="AY10" s="45"/>
      <c r="AZ10" s="45"/>
      <c r="BA10" s="45"/>
      <c r="BB10" s="45">
        <f>データ!X6</f>
        <v>2544.9499999999998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244724</v>
      </c>
      <c r="D6" s="33">
        <f t="shared" si="3"/>
        <v>47</v>
      </c>
      <c r="E6" s="33">
        <f t="shared" si="3"/>
        <v>17</v>
      </c>
      <c r="F6" s="33">
        <f t="shared" si="3"/>
        <v>4</v>
      </c>
      <c r="G6" s="33">
        <f t="shared" si="3"/>
        <v>0</v>
      </c>
      <c r="H6" s="33" t="str">
        <f t="shared" si="3"/>
        <v>三重県　南伊勢町</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20.73</v>
      </c>
      <c r="Q6" s="34">
        <f t="shared" si="3"/>
        <v>97.44</v>
      </c>
      <c r="R6" s="34">
        <f t="shared" si="3"/>
        <v>3348</v>
      </c>
      <c r="S6" s="34">
        <f t="shared" si="3"/>
        <v>13521</v>
      </c>
      <c r="T6" s="34">
        <f t="shared" si="3"/>
        <v>241.89</v>
      </c>
      <c r="U6" s="34">
        <f t="shared" si="3"/>
        <v>55.9</v>
      </c>
      <c r="V6" s="34">
        <f t="shared" si="3"/>
        <v>2774</v>
      </c>
      <c r="W6" s="34">
        <f t="shared" si="3"/>
        <v>1.0900000000000001</v>
      </c>
      <c r="X6" s="34">
        <f t="shared" si="3"/>
        <v>2544.9499999999998</v>
      </c>
      <c r="Y6" s="35">
        <f>IF(Y7="",NA(),Y7)</f>
        <v>91.19</v>
      </c>
      <c r="Z6" s="35">
        <f t="shared" ref="Z6:AH6" si="4">IF(Z7="",NA(),Z7)</f>
        <v>87.71</v>
      </c>
      <c r="AA6" s="35">
        <f t="shared" si="4"/>
        <v>71.180000000000007</v>
      </c>
      <c r="AB6" s="35">
        <f t="shared" si="4"/>
        <v>85.62</v>
      </c>
      <c r="AC6" s="35">
        <f t="shared" si="4"/>
        <v>91.34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2031.15</v>
      </c>
      <c r="BG6" s="35">
        <f t="shared" ref="BG6:BO6" si="7">IF(BG7="",NA(),BG7)</f>
        <v>1771.96</v>
      </c>
      <c r="BH6" s="35">
        <f t="shared" si="7"/>
        <v>1496.11</v>
      </c>
      <c r="BI6" s="35">
        <f t="shared" si="7"/>
        <v>1356.39</v>
      </c>
      <c r="BJ6" s="35">
        <f t="shared" si="7"/>
        <v>1256.0999999999999</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58.35</v>
      </c>
      <c r="BR6" s="35">
        <f t="shared" ref="BR6:BZ6" si="8">IF(BR7="",NA(),BR7)</f>
        <v>56.36</v>
      </c>
      <c r="BS6" s="35">
        <f t="shared" si="8"/>
        <v>49.31</v>
      </c>
      <c r="BT6" s="35">
        <f t="shared" si="8"/>
        <v>54.87</v>
      </c>
      <c r="BU6" s="35">
        <f t="shared" si="8"/>
        <v>68.150000000000006</v>
      </c>
      <c r="BV6" s="35">
        <f t="shared" si="8"/>
        <v>62.83</v>
      </c>
      <c r="BW6" s="35">
        <f t="shared" si="8"/>
        <v>64.63</v>
      </c>
      <c r="BX6" s="35">
        <f t="shared" si="8"/>
        <v>66.56</v>
      </c>
      <c r="BY6" s="35">
        <f t="shared" si="8"/>
        <v>66.22</v>
      </c>
      <c r="BZ6" s="35">
        <f t="shared" si="8"/>
        <v>69.87</v>
      </c>
      <c r="CA6" s="34" t="str">
        <f>IF(CA7="","",IF(CA7="-","【-】","【"&amp;SUBSTITUTE(TEXT(CA7,"#,##0.00"),"-","△")&amp;"】"))</f>
        <v>【69.80】</v>
      </c>
      <c r="CB6" s="35">
        <f>IF(CB7="",NA(),CB7)</f>
        <v>292.26</v>
      </c>
      <c r="CC6" s="35">
        <f t="shared" ref="CC6:CK6" si="9">IF(CC7="",NA(),CC7)</f>
        <v>302.64</v>
      </c>
      <c r="CD6" s="35">
        <f t="shared" si="9"/>
        <v>357.68</v>
      </c>
      <c r="CE6" s="35">
        <f t="shared" si="9"/>
        <v>323.47000000000003</v>
      </c>
      <c r="CF6" s="35">
        <f t="shared" si="9"/>
        <v>261.47000000000003</v>
      </c>
      <c r="CG6" s="35">
        <f t="shared" si="9"/>
        <v>250.43</v>
      </c>
      <c r="CH6" s="35">
        <f t="shared" si="9"/>
        <v>245.75</v>
      </c>
      <c r="CI6" s="35">
        <f t="shared" si="9"/>
        <v>244.29</v>
      </c>
      <c r="CJ6" s="35">
        <f t="shared" si="9"/>
        <v>246.72</v>
      </c>
      <c r="CK6" s="35">
        <f t="shared" si="9"/>
        <v>234.96</v>
      </c>
      <c r="CL6" s="34" t="str">
        <f>IF(CL7="","",IF(CL7="-","【-】","【"&amp;SUBSTITUTE(TEXT(CL7,"#,##0.00"),"-","△")&amp;"】"))</f>
        <v>【232.54】</v>
      </c>
      <c r="CM6" s="35">
        <f>IF(CM7="",NA(),CM7)</f>
        <v>18.29</v>
      </c>
      <c r="CN6" s="35">
        <f t="shared" ref="CN6:CV6" si="10">IF(CN7="",NA(),CN7)</f>
        <v>23.53</v>
      </c>
      <c r="CO6" s="35">
        <f t="shared" si="10"/>
        <v>24.83</v>
      </c>
      <c r="CP6" s="35">
        <f t="shared" si="10"/>
        <v>25.09</v>
      </c>
      <c r="CQ6" s="35">
        <f t="shared" si="10"/>
        <v>25.56</v>
      </c>
      <c r="CR6" s="35">
        <f t="shared" si="10"/>
        <v>42.31</v>
      </c>
      <c r="CS6" s="35">
        <f t="shared" si="10"/>
        <v>43.65</v>
      </c>
      <c r="CT6" s="35">
        <f t="shared" si="10"/>
        <v>43.58</v>
      </c>
      <c r="CU6" s="35">
        <f t="shared" si="10"/>
        <v>41.35</v>
      </c>
      <c r="CV6" s="35">
        <f t="shared" si="10"/>
        <v>42.9</v>
      </c>
      <c r="CW6" s="34" t="str">
        <f>IF(CW7="","",IF(CW7="-","【-】","【"&amp;SUBSTITUTE(TEXT(CW7,"#,##0.00"),"-","△")&amp;"】"))</f>
        <v>【42.17】</v>
      </c>
      <c r="CX6" s="35">
        <f>IF(CX7="",NA(),CX7)</f>
        <v>68.22</v>
      </c>
      <c r="CY6" s="35">
        <f t="shared" ref="CY6:DG6" si="11">IF(CY7="",NA(),CY7)</f>
        <v>76.52</v>
      </c>
      <c r="CZ6" s="35">
        <f t="shared" si="11"/>
        <v>78</v>
      </c>
      <c r="DA6" s="35">
        <f t="shared" si="11"/>
        <v>81.39</v>
      </c>
      <c r="DB6" s="35">
        <f t="shared" si="11"/>
        <v>81.69</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c r="A7" s="28"/>
      <c r="B7" s="37">
        <v>2016</v>
      </c>
      <c r="C7" s="37">
        <v>244724</v>
      </c>
      <c r="D7" s="37">
        <v>47</v>
      </c>
      <c r="E7" s="37">
        <v>17</v>
      </c>
      <c r="F7" s="37">
        <v>4</v>
      </c>
      <c r="G7" s="37">
        <v>0</v>
      </c>
      <c r="H7" s="37" t="s">
        <v>110</v>
      </c>
      <c r="I7" s="37" t="s">
        <v>111</v>
      </c>
      <c r="J7" s="37" t="s">
        <v>112</v>
      </c>
      <c r="K7" s="37" t="s">
        <v>113</v>
      </c>
      <c r="L7" s="37" t="s">
        <v>114</v>
      </c>
      <c r="M7" s="37"/>
      <c r="N7" s="38" t="s">
        <v>115</v>
      </c>
      <c r="O7" s="38" t="s">
        <v>116</v>
      </c>
      <c r="P7" s="38">
        <v>20.73</v>
      </c>
      <c r="Q7" s="38">
        <v>97.44</v>
      </c>
      <c r="R7" s="38">
        <v>3348</v>
      </c>
      <c r="S7" s="38">
        <v>13521</v>
      </c>
      <c r="T7" s="38">
        <v>241.89</v>
      </c>
      <c r="U7" s="38">
        <v>55.9</v>
      </c>
      <c r="V7" s="38">
        <v>2774</v>
      </c>
      <c r="W7" s="38">
        <v>1.0900000000000001</v>
      </c>
      <c r="X7" s="38">
        <v>2544.9499999999998</v>
      </c>
      <c r="Y7" s="38">
        <v>91.19</v>
      </c>
      <c r="Z7" s="38">
        <v>87.71</v>
      </c>
      <c r="AA7" s="38">
        <v>71.180000000000007</v>
      </c>
      <c r="AB7" s="38">
        <v>85.62</v>
      </c>
      <c r="AC7" s="38">
        <v>91.34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2031.15</v>
      </c>
      <c r="BG7" s="38">
        <v>1771.96</v>
      </c>
      <c r="BH7" s="38">
        <v>1496.11</v>
      </c>
      <c r="BI7" s="38">
        <v>1356.39</v>
      </c>
      <c r="BJ7" s="38">
        <v>1256.0999999999999</v>
      </c>
      <c r="BK7" s="38">
        <v>1622.51</v>
      </c>
      <c r="BL7" s="38">
        <v>1569.13</v>
      </c>
      <c r="BM7" s="38">
        <v>1436</v>
      </c>
      <c r="BN7" s="38">
        <v>1434.89</v>
      </c>
      <c r="BO7" s="38">
        <v>1298.9100000000001</v>
      </c>
      <c r="BP7" s="38">
        <v>1348.09</v>
      </c>
      <c r="BQ7" s="38">
        <v>58.35</v>
      </c>
      <c r="BR7" s="38">
        <v>56.36</v>
      </c>
      <c r="BS7" s="38">
        <v>49.31</v>
      </c>
      <c r="BT7" s="38">
        <v>54.87</v>
      </c>
      <c r="BU7" s="38">
        <v>68.150000000000006</v>
      </c>
      <c r="BV7" s="38">
        <v>62.83</v>
      </c>
      <c r="BW7" s="38">
        <v>64.63</v>
      </c>
      <c r="BX7" s="38">
        <v>66.56</v>
      </c>
      <c r="BY7" s="38">
        <v>66.22</v>
      </c>
      <c r="BZ7" s="38">
        <v>69.87</v>
      </c>
      <c r="CA7" s="38">
        <v>69.8</v>
      </c>
      <c r="CB7" s="38">
        <v>292.26</v>
      </c>
      <c r="CC7" s="38">
        <v>302.64</v>
      </c>
      <c r="CD7" s="38">
        <v>357.68</v>
      </c>
      <c r="CE7" s="38">
        <v>323.47000000000003</v>
      </c>
      <c r="CF7" s="38">
        <v>261.47000000000003</v>
      </c>
      <c r="CG7" s="38">
        <v>250.43</v>
      </c>
      <c r="CH7" s="38">
        <v>245.75</v>
      </c>
      <c r="CI7" s="38">
        <v>244.29</v>
      </c>
      <c r="CJ7" s="38">
        <v>246.72</v>
      </c>
      <c r="CK7" s="38">
        <v>234.96</v>
      </c>
      <c r="CL7" s="38">
        <v>232.54</v>
      </c>
      <c r="CM7" s="38">
        <v>18.29</v>
      </c>
      <c r="CN7" s="38">
        <v>23.53</v>
      </c>
      <c r="CO7" s="38">
        <v>24.83</v>
      </c>
      <c r="CP7" s="38">
        <v>25.09</v>
      </c>
      <c r="CQ7" s="38">
        <v>25.56</v>
      </c>
      <c r="CR7" s="38">
        <v>42.31</v>
      </c>
      <c r="CS7" s="38">
        <v>43.65</v>
      </c>
      <c r="CT7" s="38">
        <v>43.58</v>
      </c>
      <c r="CU7" s="38">
        <v>41.35</v>
      </c>
      <c r="CV7" s="38">
        <v>42.9</v>
      </c>
      <c r="CW7" s="38">
        <v>42.17</v>
      </c>
      <c r="CX7" s="38">
        <v>68.22</v>
      </c>
      <c r="CY7" s="38">
        <v>76.52</v>
      </c>
      <c r="CZ7" s="38">
        <v>78</v>
      </c>
      <c r="DA7" s="38">
        <v>81.39</v>
      </c>
      <c r="DB7" s="38">
        <v>81.69</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三重県</cp:lastModifiedBy>
  <cp:lastPrinted>2018-02-19T01:39:07Z</cp:lastPrinted>
  <dcterms:created xsi:type="dcterms:W3CDTF">2017-12-25T02:20:19Z</dcterms:created>
  <dcterms:modified xsi:type="dcterms:W3CDTF">2018-02-20T06:09:43Z</dcterms:modified>
</cp:coreProperties>
</file>