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240" yWindow="75" windowWidth="14940" windowHeight="7860"/>
  </bookViews>
  <sheets>
    <sheet name="法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N86" i="4" s="1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G86" i="4" s="1"/>
  <c r="BD6" i="5"/>
  <c r="BC6" i="5"/>
  <c r="BB6" i="5"/>
  <c r="BA6" i="5"/>
  <c r="AZ6" i="5"/>
  <c r="AY6" i="5"/>
  <c r="AX6" i="5"/>
  <c r="AW6" i="5"/>
  <c r="AV6" i="5"/>
  <c r="AU6" i="5"/>
  <c r="AT6" i="5"/>
  <c r="F86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AT10" i="4" s="1"/>
  <c r="V6" i="5"/>
  <c r="AL10" i="4" s="1"/>
  <c r="U6" i="5"/>
  <c r="T6" i="5"/>
  <c r="S6" i="5"/>
  <c r="R6" i="5"/>
  <c r="AD10" i="4" s="1"/>
  <c r="Q6" i="5"/>
  <c r="W10" i="4" s="1"/>
  <c r="P6" i="5"/>
  <c r="O6" i="5"/>
  <c r="I10" i="4" s="1"/>
  <c r="N6" i="5"/>
  <c r="B10" i="4" s="1"/>
  <c r="M6" i="5"/>
  <c r="L6" i="5"/>
  <c r="K6" i="5"/>
  <c r="J6" i="5"/>
  <c r="I6" i="5"/>
  <c r="B8" i="4" s="1"/>
  <c r="H6" i="5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M86" i="4"/>
  <c r="L86" i="4"/>
  <c r="I86" i="4"/>
  <c r="H86" i="4"/>
  <c r="E86" i="4"/>
  <c r="BB10" i="4"/>
  <c r="P10" i="4"/>
  <c r="BB8" i="4"/>
  <c r="AT8" i="4"/>
  <c r="AL8" i="4"/>
  <c r="W8" i="4"/>
  <c r="P8" i="4"/>
  <c r="I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<sst xmlns="http://schemas.openxmlformats.org/spreadsheetml/2006/main" count="240" uniqueCount="123">
  <si>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</si>
  <si>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</si>
  <si>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</si>
  <si>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</si>
  <si>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</si>
  <si>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</si>
  <si>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</si>
  <si>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</si>
  <si>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</si>
  <si>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</si>
  <si>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</si>
  <si>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</si>
  <si>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</si>
  <si>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</si>
  <si>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</si>
  <si>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</si>
  <si>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</si>
  <si>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</si>
  <si>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</si>
  <si>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</si>
  <si>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</si>
  <si>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</si>
  <si>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</si>
  <si>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</si>
  <si>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</si>
  <si>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</si>
  <si>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</si>
  <si>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「経常損益」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</si>
  <si>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</si>
  <si>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</si>
  <si>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</si>
  <si>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</si>
  <si>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</si>
  <si>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</si>
  <si>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</si>
  <si>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</si>
  <si>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</si>
  <si>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</si>
  <si>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</si>
  <si>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</si>
  <si>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</si>
  <si>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7"/>
  </si>
  <si>
    <t>※　平成24年度から平成25年度における各指標の類似団体平均値は、当時の事業数を基に算出していますが、企業債残高対事業規模比率、管渠老朽化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83" eb="85">
      <t>ヘイセイ</t>
    </rPh>
    <rPh sb="87" eb="89">
      <t>ネンド</t>
    </rPh>
    <rPh sb="90" eb="92">
      <t>ジギョウ</t>
    </rPh>
    <rPh sb="92" eb="93">
      <t>スウ</t>
    </rPh>
    <rPh sb="94" eb="95">
      <t>モト</t>
    </rPh>
    <rPh sb="96" eb="98">
      <t>ルイジ</t>
    </rPh>
    <rPh sb="98" eb="100">
      <t>ダンタイ</t>
    </rPh>
    <rPh sb="100" eb="102">
      <t>ヘイキン</t>
    </rPh>
    <rPh sb="102" eb="103">
      <t>アタイ</t>
    </rPh>
    <rPh sb="104" eb="106">
      <t>サンシュツ</t>
    </rPh>
    <phoneticPr fontId="3"/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</si>
  <si>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</si>
  <si>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</si>
  <si>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</si>
  <si>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</si>
  <si>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</si>
  <si>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</si>
  <si>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</si>
  <si>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</si>
  <si>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</si>
  <si>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</si>
  <si>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</si>
  <si>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</si>
  <si>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</si>
  <si>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</si>
  <si>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</si>
  <si>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</si>
  <si>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</si>
  <si>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</si>
  <si>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</si>
  <si>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</si>
  <si>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</si>
  <si>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</si>
  <si>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</si>
  <si>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</si>
  <si>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</si>
  <si>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①経常収支比率(％)</t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</si>
  <si>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</si>
  <si>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</si>
  <si>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</si>
  <si>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</si>
  <si>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</si>
  <si>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</si>
  <si>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</si>
  <si>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</si>
  <si>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</si>
  <si>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</si>
  <si>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</si>
  <si>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</si>
  <si>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</si>
  <si>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</si>
  <si>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</si>
  <si>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</si>
  <si>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</si>
  <si>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</si>
  <si>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</si>
  <si>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</si>
  <si>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</si>
  <si>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</si>
  <si>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</si>
  <si>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</si>
  <si>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</si>
  <si>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</si>
  <si>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</si>
  <si>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</si>
  <si>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</si>
  <si>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</si>
  <si>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</si>
  <si>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</si>
  <si>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</si>
  <si>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</si>
  <si>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</si>
  <si>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</si>
  <si>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</si>
  <si>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</si>
  <si>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</si>
  <si>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三重県　多気町</t>
  </si>
  <si>
    <t>法適用</t>
  </si>
  <si>
    <t>下水道事業</t>
  </si>
  <si>
    <t>特定環境保全公共下水道</t>
  </si>
  <si>
    <t>D3</t>
  </si>
  <si>
    <t>-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</si>
  <si>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</si>
  <si>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</si>
  <si>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</si>
  <si>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</si>
  <si>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</si>
  <si>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平成24年度に管渠整備を終了し、計画地域全域で供用開始しています。
今後は維持管理が中心となりますが、機器類が更新時期を迎えており、これらの更新を行っていく必要があります。
平成29年4月に料金を改定し、施設維持・更新の財源確保につとめます。</t>
    <rPh sb="0" eb="2">
      <t>ヘイセイ</t>
    </rPh>
    <rPh sb="4" eb="6">
      <t>ネンド</t>
    </rPh>
    <rPh sb="7" eb="9">
      <t>カンキョ</t>
    </rPh>
    <rPh sb="9" eb="11">
      <t>セイビ</t>
    </rPh>
    <rPh sb="12" eb="14">
      <t>シュウリョウ</t>
    </rPh>
    <rPh sb="16" eb="18">
      <t>ケイカク</t>
    </rPh>
    <rPh sb="18" eb="20">
      <t>チイキ</t>
    </rPh>
    <rPh sb="20" eb="22">
      <t>ゼンイキ</t>
    </rPh>
    <rPh sb="23" eb="25">
      <t>キョウヨウ</t>
    </rPh>
    <rPh sb="25" eb="27">
      <t>カイシ</t>
    </rPh>
    <rPh sb="34" eb="36">
      <t>コンゴ</t>
    </rPh>
    <rPh sb="37" eb="39">
      <t>イジ</t>
    </rPh>
    <rPh sb="39" eb="41">
      <t>カンリ</t>
    </rPh>
    <rPh sb="42" eb="44">
      <t>チュウシン</t>
    </rPh>
    <rPh sb="51" eb="54">
      <t>キキルイ</t>
    </rPh>
    <rPh sb="55" eb="57">
      <t>コウシン</t>
    </rPh>
    <rPh sb="57" eb="59">
      <t>ジキ</t>
    </rPh>
    <rPh sb="60" eb="61">
      <t>ムカ</t>
    </rPh>
    <rPh sb="70" eb="72">
      <t>コウシン</t>
    </rPh>
    <rPh sb="73" eb="74">
      <t>オコナ</t>
    </rPh>
    <rPh sb="78" eb="80">
      <t>ヒツヨウ</t>
    </rPh>
    <rPh sb="87" eb="89">
      <t>ヘイセイ</t>
    </rPh>
    <rPh sb="91" eb="92">
      <t>ネン</t>
    </rPh>
    <rPh sb="93" eb="94">
      <t>ガツ</t>
    </rPh>
    <rPh sb="95" eb="97">
      <t>リョウキン</t>
    </rPh>
    <rPh sb="98" eb="100">
      <t>カイテイ</t>
    </rPh>
    <rPh sb="102" eb="104">
      <t>シセツ</t>
    </rPh>
    <rPh sb="104" eb="106">
      <t>イジ</t>
    </rPh>
    <rPh sb="107" eb="109">
      <t>コウシン</t>
    </rPh>
    <rPh sb="110" eb="112">
      <t>ザイゲン</t>
    </rPh>
    <rPh sb="112" eb="114">
      <t>カクホ</t>
    </rPh>
    <phoneticPr fontId="4"/>
  </si>
  <si>
    <t>非設置</t>
    <rPh sb="0" eb="1">
      <t>ヒ</t>
    </rPh>
    <rPh sb="1" eb="3">
      <t>セッチ</t>
    </rPh>
    <phoneticPr fontId="4"/>
  </si>
  <si>
    <t>管路については耐用年数を迎えるものはありませんが、マンホールポンプ等の機器類で更新の時期を迎えるものがあります。
今後、計画的に機器の更新を行っていきます。</t>
    <rPh sb="0" eb="2">
      <t>カンロ</t>
    </rPh>
    <rPh sb="7" eb="9">
      <t>タイヨウ</t>
    </rPh>
    <rPh sb="9" eb="11">
      <t>ネンスウ</t>
    </rPh>
    <rPh sb="12" eb="13">
      <t>ムカ</t>
    </rPh>
    <rPh sb="33" eb="34">
      <t>トウ</t>
    </rPh>
    <rPh sb="35" eb="38">
      <t>キキルイ</t>
    </rPh>
    <rPh sb="39" eb="41">
      <t>コウシン</t>
    </rPh>
    <rPh sb="42" eb="44">
      <t>ジキ</t>
    </rPh>
    <rPh sb="45" eb="46">
      <t>ムカ</t>
    </rPh>
    <rPh sb="57" eb="59">
      <t>コンゴ</t>
    </rPh>
    <rPh sb="60" eb="63">
      <t>ケイカクテキ</t>
    </rPh>
    <rPh sb="64" eb="66">
      <t>キキ</t>
    </rPh>
    <rPh sb="67" eb="69">
      <t>コウシン</t>
    </rPh>
    <rPh sb="70" eb="71">
      <t>オコナ</t>
    </rPh>
    <phoneticPr fontId="4"/>
  </si>
  <si>
    <t>近年は経常収支比率が100％を超え黒字経営が続いていますが、一般会計からの繰入金に頼る部分が大きくなっています。
今後、企業債償還がピークを迎えることから、より健全な経営に努める必要があります。
水洗化率は徐々にではありますが上昇しています。今後も接続に向けて啓発を行っていきます。</t>
    <rPh sb="0" eb="2">
      <t>キンネン</t>
    </rPh>
    <rPh sb="3" eb="5">
      <t>ケイジョウ</t>
    </rPh>
    <rPh sb="5" eb="7">
      <t>シュウシ</t>
    </rPh>
    <rPh sb="7" eb="9">
      <t>ヒリツ</t>
    </rPh>
    <rPh sb="15" eb="16">
      <t>コ</t>
    </rPh>
    <rPh sb="17" eb="19">
      <t>クロジ</t>
    </rPh>
    <rPh sb="19" eb="21">
      <t>ケイエイ</t>
    </rPh>
    <rPh sb="22" eb="23">
      <t>ツヅ</t>
    </rPh>
    <rPh sb="30" eb="32">
      <t>イッパン</t>
    </rPh>
    <rPh sb="32" eb="34">
      <t>カイケイ</t>
    </rPh>
    <rPh sb="37" eb="39">
      <t>クリイレ</t>
    </rPh>
    <rPh sb="39" eb="40">
      <t>キン</t>
    </rPh>
    <rPh sb="41" eb="42">
      <t>タヨ</t>
    </rPh>
    <rPh sb="43" eb="45">
      <t>ブブン</t>
    </rPh>
    <rPh sb="46" eb="47">
      <t>オオ</t>
    </rPh>
    <rPh sb="57" eb="59">
      <t>コンゴ</t>
    </rPh>
    <rPh sb="60" eb="62">
      <t>キギョウ</t>
    </rPh>
    <rPh sb="62" eb="63">
      <t>サイ</t>
    </rPh>
    <rPh sb="63" eb="65">
      <t>ショウカン</t>
    </rPh>
    <rPh sb="70" eb="71">
      <t>ムカ</t>
    </rPh>
    <rPh sb="80" eb="82">
      <t>ケンゼン</t>
    </rPh>
    <rPh sb="83" eb="85">
      <t>ケイエイ</t>
    </rPh>
    <rPh sb="86" eb="87">
      <t>ツト</t>
    </rPh>
    <rPh sb="89" eb="91">
      <t>ヒツヨウ</t>
    </rPh>
    <rPh sb="98" eb="101">
      <t>スイセンカ</t>
    </rPh>
    <rPh sb="101" eb="102">
      <t>リツ</t>
    </rPh>
    <rPh sb="103" eb="105">
      <t>ジョジョ</t>
    </rPh>
    <rPh sb="113" eb="115">
      <t>ジョウショウ</t>
    </rPh>
    <rPh sb="121" eb="123">
      <t>コンゴ</t>
    </rPh>
    <rPh sb="124" eb="126">
      <t>セツゾク</t>
    </rPh>
    <rPh sb="127" eb="128">
      <t>ム</t>
    </rPh>
    <rPh sb="130" eb="132">
      <t>ケイハツ</t>
    </rPh>
    <rPh sb="133" eb="134">
      <t>オコナ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</si>
</sst>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0" fontId="18" fillId="0" borderId="0"/>
    <xf numFmtId="0" fontId="1" fillId="0" borderId="0">
      <alignment vertical="center"/>
    </xf>
    <xf numFmtId="0" fontId="2" fillId="0" borderId="0">
      <alignment vertical="center"/>
    </xf>
    <xf numFmtId="0" fontId="18" fillId="0" borderId="0"/>
    <xf numFmtId="0" fontId="16" fillId="0" borderId="0"/>
    <xf numFmtId="0" fontId="19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18" fillId="0" borderId="0"/>
    <xf numFmtId="0" fontId="1" fillId="0" borderId="0">
      <alignment vertical="center"/>
    </xf>
    <xf numFmtId="0" fontId="16" fillId="0" borderId="0"/>
    <xf numFmtId="0" fontId="20" fillId="0" borderId="0">
      <alignment vertical="center"/>
    </xf>
    <xf numFmtId="0" fontId="21" fillId="0" borderId="0"/>
  </cellStyleXfs>
  <cellXfs count="85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>
      <alignment vertical="center"/>
    </xf>
    <xf numFmtId="0" fontId="17" fillId="0" borderId="0" xfId="1" applyFont="1" applyProtection="1">
      <alignment vertical="center"/>
      <protection hidden="1"/>
    </xf>
    <xf numFmtId="0" fontId="17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>
      <alignment horizontal="center" vertical="center" shrinkToFit="1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E70-40B2-BB8C-80980E996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494144"/>
        <c:axId val="92683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0.05</c:v>
                </c:pt>
                <c:pt idx="1">
                  <c:v>7.0000000000000007E-2</c:v>
                </c:pt>
                <c:pt idx="2">
                  <c:v>0.08</c:v>
                </c:pt>
                <c:pt idx="3">
                  <c:v>0.26</c:v>
                </c:pt>
                <c:pt idx="4">
                  <c:v>0.13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E70-40B2-BB8C-80980E996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94144"/>
        <c:axId val="92683648"/>
      </c:lineChart>
      <c:dateAx>
        <c:axId val="79494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2683648"/>
        <c:crosses val="autoZero"/>
        <c:auto val="1"/>
        <c:lblOffset val="100"/>
        <c:baseTimeUnit val="years"/>
      </c:dateAx>
      <c:valAx>
        <c:axId val="92683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9494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20-4774-B6CF-E8D95C7CB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785664"/>
        <c:axId val="110787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36.67</c:v>
                </c:pt>
                <c:pt idx="1">
                  <c:v>36.200000000000003</c:v>
                </c:pt>
                <c:pt idx="2">
                  <c:v>34.74</c:v>
                </c:pt>
                <c:pt idx="3">
                  <c:v>36.65</c:v>
                </c:pt>
                <c:pt idx="4">
                  <c:v>37.72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120-4774-B6CF-E8D95C7CB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85664"/>
        <c:axId val="110787584"/>
      </c:lineChart>
      <c:dateAx>
        <c:axId val="1107856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0787584"/>
        <c:crosses val="autoZero"/>
        <c:auto val="1"/>
        <c:lblOffset val="100"/>
        <c:baseTimeUnit val="years"/>
      </c:dateAx>
      <c:valAx>
        <c:axId val="110787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0785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80.42</c:v>
                </c:pt>
                <c:pt idx="1">
                  <c:v>81.91</c:v>
                </c:pt>
                <c:pt idx="2">
                  <c:v>80.63</c:v>
                </c:pt>
                <c:pt idx="3">
                  <c:v>82.49</c:v>
                </c:pt>
                <c:pt idx="4">
                  <c:v>83.73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67D-4372-BEE9-65F938999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814720"/>
        <c:axId val="11081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71.239999999999995</c:v>
                </c:pt>
                <c:pt idx="1">
                  <c:v>71.069999999999993</c:v>
                </c:pt>
                <c:pt idx="2">
                  <c:v>70.14</c:v>
                </c:pt>
                <c:pt idx="3">
                  <c:v>68.83</c:v>
                </c:pt>
                <c:pt idx="4">
                  <c:v>68.459999999999994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67D-4372-BEE9-65F938999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814720"/>
        <c:axId val="110816640"/>
      </c:lineChart>
      <c:dateAx>
        <c:axId val="1108147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0816640"/>
        <c:crosses val="autoZero"/>
        <c:auto val="1"/>
        <c:lblOffset val="100"/>
        <c:baseTimeUnit val="years"/>
      </c:dateAx>
      <c:valAx>
        <c:axId val="11081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081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104.07</c:v>
                </c:pt>
                <c:pt idx="1">
                  <c:v>115.8</c:v>
                </c:pt>
                <c:pt idx="2">
                  <c:v>106.97</c:v>
                </c:pt>
                <c:pt idx="3">
                  <c:v>105.79</c:v>
                </c:pt>
                <c:pt idx="4">
                  <c:v>104.96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E26-4A9C-8F8B-A05E49F9F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341824"/>
        <c:axId val="101746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93.85</c:v>
                </c:pt>
                <c:pt idx="1">
                  <c:v>95.59</c:v>
                </c:pt>
                <c:pt idx="2">
                  <c:v>96.83</c:v>
                </c:pt>
                <c:pt idx="3">
                  <c:v>98.32</c:v>
                </c:pt>
                <c:pt idx="4">
                  <c:v>98.04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E26-4A9C-8F8B-A05E49F9F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41824"/>
        <c:axId val="101746560"/>
      </c:lineChart>
      <c:dateAx>
        <c:axId val="101341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746560"/>
        <c:crosses val="autoZero"/>
        <c:auto val="1"/>
        <c:lblOffset val="100"/>
        <c:baseTimeUnit val="years"/>
      </c:dateAx>
      <c:valAx>
        <c:axId val="101746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1341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4.32</c:v>
                </c:pt>
                <c:pt idx="1">
                  <c:v>4.51</c:v>
                </c:pt>
                <c:pt idx="2">
                  <c:v>9.92</c:v>
                </c:pt>
                <c:pt idx="3">
                  <c:v>10.94</c:v>
                </c:pt>
                <c:pt idx="4">
                  <c:v>12.83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C8F-4DF9-9515-DE238A6D8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978112"/>
        <c:axId val="101982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6.5</c:v>
                </c:pt>
                <c:pt idx="1">
                  <c:v>6.66</c:v>
                </c:pt>
                <c:pt idx="2">
                  <c:v>14.53</c:v>
                </c:pt>
                <c:pt idx="3">
                  <c:v>17.72</c:v>
                </c:pt>
                <c:pt idx="4">
                  <c:v>18.920000000000002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C8F-4DF9-9515-DE238A6D8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78112"/>
        <c:axId val="101982208"/>
      </c:lineChart>
      <c:dateAx>
        <c:axId val="101978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982208"/>
        <c:crosses val="autoZero"/>
        <c:auto val="1"/>
        <c:lblOffset val="100"/>
        <c:baseTimeUnit val="years"/>
      </c:dateAx>
      <c:valAx>
        <c:axId val="101982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1978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909-460B-A241-8E0B42D1C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768640"/>
        <c:axId val="1028390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909-460B-A241-8E0B42D1C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768640"/>
        <c:axId val="102839040"/>
      </c:lineChart>
      <c:dateAx>
        <c:axId val="1027686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2839040"/>
        <c:crosses val="autoZero"/>
        <c:auto val="1"/>
        <c:lblOffset val="100"/>
        <c:baseTimeUnit val="years"/>
      </c:dateAx>
      <c:valAx>
        <c:axId val="1028390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27686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F3-4CD0-854D-984E1C2EC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644736"/>
        <c:axId val="1026551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99.89</c:v>
                </c:pt>
                <c:pt idx="1">
                  <c:v>137.81</c:v>
                </c:pt>
                <c:pt idx="2">
                  <c:v>172.52</c:v>
                </c:pt>
                <c:pt idx="3">
                  <c:v>201.29</c:v>
                </c:pt>
                <c:pt idx="4">
                  <c:v>208.1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8F3-4CD0-854D-984E1C2EC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44736"/>
        <c:axId val="102655104"/>
      </c:lineChart>
      <c:dateAx>
        <c:axId val="1026447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2655104"/>
        <c:crosses val="autoZero"/>
        <c:auto val="1"/>
        <c:lblOffset val="100"/>
        <c:baseTimeUnit val="years"/>
      </c:dateAx>
      <c:valAx>
        <c:axId val="1026551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26447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776.76</c:v>
                </c:pt>
                <c:pt idx="1">
                  <c:v>1159.67</c:v>
                </c:pt>
                <c:pt idx="2">
                  <c:v>302.56</c:v>
                </c:pt>
                <c:pt idx="3">
                  <c:v>336.93</c:v>
                </c:pt>
                <c:pt idx="4">
                  <c:v>353.57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9C4-484D-9182-D1E72C70E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021376"/>
        <c:axId val="104027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209.18</c:v>
                </c:pt>
                <c:pt idx="1">
                  <c:v>189.4</c:v>
                </c:pt>
                <c:pt idx="2">
                  <c:v>69.430000000000007</c:v>
                </c:pt>
                <c:pt idx="3">
                  <c:v>81.19</c:v>
                </c:pt>
                <c:pt idx="4">
                  <c:v>75.290000000000006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9C4-484D-9182-D1E72C70E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21376"/>
        <c:axId val="104027648"/>
      </c:lineChart>
      <c:dateAx>
        <c:axId val="1040213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4027648"/>
        <c:crosses val="autoZero"/>
        <c:auto val="1"/>
        <c:lblOffset val="100"/>
        <c:baseTimeUnit val="years"/>
      </c:dateAx>
      <c:valAx>
        <c:axId val="104027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40213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374.57</c:v>
                </c:pt>
                <c:pt idx="1">
                  <c:v>627.13</c:v>
                </c:pt>
                <c:pt idx="2">
                  <c:v>642.33000000000004</c:v>
                </c:pt>
                <c:pt idx="3">
                  <c:v>859.71</c:v>
                </c:pt>
                <c:pt idx="4">
                  <c:v>595.12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9C-4CF6-9622-845A849C8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630016"/>
        <c:axId val="1086319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1716.82</c:v>
                </c:pt>
                <c:pt idx="1">
                  <c:v>1554.05</c:v>
                </c:pt>
                <c:pt idx="2">
                  <c:v>1671.86</c:v>
                </c:pt>
                <c:pt idx="3">
                  <c:v>1673.47</c:v>
                </c:pt>
                <c:pt idx="4">
                  <c:v>1592.72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A9C-4CF6-9622-845A849C8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630016"/>
        <c:axId val="108631936"/>
      </c:lineChart>
      <c:dateAx>
        <c:axId val="108630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8631936"/>
        <c:crosses val="autoZero"/>
        <c:auto val="1"/>
        <c:lblOffset val="100"/>
        <c:baseTimeUnit val="years"/>
      </c:dateAx>
      <c:valAx>
        <c:axId val="1086319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863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115.98</c:v>
                </c:pt>
                <c:pt idx="1">
                  <c:v>124.4</c:v>
                </c:pt>
                <c:pt idx="2">
                  <c:v>110.99</c:v>
                </c:pt>
                <c:pt idx="3">
                  <c:v>114.79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94E-45E1-9916-7A3699C81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653824"/>
        <c:axId val="110655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51.73</c:v>
                </c:pt>
                <c:pt idx="1">
                  <c:v>53.01</c:v>
                </c:pt>
                <c:pt idx="2">
                  <c:v>50.54</c:v>
                </c:pt>
                <c:pt idx="3">
                  <c:v>49.22</c:v>
                </c:pt>
                <c:pt idx="4">
                  <c:v>53.7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94E-45E1-9916-7A3699C81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53824"/>
        <c:axId val="110655744"/>
      </c:lineChart>
      <c:dateAx>
        <c:axId val="110653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0655744"/>
        <c:crosses val="autoZero"/>
        <c:auto val="1"/>
        <c:lblOffset val="100"/>
        <c:baseTimeUnit val="years"/>
      </c:dateAx>
      <c:valAx>
        <c:axId val="110655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0653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129.59</c:v>
                </c:pt>
                <c:pt idx="1">
                  <c:v>122.12</c:v>
                </c:pt>
                <c:pt idx="2">
                  <c:v>138.15</c:v>
                </c:pt>
                <c:pt idx="3">
                  <c:v>133.12</c:v>
                </c:pt>
                <c:pt idx="4">
                  <c:v>152.12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864-4699-845A-F92C29091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674688"/>
        <c:axId val="110676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310.47000000000003</c:v>
                </c:pt>
                <c:pt idx="1">
                  <c:v>299.39</c:v>
                </c:pt>
                <c:pt idx="2">
                  <c:v>320.36</c:v>
                </c:pt>
                <c:pt idx="3">
                  <c:v>332.02</c:v>
                </c:pt>
                <c:pt idx="4">
                  <c:v>300.35000000000002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864-4699-845A-F92C29091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74688"/>
        <c:axId val="110676608"/>
      </c:lineChart>
      <c:dateAx>
        <c:axId val="1106746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0676608"/>
        <c:crosses val="autoZero"/>
        <c:auto val="1"/>
        <c:lblOffset val="100"/>
        <c:baseTimeUnit val="years"/>
      </c:dateAx>
      <c:valAx>
        <c:axId val="110676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0674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【100.66】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【1,348.09】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【232.54】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【69.80】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【23.63】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D1" zoomScale="80" zoomScaleNormal="80" workbookViewId="0">
      <selection activeCell="BF6" sqref="BF6"/>
    </sheetView>
  </sheetViews>
  <sheetFormatPr defaultColWidth="2.625" defaultRowHeight="13.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</row>
    <row r="3" spans="1:78" ht="9.75" customHeight="1">
      <c r="A3" s="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78" ht="9.75" customHeight="1">
      <c r="A4" s="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pans="1:7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>
      <c r="A6" s="2"/>
      <c r="B6" s="44" t="str">
        <f>データ!H6</f>
        <v>三重県　多気町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>
      <c r="A7" s="2"/>
      <c r="B7" s="45" t="s">
        <v>1</v>
      </c>
      <c r="C7" s="45"/>
      <c r="D7" s="45"/>
      <c r="E7" s="45"/>
      <c r="F7" s="45"/>
      <c r="G7" s="45"/>
      <c r="H7" s="45"/>
      <c r="I7" s="45" t="s">
        <v>2</v>
      </c>
      <c r="J7" s="45"/>
      <c r="K7" s="45"/>
      <c r="L7" s="45"/>
      <c r="M7" s="45"/>
      <c r="N7" s="45"/>
      <c r="O7" s="45"/>
      <c r="P7" s="45" t="s">
        <v>3</v>
      </c>
      <c r="Q7" s="45"/>
      <c r="R7" s="45"/>
      <c r="S7" s="45"/>
      <c r="T7" s="45"/>
      <c r="U7" s="45"/>
      <c r="V7" s="45"/>
      <c r="W7" s="45" t="s">
        <v>4</v>
      </c>
      <c r="X7" s="45"/>
      <c r="Y7" s="45"/>
      <c r="Z7" s="45"/>
      <c r="AA7" s="45"/>
      <c r="AB7" s="45"/>
      <c r="AC7" s="45"/>
      <c r="AD7" s="45" t="s">
        <v>5</v>
      </c>
      <c r="AE7" s="45"/>
      <c r="AF7" s="45"/>
      <c r="AG7" s="45"/>
      <c r="AH7" s="45"/>
      <c r="AI7" s="45"/>
      <c r="AJ7" s="45"/>
      <c r="AK7" s="4"/>
      <c r="AL7" s="45" t="s">
        <v>6</v>
      </c>
      <c r="AM7" s="45"/>
      <c r="AN7" s="45"/>
      <c r="AO7" s="45"/>
      <c r="AP7" s="45"/>
      <c r="AQ7" s="45"/>
      <c r="AR7" s="45"/>
      <c r="AS7" s="45"/>
      <c r="AT7" s="45" t="s">
        <v>7</v>
      </c>
      <c r="AU7" s="45"/>
      <c r="AV7" s="45"/>
      <c r="AW7" s="45"/>
      <c r="AX7" s="45"/>
      <c r="AY7" s="45"/>
      <c r="AZ7" s="45"/>
      <c r="BA7" s="45"/>
      <c r="BB7" s="45" t="s">
        <v>8</v>
      </c>
      <c r="BC7" s="45"/>
      <c r="BD7" s="45"/>
      <c r="BE7" s="45"/>
      <c r="BF7" s="45"/>
      <c r="BG7" s="45"/>
      <c r="BH7" s="45"/>
      <c r="BI7" s="45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>
      <c r="A8" s="2"/>
      <c r="B8" s="49" t="str">
        <f>データ!I6</f>
        <v>法適用</v>
      </c>
      <c r="C8" s="49"/>
      <c r="D8" s="49"/>
      <c r="E8" s="49"/>
      <c r="F8" s="49"/>
      <c r="G8" s="49"/>
      <c r="H8" s="49"/>
      <c r="I8" s="49" t="str">
        <f>データ!J6</f>
        <v>下水道事業</v>
      </c>
      <c r="J8" s="49"/>
      <c r="K8" s="49"/>
      <c r="L8" s="49"/>
      <c r="M8" s="49"/>
      <c r="N8" s="49"/>
      <c r="O8" s="49"/>
      <c r="P8" s="49" t="str">
        <f>データ!K6</f>
        <v>特定環境保全公共下水道</v>
      </c>
      <c r="Q8" s="49"/>
      <c r="R8" s="49"/>
      <c r="S8" s="49"/>
      <c r="T8" s="49"/>
      <c r="U8" s="49"/>
      <c r="V8" s="49"/>
      <c r="W8" s="49" t="str">
        <f>データ!L6</f>
        <v>D3</v>
      </c>
      <c r="X8" s="49"/>
      <c r="Y8" s="49"/>
      <c r="Z8" s="49"/>
      <c r="AA8" s="49"/>
      <c r="AB8" s="49"/>
      <c r="AC8" s="49"/>
      <c r="AD8" s="50" t="s">
        <v>120</v>
      </c>
      <c r="AE8" s="50"/>
      <c r="AF8" s="50"/>
      <c r="AG8" s="50"/>
      <c r="AH8" s="50"/>
      <c r="AI8" s="50"/>
      <c r="AJ8" s="50"/>
      <c r="AK8" s="4"/>
      <c r="AL8" s="51">
        <f>データ!S6</f>
        <v>14984</v>
      </c>
      <c r="AM8" s="51"/>
      <c r="AN8" s="51"/>
      <c r="AO8" s="51"/>
      <c r="AP8" s="51"/>
      <c r="AQ8" s="51"/>
      <c r="AR8" s="51"/>
      <c r="AS8" s="51"/>
      <c r="AT8" s="46">
        <f>データ!T6</f>
        <v>103.06</v>
      </c>
      <c r="AU8" s="46"/>
      <c r="AV8" s="46"/>
      <c r="AW8" s="46"/>
      <c r="AX8" s="46"/>
      <c r="AY8" s="46"/>
      <c r="AZ8" s="46"/>
      <c r="BA8" s="46"/>
      <c r="BB8" s="46">
        <f>データ!U6</f>
        <v>145.38999999999999</v>
      </c>
      <c r="BC8" s="46"/>
      <c r="BD8" s="46"/>
      <c r="BE8" s="46"/>
      <c r="BF8" s="46"/>
      <c r="BG8" s="46"/>
      <c r="BH8" s="46"/>
      <c r="BI8" s="46"/>
      <c r="BJ8" s="4"/>
      <c r="BK8" s="4"/>
      <c r="BL8" s="47" t="s">
        <v>10</v>
      </c>
      <c r="BM8" s="48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>
      <c r="A9" s="2"/>
      <c r="B9" s="45" t="s">
        <v>12</v>
      </c>
      <c r="C9" s="45"/>
      <c r="D9" s="45"/>
      <c r="E9" s="45"/>
      <c r="F9" s="45"/>
      <c r="G9" s="45"/>
      <c r="H9" s="45"/>
      <c r="I9" s="45" t="s">
        <v>13</v>
      </c>
      <c r="J9" s="45"/>
      <c r="K9" s="45"/>
      <c r="L9" s="45"/>
      <c r="M9" s="45"/>
      <c r="N9" s="45"/>
      <c r="O9" s="45"/>
      <c r="P9" s="45" t="s">
        <v>14</v>
      </c>
      <c r="Q9" s="45"/>
      <c r="R9" s="45"/>
      <c r="S9" s="45"/>
      <c r="T9" s="45"/>
      <c r="U9" s="45"/>
      <c r="V9" s="45"/>
      <c r="W9" s="45" t="s">
        <v>15</v>
      </c>
      <c r="X9" s="45"/>
      <c r="Y9" s="45"/>
      <c r="Z9" s="45"/>
      <c r="AA9" s="45"/>
      <c r="AB9" s="45"/>
      <c r="AC9" s="45"/>
      <c r="AD9" s="45" t="s">
        <v>16</v>
      </c>
      <c r="AE9" s="45"/>
      <c r="AF9" s="45"/>
      <c r="AG9" s="45"/>
      <c r="AH9" s="45"/>
      <c r="AI9" s="45"/>
      <c r="AJ9" s="45"/>
      <c r="AK9" s="4"/>
      <c r="AL9" s="45" t="s">
        <v>17</v>
      </c>
      <c r="AM9" s="45"/>
      <c r="AN9" s="45"/>
      <c r="AO9" s="45"/>
      <c r="AP9" s="45"/>
      <c r="AQ9" s="45"/>
      <c r="AR9" s="45"/>
      <c r="AS9" s="45"/>
      <c r="AT9" s="45" t="s">
        <v>18</v>
      </c>
      <c r="AU9" s="45"/>
      <c r="AV9" s="45"/>
      <c r="AW9" s="45"/>
      <c r="AX9" s="45"/>
      <c r="AY9" s="45"/>
      <c r="AZ9" s="45"/>
      <c r="BA9" s="45"/>
      <c r="BB9" s="45" t="s">
        <v>19</v>
      </c>
      <c r="BC9" s="45"/>
      <c r="BD9" s="45"/>
      <c r="BE9" s="45"/>
      <c r="BF9" s="45"/>
      <c r="BG9" s="45"/>
      <c r="BH9" s="45"/>
      <c r="BI9" s="45"/>
      <c r="BJ9" s="4"/>
      <c r="BK9" s="4"/>
      <c r="BL9" s="52" t="s">
        <v>20</v>
      </c>
      <c r="BM9" s="53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>
        <f>データ!O6</f>
        <v>55.75</v>
      </c>
      <c r="J10" s="46"/>
      <c r="K10" s="46"/>
      <c r="L10" s="46"/>
      <c r="M10" s="46"/>
      <c r="N10" s="46"/>
      <c r="O10" s="46"/>
      <c r="P10" s="46">
        <f>データ!P6</f>
        <v>45.55</v>
      </c>
      <c r="Q10" s="46"/>
      <c r="R10" s="46"/>
      <c r="S10" s="46"/>
      <c r="T10" s="46"/>
      <c r="U10" s="46"/>
      <c r="V10" s="46"/>
      <c r="W10" s="46">
        <f>データ!Q6</f>
        <v>98.15</v>
      </c>
      <c r="X10" s="46"/>
      <c r="Y10" s="46"/>
      <c r="Z10" s="46"/>
      <c r="AA10" s="46"/>
      <c r="AB10" s="46"/>
      <c r="AC10" s="46"/>
      <c r="AD10" s="51">
        <f>データ!R6</f>
        <v>2484</v>
      </c>
      <c r="AE10" s="51"/>
      <c r="AF10" s="51"/>
      <c r="AG10" s="51"/>
      <c r="AH10" s="51"/>
      <c r="AI10" s="51"/>
      <c r="AJ10" s="51"/>
      <c r="AK10" s="2"/>
      <c r="AL10" s="51">
        <f>データ!V6</f>
        <v>6815</v>
      </c>
      <c r="AM10" s="51"/>
      <c r="AN10" s="51"/>
      <c r="AO10" s="51"/>
      <c r="AP10" s="51"/>
      <c r="AQ10" s="51"/>
      <c r="AR10" s="51"/>
      <c r="AS10" s="51"/>
      <c r="AT10" s="46">
        <f>データ!W6</f>
        <v>5.16</v>
      </c>
      <c r="AU10" s="46"/>
      <c r="AV10" s="46"/>
      <c r="AW10" s="46"/>
      <c r="AX10" s="46"/>
      <c r="AY10" s="46"/>
      <c r="AZ10" s="46"/>
      <c r="BA10" s="46"/>
      <c r="BB10" s="46">
        <f>データ!X6</f>
        <v>1320.74</v>
      </c>
      <c r="BC10" s="46"/>
      <c r="BD10" s="46"/>
      <c r="BE10" s="46"/>
      <c r="BF10" s="46"/>
      <c r="BG10" s="46"/>
      <c r="BH10" s="46"/>
      <c r="BI10" s="46"/>
      <c r="BJ10" s="2"/>
      <c r="BK10" s="2"/>
      <c r="BL10" s="54" t="s">
        <v>22</v>
      </c>
      <c r="BM10" s="55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64" t="s">
        <v>26</v>
      </c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6"/>
    </row>
    <row r="15" spans="1:78" ht="13.5" customHeight="1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67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9"/>
    </row>
    <row r="16" spans="1:78" ht="13.5" customHeight="1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70" t="s">
        <v>122</v>
      </c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2"/>
    </row>
    <row r="17" spans="1:78" ht="13.5" customHeight="1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70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2"/>
    </row>
    <row r="18" spans="1:78" ht="13.5" customHeight="1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70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2"/>
    </row>
    <row r="19" spans="1:78" ht="13.5" customHeight="1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70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2"/>
    </row>
    <row r="20" spans="1:78" ht="13.5" customHeight="1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70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2"/>
    </row>
    <row r="21" spans="1:78" ht="13.5" customHeight="1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70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2"/>
    </row>
    <row r="22" spans="1:78" ht="13.5" customHeight="1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70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2"/>
    </row>
    <row r="23" spans="1:78" ht="13.5" customHeight="1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70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2"/>
    </row>
    <row r="24" spans="1:78" ht="13.5" customHeight="1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70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2"/>
    </row>
    <row r="25" spans="1:78" ht="13.5" customHeight="1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70"/>
      <c r="BM25" s="71"/>
      <c r="BN25" s="71"/>
      <c r="BO25" s="71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2"/>
    </row>
    <row r="26" spans="1:78" ht="13.5" customHeight="1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70"/>
      <c r="BM26" s="71"/>
      <c r="BN26" s="71"/>
      <c r="BO26" s="71"/>
      <c r="BP26" s="71"/>
      <c r="BQ26" s="71"/>
      <c r="BR26" s="71"/>
      <c r="BS26" s="71"/>
      <c r="BT26" s="71"/>
      <c r="BU26" s="71"/>
      <c r="BV26" s="71"/>
      <c r="BW26" s="71"/>
      <c r="BX26" s="71"/>
      <c r="BY26" s="71"/>
      <c r="BZ26" s="72"/>
    </row>
    <row r="27" spans="1:78" ht="13.5" customHeight="1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70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2"/>
    </row>
    <row r="28" spans="1:78" ht="13.5" customHeight="1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70"/>
      <c r="BM28" s="71"/>
      <c r="BN28" s="71"/>
      <c r="BO28" s="71"/>
      <c r="BP28" s="71"/>
      <c r="BQ28" s="71"/>
      <c r="BR28" s="71"/>
      <c r="BS28" s="71"/>
      <c r="BT28" s="71"/>
      <c r="BU28" s="71"/>
      <c r="BV28" s="71"/>
      <c r="BW28" s="71"/>
      <c r="BX28" s="71"/>
      <c r="BY28" s="71"/>
      <c r="BZ28" s="72"/>
    </row>
    <row r="29" spans="1:78" ht="13.5" customHeight="1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70"/>
      <c r="BM29" s="71"/>
      <c r="BN29" s="71"/>
      <c r="BO29" s="71"/>
      <c r="BP29" s="71"/>
      <c r="BQ29" s="71"/>
      <c r="BR29" s="71"/>
      <c r="BS29" s="71"/>
      <c r="BT29" s="71"/>
      <c r="BU29" s="71"/>
      <c r="BV29" s="71"/>
      <c r="BW29" s="71"/>
      <c r="BX29" s="71"/>
      <c r="BY29" s="71"/>
      <c r="BZ29" s="72"/>
    </row>
    <row r="30" spans="1:78" ht="13.5" customHeight="1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70"/>
      <c r="BM30" s="71"/>
      <c r="BN30" s="71"/>
      <c r="BO30" s="71"/>
      <c r="BP30" s="71"/>
      <c r="BQ30" s="71"/>
      <c r="BR30" s="71"/>
      <c r="BS30" s="71"/>
      <c r="BT30" s="71"/>
      <c r="BU30" s="71"/>
      <c r="BV30" s="71"/>
      <c r="BW30" s="71"/>
      <c r="BX30" s="71"/>
      <c r="BY30" s="71"/>
      <c r="BZ30" s="72"/>
    </row>
    <row r="31" spans="1:78" ht="13.5" customHeight="1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70"/>
      <c r="BM31" s="71"/>
      <c r="BN31" s="71"/>
      <c r="BO31" s="71"/>
      <c r="BP31" s="71"/>
      <c r="BQ31" s="71"/>
      <c r="BR31" s="71"/>
      <c r="BS31" s="71"/>
      <c r="BT31" s="71"/>
      <c r="BU31" s="71"/>
      <c r="BV31" s="71"/>
      <c r="BW31" s="71"/>
      <c r="BX31" s="71"/>
      <c r="BY31" s="71"/>
      <c r="BZ31" s="72"/>
    </row>
    <row r="32" spans="1:78" ht="13.5" customHeight="1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70"/>
      <c r="BM32" s="71"/>
      <c r="BN32" s="71"/>
      <c r="BO32" s="71"/>
      <c r="BP32" s="71"/>
      <c r="BQ32" s="71"/>
      <c r="BR32" s="71"/>
      <c r="BS32" s="71"/>
      <c r="BT32" s="71"/>
      <c r="BU32" s="71"/>
      <c r="BV32" s="71"/>
      <c r="BW32" s="71"/>
      <c r="BX32" s="71"/>
      <c r="BY32" s="71"/>
      <c r="BZ32" s="72"/>
    </row>
    <row r="33" spans="1:78" ht="13.5" customHeight="1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70"/>
      <c r="BM33" s="71"/>
      <c r="BN33" s="71"/>
      <c r="BO33" s="71"/>
      <c r="BP33" s="71"/>
      <c r="BQ33" s="71"/>
      <c r="BR33" s="71"/>
      <c r="BS33" s="71"/>
      <c r="BT33" s="71"/>
      <c r="BU33" s="71"/>
      <c r="BV33" s="71"/>
      <c r="BW33" s="71"/>
      <c r="BX33" s="71"/>
      <c r="BY33" s="71"/>
      <c r="BZ33" s="72"/>
    </row>
    <row r="34" spans="1:78" ht="13.5" customHeight="1">
      <c r="A34" s="2"/>
      <c r="B34" s="17"/>
      <c r="C34" s="76" t="s">
        <v>27</v>
      </c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20"/>
      <c r="R34" s="76" t="s">
        <v>28</v>
      </c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20"/>
      <c r="AG34" s="76" t="s">
        <v>29</v>
      </c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20"/>
      <c r="AV34" s="76" t="s">
        <v>30</v>
      </c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19"/>
      <c r="BK34" s="2"/>
      <c r="BL34" s="70"/>
      <c r="BM34" s="71"/>
      <c r="BN34" s="71"/>
      <c r="BO34" s="71"/>
      <c r="BP34" s="71"/>
      <c r="BQ34" s="71"/>
      <c r="BR34" s="71"/>
      <c r="BS34" s="71"/>
      <c r="BT34" s="71"/>
      <c r="BU34" s="71"/>
      <c r="BV34" s="71"/>
      <c r="BW34" s="71"/>
      <c r="BX34" s="71"/>
      <c r="BY34" s="71"/>
      <c r="BZ34" s="72"/>
    </row>
    <row r="35" spans="1:78" ht="13.5" customHeight="1">
      <c r="A35" s="2"/>
      <c r="B35" s="17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20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20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20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19"/>
      <c r="BK35" s="2"/>
      <c r="BL35" s="70"/>
      <c r="BM35" s="71"/>
      <c r="BN35" s="71"/>
      <c r="BO35" s="71"/>
      <c r="BP35" s="71"/>
      <c r="BQ35" s="71"/>
      <c r="BR35" s="71"/>
      <c r="BS35" s="71"/>
      <c r="BT35" s="71"/>
      <c r="BU35" s="71"/>
      <c r="BV35" s="71"/>
      <c r="BW35" s="71"/>
      <c r="BX35" s="71"/>
      <c r="BY35" s="71"/>
      <c r="BZ35" s="72"/>
    </row>
    <row r="36" spans="1:78" ht="13.5" customHeight="1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70"/>
      <c r="BM36" s="71"/>
      <c r="BN36" s="71"/>
      <c r="BO36" s="71"/>
      <c r="BP36" s="71"/>
      <c r="BQ36" s="71"/>
      <c r="BR36" s="71"/>
      <c r="BS36" s="71"/>
      <c r="BT36" s="71"/>
      <c r="BU36" s="71"/>
      <c r="BV36" s="71"/>
      <c r="BW36" s="71"/>
      <c r="BX36" s="71"/>
      <c r="BY36" s="71"/>
      <c r="BZ36" s="72"/>
    </row>
    <row r="37" spans="1:78" ht="13.5" customHeight="1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70"/>
      <c r="BM37" s="71"/>
      <c r="BN37" s="71"/>
      <c r="BO37" s="71"/>
      <c r="BP37" s="71"/>
      <c r="BQ37" s="71"/>
      <c r="BR37" s="71"/>
      <c r="BS37" s="71"/>
      <c r="BT37" s="71"/>
      <c r="BU37" s="71"/>
      <c r="BV37" s="71"/>
      <c r="BW37" s="71"/>
      <c r="BX37" s="71"/>
      <c r="BY37" s="71"/>
      <c r="BZ37" s="72"/>
    </row>
    <row r="38" spans="1:78" ht="13.5" customHeight="1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70"/>
      <c r="BM38" s="71"/>
      <c r="BN38" s="71"/>
      <c r="BO38" s="71"/>
      <c r="BP38" s="71"/>
      <c r="BQ38" s="71"/>
      <c r="BR38" s="71"/>
      <c r="BS38" s="71"/>
      <c r="BT38" s="71"/>
      <c r="BU38" s="71"/>
      <c r="BV38" s="71"/>
      <c r="BW38" s="71"/>
      <c r="BX38" s="71"/>
      <c r="BY38" s="71"/>
      <c r="BZ38" s="72"/>
    </row>
    <row r="39" spans="1:78" ht="13.5" customHeight="1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70"/>
      <c r="BM39" s="71"/>
      <c r="BN39" s="71"/>
      <c r="BO39" s="71"/>
      <c r="BP39" s="71"/>
      <c r="BQ39" s="71"/>
      <c r="BR39" s="71"/>
      <c r="BS39" s="71"/>
      <c r="BT39" s="71"/>
      <c r="BU39" s="71"/>
      <c r="BV39" s="71"/>
      <c r="BW39" s="71"/>
      <c r="BX39" s="71"/>
      <c r="BY39" s="71"/>
      <c r="BZ39" s="72"/>
    </row>
    <row r="40" spans="1:78" ht="13.5" customHeight="1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70"/>
      <c r="BM40" s="71"/>
      <c r="BN40" s="71"/>
      <c r="BO40" s="71"/>
      <c r="BP40" s="71"/>
      <c r="BQ40" s="71"/>
      <c r="BR40" s="71"/>
      <c r="BS40" s="71"/>
      <c r="BT40" s="71"/>
      <c r="BU40" s="71"/>
      <c r="BV40" s="71"/>
      <c r="BW40" s="71"/>
      <c r="BX40" s="71"/>
      <c r="BY40" s="71"/>
      <c r="BZ40" s="72"/>
    </row>
    <row r="41" spans="1:78" ht="13.5" customHeight="1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70"/>
      <c r="BM41" s="71"/>
      <c r="BN41" s="71"/>
      <c r="BO41" s="71"/>
      <c r="BP41" s="71"/>
      <c r="BQ41" s="71"/>
      <c r="BR41" s="71"/>
      <c r="BS41" s="71"/>
      <c r="BT41" s="71"/>
      <c r="BU41" s="71"/>
      <c r="BV41" s="71"/>
      <c r="BW41" s="71"/>
      <c r="BX41" s="71"/>
      <c r="BY41" s="71"/>
      <c r="BZ41" s="72"/>
    </row>
    <row r="42" spans="1:78" ht="13.5" customHeight="1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70"/>
      <c r="BM42" s="71"/>
      <c r="BN42" s="71"/>
      <c r="BO42" s="71"/>
      <c r="BP42" s="71"/>
      <c r="BQ42" s="71"/>
      <c r="BR42" s="71"/>
      <c r="BS42" s="71"/>
      <c r="BT42" s="71"/>
      <c r="BU42" s="71"/>
      <c r="BV42" s="71"/>
      <c r="BW42" s="71"/>
      <c r="BX42" s="71"/>
      <c r="BY42" s="71"/>
      <c r="BZ42" s="72"/>
    </row>
    <row r="43" spans="1:78" ht="13.5" customHeight="1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70"/>
      <c r="BM43" s="71"/>
      <c r="BN43" s="71"/>
      <c r="BO43" s="71"/>
      <c r="BP43" s="71"/>
      <c r="BQ43" s="71"/>
      <c r="BR43" s="71"/>
      <c r="BS43" s="71"/>
      <c r="BT43" s="71"/>
      <c r="BU43" s="71"/>
      <c r="BV43" s="71"/>
      <c r="BW43" s="71"/>
      <c r="BX43" s="71"/>
      <c r="BY43" s="71"/>
      <c r="BZ43" s="72"/>
    </row>
    <row r="44" spans="1:78" ht="13.5" customHeight="1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73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5"/>
    </row>
    <row r="45" spans="1:78" ht="13.5" customHeight="1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64" t="s">
        <v>31</v>
      </c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6"/>
    </row>
    <row r="46" spans="1:78" ht="13.5" customHeight="1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67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  <c r="BZ46" s="69"/>
    </row>
    <row r="47" spans="1:78" ht="13.5" customHeight="1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70" t="s">
        <v>121</v>
      </c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2"/>
    </row>
    <row r="48" spans="1:78" ht="13.5" customHeight="1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70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72"/>
    </row>
    <row r="49" spans="1:78" ht="13.5" customHeight="1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70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2"/>
    </row>
    <row r="50" spans="1:78" ht="13.5" customHeight="1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70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71"/>
      <c r="BY50" s="71"/>
      <c r="BZ50" s="72"/>
    </row>
    <row r="51" spans="1:78" ht="13.5" customHeight="1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70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2"/>
    </row>
    <row r="52" spans="1:78" ht="13.5" customHeight="1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70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2"/>
    </row>
    <row r="53" spans="1:78" ht="13.5" customHeight="1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70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2"/>
    </row>
    <row r="54" spans="1:78" ht="13.5" customHeight="1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70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2"/>
    </row>
    <row r="55" spans="1:78" ht="13.5" customHeight="1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70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2"/>
    </row>
    <row r="56" spans="1:78" ht="13.5" customHeight="1">
      <c r="A56" s="2"/>
      <c r="B56" s="17"/>
      <c r="C56" s="76" t="s">
        <v>32</v>
      </c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20"/>
      <c r="R56" s="76" t="s">
        <v>33</v>
      </c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20"/>
      <c r="AG56" s="76" t="s">
        <v>34</v>
      </c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20"/>
      <c r="AV56" s="76" t="s">
        <v>35</v>
      </c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19"/>
      <c r="BK56" s="2"/>
      <c r="BL56" s="70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BZ56" s="72"/>
    </row>
    <row r="57" spans="1:78" ht="13.5" customHeight="1">
      <c r="A57" s="2"/>
      <c r="B57" s="17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20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20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20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19"/>
      <c r="BK57" s="2"/>
      <c r="BL57" s="70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2"/>
    </row>
    <row r="58" spans="1:78" ht="13.5" customHeight="1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70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2"/>
    </row>
    <row r="59" spans="1:78" ht="13.5" customHeight="1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70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2"/>
    </row>
    <row r="60" spans="1:78" ht="13.5" customHeight="1">
      <c r="A60" s="2"/>
      <c r="B60" s="61" t="s">
        <v>36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70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2"/>
    </row>
    <row r="61" spans="1:78" ht="13.5" customHeight="1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70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2"/>
    </row>
    <row r="62" spans="1:78" ht="13.5" customHeight="1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70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2"/>
    </row>
    <row r="63" spans="1:78" ht="13.5" customHeight="1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73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5"/>
    </row>
    <row r="64" spans="1:78" ht="13.5" customHeight="1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64" t="s">
        <v>37</v>
      </c>
      <c r="BM64" s="65"/>
      <c r="BN64" s="65"/>
      <c r="BO64" s="65"/>
      <c r="BP64" s="65"/>
      <c r="BQ64" s="65"/>
      <c r="BR64" s="65"/>
      <c r="BS64" s="65"/>
      <c r="BT64" s="65"/>
      <c r="BU64" s="65"/>
      <c r="BV64" s="65"/>
      <c r="BW64" s="65"/>
      <c r="BX64" s="65"/>
      <c r="BY64" s="65"/>
      <c r="BZ64" s="66"/>
    </row>
    <row r="65" spans="1:78" ht="13.5" customHeight="1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67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8"/>
      <c r="BX65" s="68"/>
      <c r="BY65" s="68"/>
      <c r="BZ65" s="69"/>
    </row>
    <row r="66" spans="1:78" ht="13.5" customHeight="1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70" t="s">
        <v>119</v>
      </c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71"/>
      <c r="BX66" s="71"/>
      <c r="BY66" s="71"/>
      <c r="BZ66" s="72"/>
    </row>
    <row r="67" spans="1:78" ht="13.5" customHeight="1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70"/>
      <c r="BM67" s="71"/>
      <c r="BN67" s="71"/>
      <c r="BO67" s="71"/>
      <c r="BP67" s="71"/>
      <c r="BQ67" s="71"/>
      <c r="BR67" s="71"/>
      <c r="BS67" s="71"/>
      <c r="BT67" s="71"/>
      <c r="BU67" s="71"/>
      <c r="BV67" s="71"/>
      <c r="BW67" s="71"/>
      <c r="BX67" s="71"/>
      <c r="BY67" s="71"/>
      <c r="BZ67" s="72"/>
    </row>
    <row r="68" spans="1:78" ht="13.5" customHeight="1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70"/>
      <c r="BM68" s="71"/>
      <c r="BN68" s="71"/>
      <c r="BO68" s="71"/>
      <c r="BP68" s="71"/>
      <c r="BQ68" s="71"/>
      <c r="BR68" s="71"/>
      <c r="BS68" s="71"/>
      <c r="BT68" s="71"/>
      <c r="BU68" s="71"/>
      <c r="BV68" s="71"/>
      <c r="BW68" s="71"/>
      <c r="BX68" s="71"/>
      <c r="BY68" s="71"/>
      <c r="BZ68" s="72"/>
    </row>
    <row r="69" spans="1:78" ht="13.5" customHeight="1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70"/>
      <c r="BM69" s="71"/>
      <c r="BN69" s="71"/>
      <c r="BO69" s="71"/>
      <c r="BP69" s="71"/>
      <c r="BQ69" s="71"/>
      <c r="BR69" s="71"/>
      <c r="BS69" s="71"/>
      <c r="BT69" s="71"/>
      <c r="BU69" s="71"/>
      <c r="BV69" s="71"/>
      <c r="BW69" s="71"/>
      <c r="BX69" s="71"/>
      <c r="BY69" s="71"/>
      <c r="BZ69" s="72"/>
    </row>
    <row r="70" spans="1:78" ht="13.5" customHeight="1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70"/>
      <c r="BM70" s="71"/>
      <c r="BN70" s="71"/>
      <c r="BO70" s="71"/>
      <c r="BP70" s="71"/>
      <c r="BQ70" s="71"/>
      <c r="BR70" s="71"/>
      <c r="BS70" s="71"/>
      <c r="BT70" s="71"/>
      <c r="BU70" s="71"/>
      <c r="BV70" s="71"/>
      <c r="BW70" s="71"/>
      <c r="BX70" s="71"/>
      <c r="BY70" s="71"/>
      <c r="BZ70" s="72"/>
    </row>
    <row r="71" spans="1:78" ht="13.5" customHeight="1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70"/>
      <c r="BM71" s="71"/>
      <c r="BN71" s="71"/>
      <c r="BO71" s="71"/>
      <c r="BP71" s="71"/>
      <c r="BQ71" s="71"/>
      <c r="BR71" s="71"/>
      <c r="BS71" s="71"/>
      <c r="BT71" s="71"/>
      <c r="BU71" s="71"/>
      <c r="BV71" s="71"/>
      <c r="BW71" s="71"/>
      <c r="BX71" s="71"/>
      <c r="BY71" s="71"/>
      <c r="BZ71" s="72"/>
    </row>
    <row r="72" spans="1:78" ht="13.5" customHeight="1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70"/>
      <c r="BM72" s="71"/>
      <c r="BN72" s="71"/>
      <c r="BO72" s="71"/>
      <c r="BP72" s="71"/>
      <c r="BQ72" s="71"/>
      <c r="BR72" s="71"/>
      <c r="BS72" s="71"/>
      <c r="BT72" s="71"/>
      <c r="BU72" s="71"/>
      <c r="BV72" s="71"/>
      <c r="BW72" s="71"/>
      <c r="BX72" s="71"/>
      <c r="BY72" s="71"/>
      <c r="BZ72" s="72"/>
    </row>
    <row r="73" spans="1:78" ht="13.5" customHeight="1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70"/>
      <c r="BM73" s="71"/>
      <c r="BN73" s="71"/>
      <c r="BO73" s="71"/>
      <c r="BP73" s="71"/>
      <c r="BQ73" s="71"/>
      <c r="BR73" s="71"/>
      <c r="BS73" s="71"/>
      <c r="BT73" s="71"/>
      <c r="BU73" s="71"/>
      <c r="BV73" s="71"/>
      <c r="BW73" s="71"/>
      <c r="BX73" s="71"/>
      <c r="BY73" s="71"/>
      <c r="BZ73" s="72"/>
    </row>
    <row r="74" spans="1:78" ht="13.5" customHeight="1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70"/>
      <c r="BM74" s="71"/>
      <c r="BN74" s="71"/>
      <c r="BO74" s="71"/>
      <c r="BP74" s="71"/>
      <c r="BQ74" s="71"/>
      <c r="BR74" s="71"/>
      <c r="BS74" s="71"/>
      <c r="BT74" s="71"/>
      <c r="BU74" s="71"/>
      <c r="BV74" s="71"/>
      <c r="BW74" s="71"/>
      <c r="BX74" s="71"/>
      <c r="BY74" s="71"/>
      <c r="BZ74" s="72"/>
    </row>
    <row r="75" spans="1:78" ht="13.5" customHeight="1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70"/>
      <c r="BM75" s="71"/>
      <c r="BN75" s="71"/>
      <c r="BO75" s="71"/>
      <c r="BP75" s="71"/>
      <c r="BQ75" s="71"/>
      <c r="BR75" s="71"/>
      <c r="BS75" s="71"/>
      <c r="BT75" s="71"/>
      <c r="BU75" s="71"/>
      <c r="BV75" s="71"/>
      <c r="BW75" s="71"/>
      <c r="BX75" s="71"/>
      <c r="BY75" s="71"/>
      <c r="BZ75" s="72"/>
    </row>
    <row r="76" spans="1:78" ht="13.5" customHeight="1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70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1"/>
      <c r="BZ76" s="72"/>
    </row>
    <row r="77" spans="1:78" ht="13.5" customHeight="1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70"/>
      <c r="BM77" s="71"/>
      <c r="BN77" s="71"/>
      <c r="BO77" s="71"/>
      <c r="BP77" s="71"/>
      <c r="BQ77" s="71"/>
      <c r="BR77" s="71"/>
      <c r="BS77" s="71"/>
      <c r="BT77" s="71"/>
      <c r="BU77" s="71"/>
      <c r="BV77" s="71"/>
      <c r="BW77" s="71"/>
      <c r="BX77" s="71"/>
      <c r="BY77" s="71"/>
      <c r="BZ77" s="72"/>
    </row>
    <row r="78" spans="1:78" ht="13.5" customHeight="1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70"/>
      <c r="BM78" s="71"/>
      <c r="BN78" s="71"/>
      <c r="BO78" s="71"/>
      <c r="BP78" s="71"/>
      <c r="BQ78" s="71"/>
      <c r="BR78" s="71"/>
      <c r="BS78" s="71"/>
      <c r="BT78" s="71"/>
      <c r="BU78" s="71"/>
      <c r="BV78" s="71"/>
      <c r="BW78" s="71"/>
      <c r="BX78" s="71"/>
      <c r="BY78" s="71"/>
      <c r="BZ78" s="72"/>
    </row>
    <row r="79" spans="1:78" ht="13.5" customHeight="1">
      <c r="A79" s="2"/>
      <c r="B79" s="17"/>
      <c r="C79" s="76" t="s">
        <v>38</v>
      </c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20"/>
      <c r="V79" s="20"/>
      <c r="W79" s="76" t="s">
        <v>39</v>
      </c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76"/>
      <c r="AM79" s="76"/>
      <c r="AN79" s="76"/>
      <c r="AO79" s="20"/>
      <c r="AP79" s="20"/>
      <c r="AQ79" s="76" t="s">
        <v>40</v>
      </c>
      <c r="AR79" s="76"/>
      <c r="AS79" s="76"/>
      <c r="AT79" s="76"/>
      <c r="AU79" s="76"/>
      <c r="AV79" s="76"/>
      <c r="AW79" s="76"/>
      <c r="AX79" s="76"/>
      <c r="AY79" s="76"/>
      <c r="AZ79" s="76"/>
      <c r="BA79" s="76"/>
      <c r="BB79" s="76"/>
      <c r="BC79" s="76"/>
      <c r="BD79" s="76"/>
      <c r="BE79" s="76"/>
      <c r="BF79" s="76"/>
      <c r="BG79" s="76"/>
      <c r="BH79" s="76"/>
      <c r="BI79" s="18"/>
      <c r="BJ79" s="19"/>
      <c r="BK79" s="2"/>
      <c r="BL79" s="70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2"/>
    </row>
    <row r="80" spans="1:78" ht="13.5" customHeight="1">
      <c r="A80" s="2"/>
      <c r="B80" s="17"/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20"/>
      <c r="V80" s="20"/>
      <c r="W80" s="76"/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/>
      <c r="AL80" s="76"/>
      <c r="AM80" s="76"/>
      <c r="AN80" s="76"/>
      <c r="AO80" s="20"/>
      <c r="AP80" s="20"/>
      <c r="AQ80" s="76"/>
      <c r="AR80" s="76"/>
      <c r="AS80" s="76"/>
      <c r="AT80" s="76"/>
      <c r="AU80" s="76"/>
      <c r="AV80" s="76"/>
      <c r="AW80" s="76"/>
      <c r="AX80" s="76"/>
      <c r="AY80" s="76"/>
      <c r="AZ80" s="76"/>
      <c r="BA80" s="76"/>
      <c r="BB80" s="76"/>
      <c r="BC80" s="76"/>
      <c r="BD80" s="76"/>
      <c r="BE80" s="76"/>
      <c r="BF80" s="76"/>
      <c r="BG80" s="76"/>
      <c r="BH80" s="76"/>
      <c r="BI80" s="18"/>
      <c r="BJ80" s="19"/>
      <c r="BK80" s="2"/>
      <c r="BL80" s="70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2"/>
    </row>
    <row r="81" spans="1:78" ht="13.5" customHeight="1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70"/>
      <c r="BM81" s="71"/>
      <c r="BN81" s="71"/>
      <c r="BO81" s="71"/>
      <c r="BP81" s="71"/>
      <c r="BQ81" s="71"/>
      <c r="BR81" s="71"/>
      <c r="BS81" s="71"/>
      <c r="BT81" s="71"/>
      <c r="BU81" s="71"/>
      <c r="BV81" s="71"/>
      <c r="BW81" s="71"/>
      <c r="BX81" s="71"/>
      <c r="BY81" s="71"/>
      <c r="BZ81" s="72"/>
    </row>
    <row r="82" spans="1:78" ht="13.5" customHeight="1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3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5"/>
    </row>
    <row r="83" spans="1:78">
      <c r="C83" s="2" t="s">
        <v>41</v>
      </c>
    </row>
    <row r="84" spans="1:78">
      <c r="C84" s="26" t="s">
        <v>42</v>
      </c>
    </row>
    <row r="85" spans="1:78" hidden="1">
      <c r="B85" s="27" t="s">
        <v>43</v>
      </c>
      <c r="C85" s="27"/>
      <c r="D85" s="27"/>
      <c r="E85" s="27" t="s">
        <v>44</v>
      </c>
      <c r="F85" s="27" t="s">
        <v>45</v>
      </c>
      <c r="G85" s="27" t="s">
        <v>46</v>
      </c>
      <c r="H85" s="27" t="s">
        <v>47</v>
      </c>
      <c r="I85" s="27" t="s">
        <v>48</v>
      </c>
      <c r="J85" s="27" t="s">
        <v>49</v>
      </c>
      <c r="K85" s="27" t="s">
        <v>50</v>
      </c>
      <c r="L85" s="27" t="s">
        <v>51</v>
      </c>
      <c r="M85" s="27" t="s">
        <v>52</v>
      </c>
      <c r="N85" s="27" t="s">
        <v>53</v>
      </c>
      <c r="O85" s="27" t="s">
        <v>54</v>
      </c>
    </row>
    <row r="86" spans="1:78" hidden="1">
      <c r="B86" s="27"/>
      <c r="C86" s="27"/>
      <c r="D86" s="27"/>
      <c r="E86" s="27" t="str">
        <f>データ!AI6</f>
        <v>【100.66】</v>
      </c>
      <c r="F86" s="27" t="str">
        <f>データ!AT6</f>
        <v>【105.22】</v>
      </c>
      <c r="G86" s="27" t="str">
        <f>データ!BE6</f>
        <v>【54.12】</v>
      </c>
      <c r="H86" s="27" t="str">
        <f>データ!BP6</f>
        <v>【1,348.09】</v>
      </c>
      <c r="I86" s="27" t="str">
        <f>データ!CA6</f>
        <v>【69.80】</v>
      </c>
      <c r="J86" s="27" t="str">
        <f>データ!CL6</f>
        <v>【232.54】</v>
      </c>
      <c r="K86" s="27" t="str">
        <f>データ!CW6</f>
        <v>【42.17】</v>
      </c>
      <c r="L86" s="27" t="str">
        <f>データ!DH6</f>
        <v>【82.30】</v>
      </c>
      <c r="M86" s="27" t="str">
        <f>データ!DS6</f>
        <v>【23.63】</v>
      </c>
      <c r="N86" s="27" t="str">
        <f>データ!ED6</f>
        <v>【0.00】</v>
      </c>
      <c r="O86" s="27" t="str">
        <f>データ!EO6</f>
        <v>【0.09】</v>
      </c>
    </row>
  </sheetData>
  <sheetProtection password="B319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0"/>
  <sheetViews>
    <sheetView showGridLines="0" topLeftCell="DX1" workbookViewId="0"/>
  </sheetViews>
  <sheetFormatPr defaultRowHeight="13.5"/>
  <cols>
    <col min="1" max="1" width="9" style="3"/>
    <col min="2" max="144" width="11.875" style="3" customWidth="1"/>
    <col min="145" max="16384" width="9" style="3"/>
  </cols>
  <sheetData>
    <row r="1" spans="1:148">
      <c r="A1" s="3" t="s">
        <v>55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>
        <v>1</v>
      </c>
      <c r="AI1" s="28"/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>
        <v>1</v>
      </c>
      <c r="AT1" s="28"/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>
        <v>1</v>
      </c>
      <c r="BE1" s="28"/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>
        <v>1</v>
      </c>
      <c r="BP1" s="28"/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>
        <v>1</v>
      </c>
      <c r="CA1" s="28"/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>
        <v>1</v>
      </c>
      <c r="CL1" s="28"/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>
        <v>1</v>
      </c>
      <c r="CW1" s="28"/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>
        <v>1</v>
      </c>
      <c r="DH1" s="28"/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>
        <v>1</v>
      </c>
      <c r="DS1" s="28"/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>
        <v>1</v>
      </c>
      <c r="ED1" s="28"/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>
        <v>1</v>
      </c>
      <c r="EO1" s="28"/>
    </row>
    <row r="2" spans="1:148">
      <c r="A2" s="29" t="s">
        <v>56</v>
      </c>
      <c r="B2" s="29">
        <f>COLUMN()-1</f>
        <v>1</v>
      </c>
      <c r="C2" s="29">
        <f t="shared" ref="C2:BS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si="0"/>
        <v>70</v>
      </c>
      <c r="BT2" s="29">
        <f t="shared" ref="BT2:EE2" si="1">COLUMN()-1</f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si="1"/>
        <v>134</v>
      </c>
      <c r="EF2" s="29">
        <f t="shared" ref="EF2:EO2" si="2">COLUMN()-1</f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  <c r="EO2" s="29">
        <f t="shared" si="2"/>
        <v>144</v>
      </c>
    </row>
    <row r="3" spans="1:148">
      <c r="A3" s="29" t="s">
        <v>57</v>
      </c>
      <c r="B3" s="30" t="s">
        <v>58</v>
      </c>
      <c r="C3" s="30" t="s">
        <v>59</v>
      </c>
      <c r="D3" s="30" t="s">
        <v>60</v>
      </c>
      <c r="E3" s="30" t="s">
        <v>61</v>
      </c>
      <c r="F3" s="30" t="s">
        <v>62</v>
      </c>
      <c r="G3" s="30" t="s">
        <v>63</v>
      </c>
      <c r="H3" s="78" t="s">
        <v>64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/>
      <c r="Y3" s="84" t="s">
        <v>65</v>
      </c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 t="s">
        <v>66</v>
      </c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</row>
    <row r="4" spans="1:148">
      <c r="A4" s="29" t="s">
        <v>67</v>
      </c>
      <c r="B4" s="31"/>
      <c r="C4" s="31"/>
      <c r="D4" s="31"/>
      <c r="E4" s="31"/>
      <c r="F4" s="31"/>
      <c r="G4" s="31"/>
      <c r="H4" s="81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3"/>
      <c r="Y4" s="77" t="s">
        <v>68</v>
      </c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 t="s">
        <v>69</v>
      </c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 t="s">
        <v>70</v>
      </c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 t="s">
        <v>71</v>
      </c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 t="s">
        <v>72</v>
      </c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 t="s">
        <v>73</v>
      </c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 t="s">
        <v>74</v>
      </c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 t="s">
        <v>75</v>
      </c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 t="s">
        <v>76</v>
      </c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 t="s">
        <v>77</v>
      </c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 t="s">
        <v>78</v>
      </c>
      <c r="EF4" s="77"/>
      <c r="EG4" s="77"/>
      <c r="EH4" s="77"/>
      <c r="EI4" s="77"/>
      <c r="EJ4" s="77"/>
      <c r="EK4" s="77"/>
      <c r="EL4" s="77"/>
      <c r="EM4" s="77"/>
      <c r="EN4" s="77"/>
      <c r="EO4" s="77"/>
    </row>
    <row r="5" spans="1:148">
      <c r="A5" s="29" t="s">
        <v>79</v>
      </c>
      <c r="B5" s="32"/>
      <c r="C5" s="32"/>
      <c r="D5" s="32"/>
      <c r="E5" s="32"/>
      <c r="F5" s="32"/>
      <c r="G5" s="32"/>
      <c r="H5" s="33" t="s">
        <v>80</v>
      </c>
      <c r="I5" s="33" t="s">
        <v>81</v>
      </c>
      <c r="J5" s="33" t="s">
        <v>82</v>
      </c>
      <c r="K5" s="33" t="s">
        <v>83</v>
      </c>
      <c r="L5" s="33" t="s">
        <v>84</v>
      </c>
      <c r="M5" s="33" t="s">
        <v>5</v>
      </c>
      <c r="N5" s="33" t="s">
        <v>85</v>
      </c>
      <c r="O5" s="33" t="s">
        <v>86</v>
      </c>
      <c r="P5" s="33" t="s">
        <v>87</v>
      </c>
      <c r="Q5" s="33" t="s">
        <v>88</v>
      </c>
      <c r="R5" s="33" t="s">
        <v>89</v>
      </c>
      <c r="S5" s="33" t="s">
        <v>90</v>
      </c>
      <c r="T5" s="33" t="s">
        <v>91</v>
      </c>
      <c r="U5" s="33" t="s">
        <v>92</v>
      </c>
      <c r="V5" s="33" t="s">
        <v>93</v>
      </c>
      <c r="W5" s="33" t="s">
        <v>94</v>
      </c>
      <c r="X5" s="33" t="s">
        <v>95</v>
      </c>
      <c r="Y5" s="33" t="s">
        <v>96</v>
      </c>
      <c r="Z5" s="33" t="s">
        <v>97</v>
      </c>
      <c r="AA5" s="33" t="s">
        <v>98</v>
      </c>
      <c r="AB5" s="33" t="s">
        <v>99</v>
      </c>
      <c r="AC5" s="33" t="s">
        <v>100</v>
      </c>
      <c r="AD5" s="33" t="s">
        <v>101</v>
      </c>
      <c r="AE5" s="33" t="s">
        <v>102</v>
      </c>
      <c r="AF5" s="33" t="s">
        <v>103</v>
      </c>
      <c r="AG5" s="33" t="s">
        <v>104</v>
      </c>
      <c r="AH5" s="33" t="s">
        <v>105</v>
      </c>
      <c r="AI5" s="33" t="s">
        <v>43</v>
      </c>
      <c r="AJ5" s="33" t="s">
        <v>96</v>
      </c>
      <c r="AK5" s="33" t="s">
        <v>97</v>
      </c>
      <c r="AL5" s="33" t="s">
        <v>98</v>
      </c>
      <c r="AM5" s="33" t="s">
        <v>99</v>
      </c>
      <c r="AN5" s="33" t="s">
        <v>100</v>
      </c>
      <c r="AO5" s="33" t="s">
        <v>101</v>
      </c>
      <c r="AP5" s="33" t="s">
        <v>102</v>
      </c>
      <c r="AQ5" s="33" t="s">
        <v>103</v>
      </c>
      <c r="AR5" s="33" t="s">
        <v>104</v>
      </c>
      <c r="AS5" s="33" t="s">
        <v>105</v>
      </c>
      <c r="AT5" s="33" t="s">
        <v>106</v>
      </c>
      <c r="AU5" s="33" t="s">
        <v>96</v>
      </c>
      <c r="AV5" s="33" t="s">
        <v>97</v>
      </c>
      <c r="AW5" s="33" t="s">
        <v>98</v>
      </c>
      <c r="AX5" s="33" t="s">
        <v>99</v>
      </c>
      <c r="AY5" s="33" t="s">
        <v>100</v>
      </c>
      <c r="AZ5" s="33" t="s">
        <v>101</v>
      </c>
      <c r="BA5" s="33" t="s">
        <v>102</v>
      </c>
      <c r="BB5" s="33" t="s">
        <v>103</v>
      </c>
      <c r="BC5" s="33" t="s">
        <v>104</v>
      </c>
      <c r="BD5" s="33" t="s">
        <v>105</v>
      </c>
      <c r="BE5" s="33" t="s">
        <v>106</v>
      </c>
      <c r="BF5" s="33" t="s">
        <v>96</v>
      </c>
      <c r="BG5" s="33" t="s">
        <v>97</v>
      </c>
      <c r="BH5" s="33" t="s">
        <v>98</v>
      </c>
      <c r="BI5" s="33" t="s">
        <v>99</v>
      </c>
      <c r="BJ5" s="33" t="s">
        <v>100</v>
      </c>
      <c r="BK5" s="33" t="s">
        <v>101</v>
      </c>
      <c r="BL5" s="33" t="s">
        <v>102</v>
      </c>
      <c r="BM5" s="33" t="s">
        <v>103</v>
      </c>
      <c r="BN5" s="33" t="s">
        <v>104</v>
      </c>
      <c r="BO5" s="33" t="s">
        <v>105</v>
      </c>
      <c r="BP5" s="33" t="s">
        <v>106</v>
      </c>
      <c r="BQ5" s="33" t="s">
        <v>96</v>
      </c>
      <c r="BR5" s="33" t="s">
        <v>97</v>
      </c>
      <c r="BS5" s="33" t="s">
        <v>98</v>
      </c>
      <c r="BT5" s="33" t="s">
        <v>99</v>
      </c>
      <c r="BU5" s="33" t="s">
        <v>100</v>
      </c>
      <c r="BV5" s="33" t="s">
        <v>101</v>
      </c>
      <c r="BW5" s="33" t="s">
        <v>102</v>
      </c>
      <c r="BX5" s="33" t="s">
        <v>103</v>
      </c>
      <c r="BY5" s="33" t="s">
        <v>104</v>
      </c>
      <c r="BZ5" s="33" t="s">
        <v>105</v>
      </c>
      <c r="CA5" s="33" t="s">
        <v>106</v>
      </c>
      <c r="CB5" s="33" t="s">
        <v>96</v>
      </c>
      <c r="CC5" s="33" t="s">
        <v>97</v>
      </c>
      <c r="CD5" s="33" t="s">
        <v>98</v>
      </c>
      <c r="CE5" s="33" t="s">
        <v>99</v>
      </c>
      <c r="CF5" s="33" t="s">
        <v>100</v>
      </c>
      <c r="CG5" s="33" t="s">
        <v>101</v>
      </c>
      <c r="CH5" s="33" t="s">
        <v>102</v>
      </c>
      <c r="CI5" s="33" t="s">
        <v>103</v>
      </c>
      <c r="CJ5" s="33" t="s">
        <v>104</v>
      </c>
      <c r="CK5" s="33" t="s">
        <v>105</v>
      </c>
      <c r="CL5" s="33" t="s">
        <v>106</v>
      </c>
      <c r="CM5" s="33" t="s">
        <v>96</v>
      </c>
      <c r="CN5" s="33" t="s">
        <v>97</v>
      </c>
      <c r="CO5" s="33" t="s">
        <v>98</v>
      </c>
      <c r="CP5" s="33" t="s">
        <v>99</v>
      </c>
      <c r="CQ5" s="33" t="s">
        <v>100</v>
      </c>
      <c r="CR5" s="33" t="s">
        <v>101</v>
      </c>
      <c r="CS5" s="33" t="s">
        <v>102</v>
      </c>
      <c r="CT5" s="33" t="s">
        <v>103</v>
      </c>
      <c r="CU5" s="33" t="s">
        <v>104</v>
      </c>
      <c r="CV5" s="33" t="s">
        <v>105</v>
      </c>
      <c r="CW5" s="33" t="s">
        <v>106</v>
      </c>
      <c r="CX5" s="33" t="s">
        <v>96</v>
      </c>
      <c r="CY5" s="33" t="s">
        <v>97</v>
      </c>
      <c r="CZ5" s="33" t="s">
        <v>98</v>
      </c>
      <c r="DA5" s="33" t="s">
        <v>99</v>
      </c>
      <c r="DB5" s="33" t="s">
        <v>100</v>
      </c>
      <c r="DC5" s="33" t="s">
        <v>101</v>
      </c>
      <c r="DD5" s="33" t="s">
        <v>102</v>
      </c>
      <c r="DE5" s="33" t="s">
        <v>103</v>
      </c>
      <c r="DF5" s="33" t="s">
        <v>104</v>
      </c>
      <c r="DG5" s="33" t="s">
        <v>105</v>
      </c>
      <c r="DH5" s="33" t="s">
        <v>106</v>
      </c>
      <c r="DI5" s="33" t="s">
        <v>96</v>
      </c>
      <c r="DJ5" s="33" t="s">
        <v>97</v>
      </c>
      <c r="DK5" s="33" t="s">
        <v>98</v>
      </c>
      <c r="DL5" s="33" t="s">
        <v>99</v>
      </c>
      <c r="DM5" s="33" t="s">
        <v>100</v>
      </c>
      <c r="DN5" s="33" t="s">
        <v>101</v>
      </c>
      <c r="DO5" s="33" t="s">
        <v>102</v>
      </c>
      <c r="DP5" s="33" t="s">
        <v>103</v>
      </c>
      <c r="DQ5" s="33" t="s">
        <v>104</v>
      </c>
      <c r="DR5" s="33" t="s">
        <v>105</v>
      </c>
      <c r="DS5" s="33" t="s">
        <v>106</v>
      </c>
      <c r="DT5" s="33" t="s">
        <v>96</v>
      </c>
      <c r="DU5" s="33" t="s">
        <v>97</v>
      </c>
      <c r="DV5" s="33" t="s">
        <v>98</v>
      </c>
      <c r="DW5" s="33" t="s">
        <v>99</v>
      </c>
      <c r="DX5" s="33" t="s">
        <v>100</v>
      </c>
      <c r="DY5" s="33" t="s">
        <v>101</v>
      </c>
      <c r="DZ5" s="33" t="s">
        <v>102</v>
      </c>
      <c r="EA5" s="33" t="s">
        <v>103</v>
      </c>
      <c r="EB5" s="33" t="s">
        <v>104</v>
      </c>
      <c r="EC5" s="33" t="s">
        <v>105</v>
      </c>
      <c r="ED5" s="33" t="s">
        <v>106</v>
      </c>
      <c r="EE5" s="33" t="s">
        <v>96</v>
      </c>
      <c r="EF5" s="33" t="s">
        <v>97</v>
      </c>
      <c r="EG5" s="33" t="s">
        <v>98</v>
      </c>
      <c r="EH5" s="33" t="s">
        <v>99</v>
      </c>
      <c r="EI5" s="33" t="s">
        <v>100</v>
      </c>
      <c r="EJ5" s="33" t="s">
        <v>101</v>
      </c>
      <c r="EK5" s="33" t="s">
        <v>102</v>
      </c>
      <c r="EL5" s="33" t="s">
        <v>103</v>
      </c>
      <c r="EM5" s="33" t="s">
        <v>104</v>
      </c>
      <c r="EN5" s="33" t="s">
        <v>105</v>
      </c>
      <c r="EO5" s="33" t="s">
        <v>106</v>
      </c>
    </row>
    <row r="6" spans="1:148" s="37" customFormat="1">
      <c r="A6" s="29" t="s">
        <v>107</v>
      </c>
      <c r="B6" s="34">
        <f>B7</f>
        <v>2016</v>
      </c>
      <c r="C6" s="34">
        <f t="shared" ref="C6:X6" si="3">C7</f>
        <v>244414</v>
      </c>
      <c r="D6" s="34">
        <f t="shared" si="3"/>
        <v>46</v>
      </c>
      <c r="E6" s="34">
        <f t="shared" si="3"/>
        <v>17</v>
      </c>
      <c r="F6" s="34">
        <f t="shared" si="3"/>
        <v>4</v>
      </c>
      <c r="G6" s="34">
        <f t="shared" si="3"/>
        <v>0</v>
      </c>
      <c r="H6" s="34" t="str">
        <f t="shared" si="3"/>
        <v>三重県　多気町</v>
      </c>
      <c r="I6" s="34" t="str">
        <f t="shared" si="3"/>
        <v>法適用</v>
      </c>
      <c r="J6" s="34" t="str">
        <f t="shared" si="3"/>
        <v>下水道事業</v>
      </c>
      <c r="K6" s="34" t="str">
        <f t="shared" si="3"/>
        <v>特定環境保全公共下水道</v>
      </c>
      <c r="L6" s="34" t="str">
        <f t="shared" si="3"/>
        <v>D3</v>
      </c>
      <c r="M6" s="34">
        <f t="shared" si="3"/>
        <v>0</v>
      </c>
      <c r="N6" s="35" t="str">
        <f t="shared" si="3"/>
        <v>-</v>
      </c>
      <c r="O6" s="35">
        <f t="shared" si="3"/>
        <v>55.75</v>
      </c>
      <c r="P6" s="35">
        <f t="shared" si="3"/>
        <v>45.55</v>
      </c>
      <c r="Q6" s="35">
        <f t="shared" si="3"/>
        <v>98.15</v>
      </c>
      <c r="R6" s="35">
        <f t="shared" si="3"/>
        <v>2484</v>
      </c>
      <c r="S6" s="35">
        <f t="shared" si="3"/>
        <v>14984</v>
      </c>
      <c r="T6" s="35">
        <f t="shared" si="3"/>
        <v>103.06</v>
      </c>
      <c r="U6" s="35">
        <f t="shared" si="3"/>
        <v>145.38999999999999</v>
      </c>
      <c r="V6" s="35">
        <f t="shared" si="3"/>
        <v>6815</v>
      </c>
      <c r="W6" s="35">
        <f t="shared" si="3"/>
        <v>5.16</v>
      </c>
      <c r="X6" s="35">
        <f t="shared" si="3"/>
        <v>1320.74</v>
      </c>
      <c r="Y6" s="36">
        <f>IF(Y7="",NA(),Y7)</f>
        <v>104.07</v>
      </c>
      <c r="Z6" s="36">
        <f t="shared" ref="Z6:AH6" si="4">IF(Z7="",NA(),Z7)</f>
        <v>115.8</v>
      </c>
      <c r="AA6" s="36">
        <f t="shared" si="4"/>
        <v>106.97</v>
      </c>
      <c r="AB6" s="36">
        <f t="shared" si="4"/>
        <v>105.79</v>
      </c>
      <c r="AC6" s="36">
        <f t="shared" si="4"/>
        <v>104.96</v>
      </c>
      <c r="AD6" s="36">
        <f t="shared" si="4"/>
        <v>93.85</v>
      </c>
      <c r="AE6" s="36">
        <f t="shared" si="4"/>
        <v>95.59</v>
      </c>
      <c r="AF6" s="36">
        <f t="shared" si="4"/>
        <v>96.83</v>
      </c>
      <c r="AG6" s="36">
        <f t="shared" si="4"/>
        <v>98.32</v>
      </c>
      <c r="AH6" s="36">
        <f t="shared" si="4"/>
        <v>98.04</v>
      </c>
      <c r="AI6" s="35" t="str">
        <f>IF(AI7="","",IF(AI7="-","【-】","【"&amp;SUBSTITUTE(TEXT(AI7,"#,##0.00"),"-","△")&amp;"】"))</f>
        <v>【100.66】</v>
      </c>
      <c r="AJ6" s="35">
        <f>IF(AJ7="",NA(),AJ7)</f>
        <v>0</v>
      </c>
      <c r="AK6" s="35">
        <f t="shared" ref="AK6:AS6" si="5">IF(AK7="",NA(),AK7)</f>
        <v>0</v>
      </c>
      <c r="AL6" s="35">
        <f t="shared" si="5"/>
        <v>0</v>
      </c>
      <c r="AM6" s="35">
        <f t="shared" si="5"/>
        <v>0</v>
      </c>
      <c r="AN6" s="35">
        <f t="shared" si="5"/>
        <v>0</v>
      </c>
      <c r="AO6" s="36">
        <f t="shared" si="5"/>
        <v>99.89</v>
      </c>
      <c r="AP6" s="36">
        <f t="shared" si="5"/>
        <v>137.81</v>
      </c>
      <c r="AQ6" s="36">
        <f t="shared" si="5"/>
        <v>172.52</v>
      </c>
      <c r="AR6" s="36">
        <f t="shared" si="5"/>
        <v>201.29</v>
      </c>
      <c r="AS6" s="36">
        <f t="shared" si="5"/>
        <v>208.1</v>
      </c>
      <c r="AT6" s="35" t="str">
        <f>IF(AT7="","",IF(AT7="-","【-】","【"&amp;SUBSTITUTE(TEXT(AT7,"#,##0.00"),"-","△")&amp;"】"))</f>
        <v>【105.22】</v>
      </c>
      <c r="AU6" s="36">
        <f>IF(AU7="",NA(),AU7)</f>
        <v>776.76</v>
      </c>
      <c r="AV6" s="36">
        <f t="shared" ref="AV6:BD6" si="6">IF(AV7="",NA(),AV7)</f>
        <v>1159.67</v>
      </c>
      <c r="AW6" s="36">
        <f t="shared" si="6"/>
        <v>302.56</v>
      </c>
      <c r="AX6" s="36">
        <f t="shared" si="6"/>
        <v>336.93</v>
      </c>
      <c r="AY6" s="36">
        <f t="shared" si="6"/>
        <v>353.57</v>
      </c>
      <c r="AZ6" s="36">
        <f t="shared" si="6"/>
        <v>209.18</v>
      </c>
      <c r="BA6" s="36">
        <f t="shared" si="6"/>
        <v>189.4</v>
      </c>
      <c r="BB6" s="36">
        <f t="shared" si="6"/>
        <v>69.430000000000007</v>
      </c>
      <c r="BC6" s="36">
        <f t="shared" si="6"/>
        <v>81.19</v>
      </c>
      <c r="BD6" s="36">
        <f t="shared" si="6"/>
        <v>75.290000000000006</v>
      </c>
      <c r="BE6" s="35" t="str">
        <f>IF(BE7="","",IF(BE7="-","【-】","【"&amp;SUBSTITUTE(TEXT(BE7,"#,##0.00"),"-","△")&amp;"】"))</f>
        <v>【54.12】</v>
      </c>
      <c r="BF6" s="36">
        <f>IF(BF7="",NA(),BF7)</f>
        <v>374.57</v>
      </c>
      <c r="BG6" s="36">
        <f t="shared" ref="BG6:BO6" si="7">IF(BG7="",NA(),BG7)</f>
        <v>627.13</v>
      </c>
      <c r="BH6" s="36">
        <f t="shared" si="7"/>
        <v>642.33000000000004</v>
      </c>
      <c r="BI6" s="36">
        <f t="shared" si="7"/>
        <v>859.71</v>
      </c>
      <c r="BJ6" s="36">
        <f t="shared" si="7"/>
        <v>595.12</v>
      </c>
      <c r="BK6" s="36">
        <f t="shared" si="7"/>
        <v>1716.82</v>
      </c>
      <c r="BL6" s="36">
        <f t="shared" si="7"/>
        <v>1554.05</v>
      </c>
      <c r="BM6" s="36">
        <f t="shared" si="7"/>
        <v>1671.86</v>
      </c>
      <c r="BN6" s="36">
        <f t="shared" si="7"/>
        <v>1673.47</v>
      </c>
      <c r="BO6" s="36">
        <f t="shared" si="7"/>
        <v>1592.72</v>
      </c>
      <c r="BP6" s="35" t="str">
        <f>IF(BP7="","",IF(BP7="-","【-】","【"&amp;SUBSTITUTE(TEXT(BP7,"#,##0.00"),"-","△")&amp;"】"))</f>
        <v>【1,348.09】</v>
      </c>
      <c r="BQ6" s="36">
        <f>IF(BQ7="",NA(),BQ7)</f>
        <v>115.98</v>
      </c>
      <c r="BR6" s="36">
        <f t="shared" ref="BR6:BZ6" si="8">IF(BR7="",NA(),BR7)</f>
        <v>124.4</v>
      </c>
      <c r="BS6" s="36">
        <f t="shared" si="8"/>
        <v>110.99</v>
      </c>
      <c r="BT6" s="36">
        <f t="shared" si="8"/>
        <v>114.79</v>
      </c>
      <c r="BU6" s="36">
        <f t="shared" si="8"/>
        <v>100</v>
      </c>
      <c r="BV6" s="36">
        <f t="shared" si="8"/>
        <v>51.73</v>
      </c>
      <c r="BW6" s="36">
        <f t="shared" si="8"/>
        <v>53.01</v>
      </c>
      <c r="BX6" s="36">
        <f t="shared" si="8"/>
        <v>50.54</v>
      </c>
      <c r="BY6" s="36">
        <f t="shared" si="8"/>
        <v>49.22</v>
      </c>
      <c r="BZ6" s="36">
        <f t="shared" si="8"/>
        <v>53.7</v>
      </c>
      <c r="CA6" s="35" t="str">
        <f>IF(CA7="","",IF(CA7="-","【-】","【"&amp;SUBSTITUTE(TEXT(CA7,"#,##0.00"),"-","△")&amp;"】"))</f>
        <v>【69.80】</v>
      </c>
      <c r="CB6" s="36">
        <f>IF(CB7="",NA(),CB7)</f>
        <v>129.59</v>
      </c>
      <c r="CC6" s="36">
        <f t="shared" ref="CC6:CK6" si="9">IF(CC7="",NA(),CC7)</f>
        <v>122.12</v>
      </c>
      <c r="CD6" s="36">
        <f t="shared" si="9"/>
        <v>138.15</v>
      </c>
      <c r="CE6" s="36">
        <f t="shared" si="9"/>
        <v>133.12</v>
      </c>
      <c r="CF6" s="36">
        <f t="shared" si="9"/>
        <v>152.12</v>
      </c>
      <c r="CG6" s="36">
        <f t="shared" si="9"/>
        <v>310.47000000000003</v>
      </c>
      <c r="CH6" s="36">
        <f t="shared" si="9"/>
        <v>299.39</v>
      </c>
      <c r="CI6" s="36">
        <f t="shared" si="9"/>
        <v>320.36</v>
      </c>
      <c r="CJ6" s="36">
        <f t="shared" si="9"/>
        <v>332.02</v>
      </c>
      <c r="CK6" s="36">
        <f t="shared" si="9"/>
        <v>300.35000000000002</v>
      </c>
      <c r="CL6" s="35" t="str">
        <f>IF(CL7="","",IF(CL7="-","【-】","【"&amp;SUBSTITUTE(TEXT(CL7,"#,##0.00"),"-","△")&amp;"】"))</f>
        <v>【232.54】</v>
      </c>
      <c r="CM6" s="36" t="str">
        <f>IF(CM7="",NA(),CM7)</f>
        <v>-</v>
      </c>
      <c r="CN6" s="36" t="str">
        <f t="shared" ref="CN6:CV6" si="10">IF(CN7="",NA(),CN7)</f>
        <v>-</v>
      </c>
      <c r="CO6" s="36" t="str">
        <f t="shared" si="10"/>
        <v>-</v>
      </c>
      <c r="CP6" s="36" t="str">
        <f t="shared" si="10"/>
        <v>-</v>
      </c>
      <c r="CQ6" s="36" t="str">
        <f t="shared" si="10"/>
        <v>-</v>
      </c>
      <c r="CR6" s="36">
        <f t="shared" si="10"/>
        <v>36.67</v>
      </c>
      <c r="CS6" s="36">
        <f t="shared" si="10"/>
        <v>36.200000000000003</v>
      </c>
      <c r="CT6" s="36">
        <f t="shared" si="10"/>
        <v>34.74</v>
      </c>
      <c r="CU6" s="36">
        <f t="shared" si="10"/>
        <v>36.65</v>
      </c>
      <c r="CV6" s="36">
        <f t="shared" si="10"/>
        <v>37.72</v>
      </c>
      <c r="CW6" s="35" t="str">
        <f>IF(CW7="","",IF(CW7="-","【-】","【"&amp;SUBSTITUTE(TEXT(CW7,"#,##0.00"),"-","△")&amp;"】"))</f>
        <v>【42.17】</v>
      </c>
      <c r="CX6" s="36">
        <f>IF(CX7="",NA(),CX7)</f>
        <v>80.42</v>
      </c>
      <c r="CY6" s="36">
        <f t="shared" ref="CY6:DG6" si="11">IF(CY7="",NA(),CY7)</f>
        <v>81.91</v>
      </c>
      <c r="CZ6" s="36">
        <f t="shared" si="11"/>
        <v>80.63</v>
      </c>
      <c r="DA6" s="36">
        <f t="shared" si="11"/>
        <v>82.49</v>
      </c>
      <c r="DB6" s="36">
        <f t="shared" si="11"/>
        <v>83.73</v>
      </c>
      <c r="DC6" s="36">
        <f t="shared" si="11"/>
        <v>71.239999999999995</v>
      </c>
      <c r="DD6" s="36">
        <f t="shared" si="11"/>
        <v>71.069999999999993</v>
      </c>
      <c r="DE6" s="36">
        <f t="shared" si="11"/>
        <v>70.14</v>
      </c>
      <c r="DF6" s="36">
        <f t="shared" si="11"/>
        <v>68.83</v>
      </c>
      <c r="DG6" s="36">
        <f t="shared" si="11"/>
        <v>68.459999999999994</v>
      </c>
      <c r="DH6" s="35" t="str">
        <f>IF(DH7="","",IF(DH7="-","【-】","【"&amp;SUBSTITUTE(TEXT(DH7,"#,##0.00"),"-","△")&amp;"】"))</f>
        <v>【82.30】</v>
      </c>
      <c r="DI6" s="36">
        <f>IF(DI7="",NA(),DI7)</f>
        <v>4.32</v>
      </c>
      <c r="DJ6" s="36">
        <f t="shared" ref="DJ6:DR6" si="12">IF(DJ7="",NA(),DJ7)</f>
        <v>4.51</v>
      </c>
      <c r="DK6" s="36">
        <f t="shared" si="12"/>
        <v>9.92</v>
      </c>
      <c r="DL6" s="36">
        <f t="shared" si="12"/>
        <v>10.94</v>
      </c>
      <c r="DM6" s="36">
        <f t="shared" si="12"/>
        <v>12.83</v>
      </c>
      <c r="DN6" s="36">
        <f t="shared" si="12"/>
        <v>6.5</v>
      </c>
      <c r="DO6" s="36">
        <f t="shared" si="12"/>
        <v>6.66</v>
      </c>
      <c r="DP6" s="36">
        <f t="shared" si="12"/>
        <v>14.53</v>
      </c>
      <c r="DQ6" s="36">
        <f t="shared" si="12"/>
        <v>17.72</v>
      </c>
      <c r="DR6" s="36">
        <f t="shared" si="12"/>
        <v>18.920000000000002</v>
      </c>
      <c r="DS6" s="35" t="str">
        <f>IF(DS7="","",IF(DS7="-","【-】","【"&amp;SUBSTITUTE(TEXT(DS7,"#,##0.00"),"-","△")&amp;"】"))</f>
        <v>【23.63】</v>
      </c>
      <c r="DT6" s="35">
        <f>IF(DT7="",NA(),DT7)</f>
        <v>0</v>
      </c>
      <c r="DU6" s="35">
        <f t="shared" ref="DU6:EC6" si="13">IF(DU7="",NA(),DU7)</f>
        <v>0</v>
      </c>
      <c r="DV6" s="35">
        <f t="shared" si="13"/>
        <v>0</v>
      </c>
      <c r="DW6" s="35">
        <f t="shared" si="13"/>
        <v>0</v>
      </c>
      <c r="DX6" s="35">
        <f t="shared" si="13"/>
        <v>0</v>
      </c>
      <c r="DY6" s="35">
        <f t="shared" si="13"/>
        <v>0</v>
      </c>
      <c r="DZ6" s="35">
        <f t="shared" si="13"/>
        <v>0</v>
      </c>
      <c r="EA6" s="35">
        <f t="shared" si="13"/>
        <v>0</v>
      </c>
      <c r="EB6" s="35">
        <f t="shared" si="13"/>
        <v>0</v>
      </c>
      <c r="EC6" s="35">
        <f t="shared" si="13"/>
        <v>0</v>
      </c>
      <c r="ED6" s="35" t="str">
        <f>IF(ED7="","",IF(ED7="-","【-】","【"&amp;SUBSTITUTE(TEXT(ED7,"#,##0.00"),"-","△")&amp;"】"))</f>
        <v>【0.00】</v>
      </c>
      <c r="EE6" s="35">
        <f>IF(EE7="",NA(),EE7)</f>
        <v>0</v>
      </c>
      <c r="EF6" s="35">
        <f t="shared" ref="EF6:EN6" si="14">IF(EF7="",NA(),EF7)</f>
        <v>0</v>
      </c>
      <c r="EG6" s="35">
        <f t="shared" si="14"/>
        <v>0</v>
      </c>
      <c r="EH6" s="35">
        <f t="shared" si="14"/>
        <v>0</v>
      </c>
      <c r="EI6" s="35">
        <f t="shared" si="14"/>
        <v>0</v>
      </c>
      <c r="EJ6" s="36">
        <f t="shared" si="14"/>
        <v>0.05</v>
      </c>
      <c r="EK6" s="36">
        <f t="shared" si="14"/>
        <v>7.0000000000000007E-2</v>
      </c>
      <c r="EL6" s="36">
        <f t="shared" si="14"/>
        <v>0.08</v>
      </c>
      <c r="EM6" s="36">
        <f t="shared" si="14"/>
        <v>0.26</v>
      </c>
      <c r="EN6" s="36">
        <f t="shared" si="14"/>
        <v>0.13</v>
      </c>
      <c r="EO6" s="35" t="str">
        <f>IF(EO7="","",IF(EO7="-","【-】","【"&amp;SUBSTITUTE(TEXT(EO7,"#,##0.00"),"-","△")&amp;"】"))</f>
        <v>【0.09】</v>
      </c>
    </row>
    <row r="7" spans="1:148" s="37" customFormat="1">
      <c r="A7" s="29"/>
      <c r="B7" s="38">
        <v>2016</v>
      </c>
      <c r="C7" s="38">
        <v>244414</v>
      </c>
      <c r="D7" s="38">
        <v>46</v>
      </c>
      <c r="E7" s="38">
        <v>17</v>
      </c>
      <c r="F7" s="38">
        <v>4</v>
      </c>
      <c r="G7" s="38">
        <v>0</v>
      </c>
      <c r="H7" s="38" t="s">
        <v>108</v>
      </c>
      <c r="I7" s="38" t="s">
        <v>109</v>
      </c>
      <c r="J7" s="38" t="s">
        <v>110</v>
      </c>
      <c r="K7" s="38" t="s">
        <v>111</v>
      </c>
      <c r="L7" s="38" t="s">
        <v>112</v>
      </c>
      <c r="M7" s="38"/>
      <c r="N7" s="39" t="s">
        <v>113</v>
      </c>
      <c r="O7" s="39">
        <v>55.75</v>
      </c>
      <c r="P7" s="39">
        <v>45.55</v>
      </c>
      <c r="Q7" s="39">
        <v>98.15</v>
      </c>
      <c r="R7" s="39">
        <v>2484</v>
      </c>
      <c r="S7" s="39">
        <v>14984</v>
      </c>
      <c r="T7" s="39">
        <v>103.06</v>
      </c>
      <c r="U7" s="39">
        <v>145.38999999999999</v>
      </c>
      <c r="V7" s="39">
        <v>6815</v>
      </c>
      <c r="W7" s="39">
        <v>5.16</v>
      </c>
      <c r="X7" s="39">
        <v>1320.74</v>
      </c>
      <c r="Y7" s="39">
        <v>104.07</v>
      </c>
      <c r="Z7" s="39">
        <v>115.8</v>
      </c>
      <c r="AA7" s="39">
        <v>106.97</v>
      </c>
      <c r="AB7" s="39">
        <v>105.79</v>
      </c>
      <c r="AC7" s="39">
        <v>104.96</v>
      </c>
      <c r="AD7" s="39">
        <v>93.85</v>
      </c>
      <c r="AE7" s="39">
        <v>95.59</v>
      </c>
      <c r="AF7" s="39">
        <v>96.83</v>
      </c>
      <c r="AG7" s="39">
        <v>98.32</v>
      </c>
      <c r="AH7" s="39">
        <v>98.04</v>
      </c>
      <c r="AI7" s="39">
        <v>100.66</v>
      </c>
      <c r="AJ7" s="39">
        <v>0</v>
      </c>
      <c r="AK7" s="39">
        <v>0</v>
      </c>
      <c r="AL7" s="39">
        <v>0</v>
      </c>
      <c r="AM7" s="39">
        <v>0</v>
      </c>
      <c r="AN7" s="39">
        <v>0</v>
      </c>
      <c r="AO7" s="39">
        <v>99.89</v>
      </c>
      <c r="AP7" s="39">
        <v>137.81</v>
      </c>
      <c r="AQ7" s="39">
        <v>172.52</v>
      </c>
      <c r="AR7" s="39">
        <v>201.29</v>
      </c>
      <c r="AS7" s="39">
        <v>208.1</v>
      </c>
      <c r="AT7" s="39">
        <v>105.22</v>
      </c>
      <c r="AU7" s="39">
        <v>776.76</v>
      </c>
      <c r="AV7" s="39">
        <v>1159.67</v>
      </c>
      <c r="AW7" s="39">
        <v>302.56</v>
      </c>
      <c r="AX7" s="39">
        <v>336.93</v>
      </c>
      <c r="AY7" s="39">
        <v>353.57</v>
      </c>
      <c r="AZ7" s="39">
        <v>209.18</v>
      </c>
      <c r="BA7" s="39">
        <v>189.4</v>
      </c>
      <c r="BB7" s="39">
        <v>69.430000000000007</v>
      </c>
      <c r="BC7" s="39">
        <v>81.19</v>
      </c>
      <c r="BD7" s="39">
        <v>75.290000000000006</v>
      </c>
      <c r="BE7" s="39">
        <v>54.12</v>
      </c>
      <c r="BF7" s="39">
        <v>374.57</v>
      </c>
      <c r="BG7" s="39">
        <v>627.13</v>
      </c>
      <c r="BH7" s="39">
        <v>642.33000000000004</v>
      </c>
      <c r="BI7" s="39">
        <v>859.71</v>
      </c>
      <c r="BJ7" s="39">
        <v>595.12</v>
      </c>
      <c r="BK7" s="39">
        <v>1716.82</v>
      </c>
      <c r="BL7" s="39">
        <v>1554.05</v>
      </c>
      <c r="BM7" s="39">
        <v>1671.86</v>
      </c>
      <c r="BN7" s="39">
        <v>1673.47</v>
      </c>
      <c r="BO7" s="39">
        <v>1592.72</v>
      </c>
      <c r="BP7" s="39">
        <v>1348.09</v>
      </c>
      <c r="BQ7" s="39">
        <v>115.98</v>
      </c>
      <c r="BR7" s="39">
        <v>124.4</v>
      </c>
      <c r="BS7" s="39">
        <v>110.99</v>
      </c>
      <c r="BT7" s="39">
        <v>114.79</v>
      </c>
      <c r="BU7" s="39">
        <v>100</v>
      </c>
      <c r="BV7" s="39">
        <v>51.73</v>
      </c>
      <c r="BW7" s="39">
        <v>53.01</v>
      </c>
      <c r="BX7" s="39">
        <v>50.54</v>
      </c>
      <c r="BY7" s="39">
        <v>49.22</v>
      </c>
      <c r="BZ7" s="39">
        <v>53.7</v>
      </c>
      <c r="CA7" s="39">
        <v>69.8</v>
      </c>
      <c r="CB7" s="39">
        <v>129.59</v>
      </c>
      <c r="CC7" s="39">
        <v>122.12</v>
      </c>
      <c r="CD7" s="39">
        <v>138.15</v>
      </c>
      <c r="CE7" s="39">
        <v>133.12</v>
      </c>
      <c r="CF7" s="39">
        <v>152.12</v>
      </c>
      <c r="CG7" s="39">
        <v>310.47000000000003</v>
      </c>
      <c r="CH7" s="39">
        <v>299.39</v>
      </c>
      <c r="CI7" s="39">
        <v>320.36</v>
      </c>
      <c r="CJ7" s="39">
        <v>332.02</v>
      </c>
      <c r="CK7" s="39">
        <v>300.35000000000002</v>
      </c>
      <c r="CL7" s="39">
        <v>232.54</v>
      </c>
      <c r="CM7" s="39" t="s">
        <v>113</v>
      </c>
      <c r="CN7" s="39" t="s">
        <v>113</v>
      </c>
      <c r="CO7" s="39" t="s">
        <v>113</v>
      </c>
      <c r="CP7" s="39" t="s">
        <v>113</v>
      </c>
      <c r="CQ7" s="39" t="s">
        <v>113</v>
      </c>
      <c r="CR7" s="39">
        <v>36.67</v>
      </c>
      <c r="CS7" s="39">
        <v>36.200000000000003</v>
      </c>
      <c r="CT7" s="39">
        <v>34.74</v>
      </c>
      <c r="CU7" s="39">
        <v>36.65</v>
      </c>
      <c r="CV7" s="39">
        <v>37.72</v>
      </c>
      <c r="CW7" s="39">
        <v>42.17</v>
      </c>
      <c r="CX7" s="39">
        <v>80.42</v>
      </c>
      <c r="CY7" s="39">
        <v>81.91</v>
      </c>
      <c r="CZ7" s="39">
        <v>80.63</v>
      </c>
      <c r="DA7" s="39">
        <v>82.49</v>
      </c>
      <c r="DB7" s="39">
        <v>83.73</v>
      </c>
      <c r="DC7" s="39">
        <v>71.239999999999995</v>
      </c>
      <c r="DD7" s="39">
        <v>71.069999999999993</v>
      </c>
      <c r="DE7" s="39">
        <v>70.14</v>
      </c>
      <c r="DF7" s="39">
        <v>68.83</v>
      </c>
      <c r="DG7" s="39">
        <v>68.459999999999994</v>
      </c>
      <c r="DH7" s="39">
        <v>82.3</v>
      </c>
      <c r="DI7" s="39">
        <v>4.32</v>
      </c>
      <c r="DJ7" s="39">
        <v>4.51</v>
      </c>
      <c r="DK7" s="39">
        <v>9.92</v>
      </c>
      <c r="DL7" s="39">
        <v>10.94</v>
      </c>
      <c r="DM7" s="39">
        <v>12.83</v>
      </c>
      <c r="DN7" s="39">
        <v>6.5</v>
      </c>
      <c r="DO7" s="39">
        <v>6.66</v>
      </c>
      <c r="DP7" s="39">
        <v>14.53</v>
      </c>
      <c r="DQ7" s="39">
        <v>17.72</v>
      </c>
      <c r="DR7" s="39">
        <v>18.920000000000002</v>
      </c>
      <c r="DS7" s="39">
        <v>23.63</v>
      </c>
      <c r="DT7" s="39">
        <v>0</v>
      </c>
      <c r="DU7" s="39">
        <v>0</v>
      </c>
      <c r="DV7" s="39">
        <v>0</v>
      </c>
      <c r="DW7" s="39">
        <v>0</v>
      </c>
      <c r="DX7" s="39">
        <v>0</v>
      </c>
      <c r="DY7" s="39">
        <v>0</v>
      </c>
      <c r="DZ7" s="39">
        <v>0</v>
      </c>
      <c r="EA7" s="39">
        <v>0</v>
      </c>
      <c r="EB7" s="39">
        <v>0</v>
      </c>
      <c r="EC7" s="39">
        <v>0</v>
      </c>
      <c r="ED7" s="39">
        <v>0</v>
      </c>
      <c r="EE7" s="39">
        <v>0</v>
      </c>
      <c r="EF7" s="39">
        <v>0</v>
      </c>
      <c r="EG7" s="39">
        <v>0</v>
      </c>
      <c r="EH7" s="39">
        <v>0</v>
      </c>
      <c r="EI7" s="39">
        <v>0</v>
      </c>
      <c r="EJ7" s="39">
        <v>0.05</v>
      </c>
      <c r="EK7" s="39">
        <v>7.0000000000000007E-2</v>
      </c>
      <c r="EL7" s="39">
        <v>0.08</v>
      </c>
      <c r="EM7" s="39">
        <v>0.26</v>
      </c>
      <c r="EN7" s="39">
        <v>0.13</v>
      </c>
      <c r="EO7" s="39">
        <v>0.09</v>
      </c>
    </row>
    <row r="8" spans="1:148"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</row>
    <row r="9" spans="1:148">
      <c r="A9" s="41"/>
      <c r="B9" s="41" t="s">
        <v>114</v>
      </c>
      <c r="C9" s="41" t="s">
        <v>115</v>
      </c>
      <c r="D9" s="41" t="s">
        <v>116</v>
      </c>
      <c r="E9" s="41" t="s">
        <v>117</v>
      </c>
      <c r="F9" s="41" t="s">
        <v>118</v>
      </c>
      <c r="R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8">
      <c r="A10" s="41" t="s">
        <v>58</v>
      </c>
      <c r="B10" s="42">
        <f>DATEVALUE($B$6-4&amp;"年1月1日")</f>
        <v>40909</v>
      </c>
      <c r="C10" s="42">
        <f>DATEVALUE($B$6-3&amp;"年1月1日")</f>
        <v>41275</v>
      </c>
      <c r="D10" s="42">
        <f>DATEVALUE($B$6-2&amp;"年1月1日")</f>
        <v>41640</v>
      </c>
      <c r="E10" s="42">
        <f>DATEVALUE($B$6-1&amp;"年1月1日")</f>
        <v>42005</v>
      </c>
      <c r="F10" s="42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FJ-USER</cp:lastModifiedBy>
  <dcterms:created xsi:type="dcterms:W3CDTF">2017-12-25T01:56:04Z</dcterms:created>
  <dcterms:modified xsi:type="dcterms:W3CDTF">2018-02-08T23:53:38Z</dcterms:modified>
  <cp:category/>
</cp:coreProperties>
</file>