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ima\dfs\課別共有フォルダ\下水道課\◇　業務係\※財政経営課からの調査関係\H29\⑩公営企業に係る「経営比較分析表」の分析等について\"/>
    </mc:Choice>
  </mc:AlternateContent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AL8" i="4" s="1"/>
  <c r="R6" i="5"/>
  <c r="Q6" i="5"/>
  <c r="W10" i="4" s="1"/>
  <c r="P6" i="5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AT10" i="4"/>
  <c r="AL10" i="4"/>
  <c r="AD10" i="4"/>
  <c r="P10" i="4"/>
  <c r="I10" i="4"/>
  <c r="B10" i="4"/>
  <c r="AT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<sst xmlns="http://schemas.openxmlformats.org/spreadsheetml/2006/main" count="240" uniqueCount="124">
  <si>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</si>
  <si>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</si>
  <si>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</si>
  <si>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</si>
  <si>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</si>
  <si>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</si>
  <si>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</si>
  <si>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</si>
  <si>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</si>
  <si>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</si>
  <si>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</si>
  <si>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</si>
  <si>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</si>
  <si>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</si>
  <si>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</si>
  <si>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</si>
  <si>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</si>
  <si>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</si>
  <si>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</si>
  <si>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</si>
  <si>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</si>
  <si>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</si>
  <si>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</si>
  <si>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</si>
  <si>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</si>
  <si>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</si>
  <si>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</si>
  <si>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</si>
  <si>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</si>
  <si>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</si>
  <si>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</si>
  <si>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</si>
  <si>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</si>
  <si>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</si>
  <si>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</si>
  <si>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</si>
  <si>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</si>
  <si>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</si>
  <si>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</si>
  <si>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</si>
  <si>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</si>
  <si>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</si>
  <si>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</si>
  <si>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</si>
  <si>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</si>
  <si>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</si>
  <si>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</si>
  <si>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</si>
  <si>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</si>
  <si>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</si>
  <si>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</si>
  <si>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</si>
  <si>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</si>
  <si>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</si>
  <si>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</si>
  <si>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</si>
  <si>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</si>
  <si>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</si>
  <si>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</si>
  <si>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</si>
  <si>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</si>
  <si>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</si>
  <si>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</si>
  <si>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</si>
  <si>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</si>
  <si>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</si>
  <si>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</si>
  <si>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</si>
  <si>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</si>
  <si>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</si>
  <si>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</si>
  <si>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</si>
  <si>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</si>
  <si>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</si>
  <si>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</si>
  <si>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</si>
  <si>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</si>
  <si>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</si>
  <si>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</si>
  <si>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</si>
  <si>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</si>
  <si>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</si>
  <si>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</si>
  <si>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</si>
  <si>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</si>
  <si>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</si>
  <si>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</si>
  <si>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</si>
  <si>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</si>
  <si>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</si>
  <si>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</si>
  <si>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</si>
  <si>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</si>
  <si>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</si>
  <si>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</si>
  <si>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</si>
  <si>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</si>
  <si>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</si>
  <si>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</si>
  <si>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</si>
  <si>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</si>
  <si>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</si>
  <si>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</si>
  <si>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</si>
  <si>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</si>
  <si>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</si>
  <si>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</si>
  <si>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</si>
  <si>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三重県　志摩市</t>
  </si>
  <si>
    <t>法非適用</t>
  </si>
  <si>
    <t>下水道事業</t>
  </si>
  <si>
    <t>漁業集落排水</t>
  </si>
  <si>
    <t>H2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</si>
  <si>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</si>
  <si>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</si>
  <si>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</si>
  <si>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</si>
  <si>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</si>
  <si>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</si>
  <si>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</si>
  <si>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非設置</t>
    <rPh sb="0" eb="1">
      <t>ヒ</t>
    </rPh>
    <rPh sb="1" eb="3">
      <t>セッチ</t>
    </rPh>
    <phoneticPr fontId="4"/>
  </si>
  <si>
    <t>　漁業集落排水施設の供用開始が平成13年であり、管渠については、老朽化の懸念はない。しかし、処理場やマンホールポンプの電気機械施設の一部は耐用年数に達し、経年劣化からの故障もみられることから、平成26年度から機能保全対策事業に着手し、効率的、計画的な改築・更新を実施している。</t>
    <rPh sb="1" eb="3">
      <t>ギョギョウ</t>
    </rPh>
    <rPh sb="3" eb="5">
      <t>シュウラク</t>
    </rPh>
    <rPh sb="5" eb="7">
      <t>ハイスイ</t>
    </rPh>
    <rPh sb="7" eb="9">
      <t>シセツ</t>
    </rPh>
    <rPh sb="10" eb="12">
      <t>キョウヨウ</t>
    </rPh>
    <rPh sb="12" eb="14">
      <t>カイシ</t>
    </rPh>
    <rPh sb="15" eb="17">
      <t>ヘイセイ</t>
    </rPh>
    <rPh sb="19" eb="20">
      <t>ネン</t>
    </rPh>
    <rPh sb="24" eb="25">
      <t>カン</t>
    </rPh>
    <rPh sb="25" eb="26">
      <t>キョ</t>
    </rPh>
    <rPh sb="32" eb="35">
      <t>ロウキュウカ</t>
    </rPh>
    <rPh sb="36" eb="38">
      <t>ケネン</t>
    </rPh>
    <rPh sb="46" eb="49">
      <t>ショリジョウ</t>
    </rPh>
    <rPh sb="59" eb="61">
      <t>デンキ</t>
    </rPh>
    <rPh sb="61" eb="63">
      <t>キカイ</t>
    </rPh>
    <rPh sb="63" eb="65">
      <t>シセツ</t>
    </rPh>
    <rPh sb="66" eb="68">
      <t>イチブ</t>
    </rPh>
    <rPh sb="69" eb="71">
      <t>タイヨウ</t>
    </rPh>
    <rPh sb="71" eb="73">
      <t>ネンスウ</t>
    </rPh>
    <rPh sb="74" eb="75">
      <t>タッ</t>
    </rPh>
    <rPh sb="77" eb="78">
      <t>ヘ</t>
    </rPh>
    <rPh sb="78" eb="79">
      <t>ネン</t>
    </rPh>
    <rPh sb="79" eb="81">
      <t>レッカ</t>
    </rPh>
    <rPh sb="84" eb="86">
      <t>コショウ</t>
    </rPh>
    <rPh sb="96" eb="98">
      <t>ヘイセイ</t>
    </rPh>
    <rPh sb="100" eb="102">
      <t>ネンド</t>
    </rPh>
    <rPh sb="104" eb="106">
      <t>キノウ</t>
    </rPh>
    <rPh sb="106" eb="108">
      <t>ホゼン</t>
    </rPh>
    <rPh sb="108" eb="110">
      <t>タイサク</t>
    </rPh>
    <rPh sb="110" eb="112">
      <t>ジギョウ</t>
    </rPh>
    <rPh sb="113" eb="115">
      <t>チャクシュ</t>
    </rPh>
    <rPh sb="117" eb="120">
      <t>コウリツテキ</t>
    </rPh>
    <rPh sb="121" eb="124">
      <t>ケイカクテキ</t>
    </rPh>
    <rPh sb="125" eb="127">
      <t>カイチク</t>
    </rPh>
    <rPh sb="128" eb="130">
      <t>コウシン</t>
    </rPh>
    <phoneticPr fontId="4"/>
  </si>
  <si>
    <t>　収益的収支比率、経費回収率等の指標から、下水道使用料で事業運営ができていない状況であり、不足分を一般会計からの繰入金で賄っている。また、総支出額のうち企業債償還額が占める率も高い。
　水洗化率が低迷しているため、期間を限定した接続補助金制度の創設や戸別訪問等を行い、接続率向上に取り組んできたが、大きな効果は出ていない。
　下水道使用料については、近隣市町の料金も比較し、公営企業会計移行後に検討が必要である。
　</t>
    <rPh sb="1" eb="4">
      <t>シュウエキテキ</t>
    </rPh>
    <rPh sb="4" eb="6">
      <t>シュウシ</t>
    </rPh>
    <rPh sb="6" eb="8">
      <t>ヒリツ</t>
    </rPh>
    <rPh sb="9" eb="11">
      <t>ケイヒ</t>
    </rPh>
    <rPh sb="11" eb="13">
      <t>カイシュウ</t>
    </rPh>
    <rPh sb="14" eb="15">
      <t>トウ</t>
    </rPh>
    <rPh sb="16" eb="18">
      <t>シヒョウ</t>
    </rPh>
    <rPh sb="21" eb="24">
      <t>ゲスイドウ</t>
    </rPh>
    <rPh sb="24" eb="27">
      <t>シヨウリョウ</t>
    </rPh>
    <rPh sb="28" eb="30">
      <t>ジギョウ</t>
    </rPh>
    <rPh sb="30" eb="32">
      <t>ウンエイ</t>
    </rPh>
    <rPh sb="39" eb="41">
      <t>ジョウキョウ</t>
    </rPh>
    <rPh sb="45" eb="48">
      <t>フソクブン</t>
    </rPh>
    <rPh sb="49" eb="51">
      <t>イッパン</t>
    </rPh>
    <rPh sb="51" eb="53">
      <t>カイケイ</t>
    </rPh>
    <rPh sb="56" eb="58">
      <t>クリイレ</t>
    </rPh>
    <rPh sb="58" eb="59">
      <t>キン</t>
    </rPh>
    <rPh sb="60" eb="61">
      <t>マカナ</t>
    </rPh>
    <rPh sb="69" eb="70">
      <t>ソウ</t>
    </rPh>
    <rPh sb="70" eb="73">
      <t>シシュツガク</t>
    </rPh>
    <rPh sb="76" eb="78">
      <t>キギョウ</t>
    </rPh>
    <rPh sb="78" eb="79">
      <t>サイ</t>
    </rPh>
    <rPh sb="79" eb="81">
      <t>ショウカン</t>
    </rPh>
    <rPh sb="81" eb="82">
      <t>ガク</t>
    </rPh>
    <rPh sb="83" eb="84">
      <t>シ</t>
    </rPh>
    <rPh sb="86" eb="87">
      <t>リツ</t>
    </rPh>
    <rPh sb="88" eb="89">
      <t>タカ</t>
    </rPh>
    <rPh sb="93" eb="96">
      <t>スイセンカ</t>
    </rPh>
    <rPh sb="96" eb="97">
      <t>リツ</t>
    </rPh>
    <rPh sb="98" eb="100">
      <t>テイメイ</t>
    </rPh>
    <rPh sb="107" eb="109">
      <t>キカン</t>
    </rPh>
    <rPh sb="110" eb="112">
      <t>ゲンテイ</t>
    </rPh>
    <rPh sb="114" eb="116">
      <t>セツゾク</t>
    </rPh>
    <rPh sb="116" eb="119">
      <t>ホジョキン</t>
    </rPh>
    <rPh sb="119" eb="121">
      <t>セイド</t>
    </rPh>
    <rPh sb="122" eb="124">
      <t>ソウセツ</t>
    </rPh>
    <rPh sb="125" eb="127">
      <t>コベツ</t>
    </rPh>
    <rPh sb="127" eb="129">
      <t>ホウモン</t>
    </rPh>
    <rPh sb="129" eb="130">
      <t>トウ</t>
    </rPh>
    <rPh sb="131" eb="132">
      <t>オコナ</t>
    </rPh>
    <rPh sb="134" eb="136">
      <t>セツゾク</t>
    </rPh>
    <rPh sb="136" eb="137">
      <t>リツ</t>
    </rPh>
    <rPh sb="137" eb="139">
      <t>コウジョウ</t>
    </rPh>
    <rPh sb="140" eb="141">
      <t>ト</t>
    </rPh>
    <rPh sb="142" eb="143">
      <t>ク</t>
    </rPh>
    <rPh sb="149" eb="150">
      <t>オオ</t>
    </rPh>
    <rPh sb="152" eb="154">
      <t>コウカ</t>
    </rPh>
    <rPh sb="155" eb="156">
      <t>デ</t>
    </rPh>
    <rPh sb="163" eb="166">
      <t>ゲスイドウ</t>
    </rPh>
    <rPh sb="166" eb="169">
      <t>シヨウリョウ</t>
    </rPh>
    <rPh sb="175" eb="177">
      <t>キンリン</t>
    </rPh>
    <rPh sb="177" eb="178">
      <t>シ</t>
    </rPh>
    <rPh sb="178" eb="179">
      <t>マチ</t>
    </rPh>
    <rPh sb="180" eb="182">
      <t>リョウキン</t>
    </rPh>
    <rPh sb="183" eb="185">
      <t>ヒカク</t>
    </rPh>
    <rPh sb="187" eb="189">
      <t>コウエイ</t>
    </rPh>
    <rPh sb="189" eb="191">
      <t>キギョウ</t>
    </rPh>
    <rPh sb="191" eb="193">
      <t>カイケイ</t>
    </rPh>
    <rPh sb="193" eb="195">
      <t>イコウ</t>
    </rPh>
    <rPh sb="195" eb="196">
      <t>ゴ</t>
    </rPh>
    <rPh sb="197" eb="199">
      <t>ケントウ</t>
    </rPh>
    <rPh sb="200" eb="202">
      <t>ヒツヨウ</t>
    </rPh>
    <phoneticPr fontId="4"/>
  </si>
  <si>
    <t>　施設の経年劣化により、維持管理費用の増大が見込まれるため、維持管理と改築修繕についてストックマネジメントの策定を行い、安定的な維持管理を行う。
　下水道接続率向上のため、未接続世帯への啓発活動を継続するとともに、経費節減に努め、効率的な事業運営を目指す。
　平成29年3月に「志摩市下水道事業経営戦略」を策定し、市ホームページへ掲載した。
　下水道事業の安定した経営実現のため、平成29年度から3ヶ年の継続事業により地方公営企業法適用化に取り組み、平成32年4月から公営企業会計への移行を予定している。
　</t>
    <rPh sb="1" eb="3">
      <t>シセツ</t>
    </rPh>
    <rPh sb="4" eb="5">
      <t>ヘ</t>
    </rPh>
    <rPh sb="5" eb="6">
      <t>ネン</t>
    </rPh>
    <rPh sb="6" eb="8">
      <t>レッカ</t>
    </rPh>
    <rPh sb="12" eb="14">
      <t>イジ</t>
    </rPh>
    <rPh sb="14" eb="16">
      <t>カンリ</t>
    </rPh>
    <rPh sb="16" eb="18">
      <t>ヒヨウ</t>
    </rPh>
    <rPh sb="19" eb="21">
      <t>ゾウダイ</t>
    </rPh>
    <rPh sb="22" eb="24">
      <t>ミコ</t>
    </rPh>
    <rPh sb="30" eb="32">
      <t>イジ</t>
    </rPh>
    <rPh sb="32" eb="34">
      <t>カンリ</t>
    </rPh>
    <rPh sb="35" eb="37">
      <t>カイチク</t>
    </rPh>
    <rPh sb="37" eb="39">
      <t>シュウゼン</t>
    </rPh>
    <rPh sb="54" eb="56">
      <t>サクテイ</t>
    </rPh>
    <rPh sb="57" eb="58">
      <t>オコナ</t>
    </rPh>
    <rPh sb="60" eb="63">
      <t>アンテイテキ</t>
    </rPh>
    <rPh sb="64" eb="66">
      <t>イジ</t>
    </rPh>
    <rPh sb="66" eb="68">
      <t>カンリ</t>
    </rPh>
    <rPh sb="69" eb="70">
      <t>オコナ</t>
    </rPh>
    <rPh sb="74" eb="77">
      <t>ゲスイドウ</t>
    </rPh>
    <rPh sb="77" eb="79">
      <t>セツゾク</t>
    </rPh>
    <rPh sb="79" eb="80">
      <t>リツ</t>
    </rPh>
    <rPh sb="80" eb="82">
      <t>コウジョウ</t>
    </rPh>
    <rPh sb="86" eb="87">
      <t>ミ</t>
    </rPh>
    <rPh sb="87" eb="89">
      <t>セツゾク</t>
    </rPh>
    <rPh sb="89" eb="91">
      <t>セタイ</t>
    </rPh>
    <rPh sb="93" eb="95">
      <t>ケイハツ</t>
    </rPh>
    <rPh sb="95" eb="97">
      <t>カツドウ</t>
    </rPh>
    <rPh sb="98" eb="100">
      <t>ケイゾク</t>
    </rPh>
    <rPh sb="107" eb="109">
      <t>ケイヒ</t>
    </rPh>
    <rPh sb="109" eb="111">
      <t>セツゲン</t>
    </rPh>
    <rPh sb="112" eb="113">
      <t>ツト</t>
    </rPh>
    <rPh sb="115" eb="118">
      <t>コウリツテキ</t>
    </rPh>
    <rPh sb="119" eb="121">
      <t>ジギョウ</t>
    </rPh>
    <rPh sb="121" eb="123">
      <t>ウンエイ</t>
    </rPh>
    <rPh sb="124" eb="126">
      <t>メザ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</si>
</sst>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9911640"/>
        <c:axId val="371502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0.36</c:v>
                </c:pt>
                <c:pt idx="1">
                  <c:v>0.25</c:v>
                </c:pt>
                <c:pt idx="2">
                  <c:v>0.31</c:v>
                </c:pt>
                <c:pt idx="3">
                  <c:v>0.1</c:v>
                </c:pt>
                <c:pt idx="4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911640"/>
        <c:axId val="371502632"/>
      </c:lineChart>
      <c:dateAx>
        <c:axId val="369911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1502632"/>
        <c:crosses val="autoZero"/>
        <c:auto val="1"/>
        <c:lblOffset val="100"/>
        <c:baseTimeUnit val="years"/>
      </c:dateAx>
      <c:valAx>
        <c:axId val="371502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9911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24.03</c:v>
                </c:pt>
                <c:pt idx="1">
                  <c:v>23.82</c:v>
                </c:pt>
                <c:pt idx="2">
                  <c:v>23.61</c:v>
                </c:pt>
                <c:pt idx="3">
                  <c:v>24.36</c:v>
                </c:pt>
                <c:pt idx="4">
                  <c:v>24.25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632616"/>
        <c:axId val="371633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33.81</c:v>
                </c:pt>
                <c:pt idx="1">
                  <c:v>31.37</c:v>
                </c:pt>
                <c:pt idx="2">
                  <c:v>29.86</c:v>
                </c:pt>
                <c:pt idx="3">
                  <c:v>29.28</c:v>
                </c:pt>
                <c:pt idx="4">
                  <c:v>33.729999999999997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632616"/>
        <c:axId val="371633008"/>
      </c:lineChart>
      <c:dateAx>
        <c:axId val="371632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1633008"/>
        <c:crosses val="autoZero"/>
        <c:auto val="1"/>
        <c:lblOffset val="100"/>
        <c:baseTimeUnit val="years"/>
      </c:dateAx>
      <c:valAx>
        <c:axId val="371633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1632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53.82</c:v>
                </c:pt>
                <c:pt idx="1">
                  <c:v>54.94</c:v>
                </c:pt>
                <c:pt idx="2">
                  <c:v>57.48</c:v>
                </c:pt>
                <c:pt idx="3">
                  <c:v>57.97</c:v>
                </c:pt>
                <c:pt idx="4">
                  <c:v>59.43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052352"/>
        <c:axId val="372052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68.7</c:v>
                </c:pt>
                <c:pt idx="1">
                  <c:v>67.38</c:v>
                </c:pt>
                <c:pt idx="2">
                  <c:v>65.95</c:v>
                </c:pt>
                <c:pt idx="3">
                  <c:v>66.819999999999993</c:v>
                </c:pt>
                <c:pt idx="4">
                  <c:v>79.989999999999995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052352"/>
        <c:axId val="372052744"/>
      </c:lineChart>
      <c:dateAx>
        <c:axId val="372052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2052744"/>
        <c:crosses val="autoZero"/>
        <c:auto val="1"/>
        <c:lblOffset val="100"/>
        <c:baseTimeUnit val="years"/>
      </c:dateAx>
      <c:valAx>
        <c:axId val="372052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2052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68</c:v>
                </c:pt>
                <c:pt idx="1">
                  <c:v>79.97</c:v>
                </c:pt>
                <c:pt idx="2">
                  <c:v>74.11</c:v>
                </c:pt>
                <c:pt idx="3">
                  <c:v>75.38</c:v>
                </c:pt>
                <c:pt idx="4">
                  <c:v>78.89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308776"/>
        <c:axId val="371311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308776"/>
        <c:axId val="371311208"/>
      </c:lineChart>
      <c:dateAx>
        <c:axId val="371308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1311208"/>
        <c:crosses val="autoZero"/>
        <c:auto val="1"/>
        <c:lblOffset val="100"/>
        <c:baseTimeUnit val="years"/>
      </c:dateAx>
      <c:valAx>
        <c:axId val="371311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1308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321368"/>
        <c:axId val="371362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321368"/>
        <c:axId val="371362928"/>
      </c:lineChart>
      <c:dateAx>
        <c:axId val="371321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1362928"/>
        <c:crosses val="autoZero"/>
        <c:auto val="1"/>
        <c:lblOffset val="100"/>
        <c:baseTimeUnit val="years"/>
      </c:dateAx>
      <c:valAx>
        <c:axId val="371362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1321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026360"/>
        <c:axId val="370027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026360"/>
        <c:axId val="370027144"/>
      </c:lineChart>
      <c:dateAx>
        <c:axId val="370026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0027144"/>
        <c:crosses val="autoZero"/>
        <c:auto val="1"/>
        <c:lblOffset val="100"/>
        <c:baseTimeUnit val="years"/>
      </c:dateAx>
      <c:valAx>
        <c:axId val="370027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0026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029104"/>
        <c:axId val="370029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029104"/>
        <c:axId val="370029496"/>
      </c:lineChart>
      <c:dateAx>
        <c:axId val="370029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0029496"/>
        <c:crosses val="autoZero"/>
        <c:auto val="1"/>
        <c:lblOffset val="100"/>
        <c:baseTimeUnit val="years"/>
      </c:dateAx>
      <c:valAx>
        <c:axId val="370029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0029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512016"/>
        <c:axId val="371512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512016"/>
        <c:axId val="371512408"/>
      </c:lineChart>
      <c:dateAx>
        <c:axId val="371512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1512408"/>
        <c:crosses val="autoZero"/>
        <c:auto val="1"/>
        <c:lblOffset val="100"/>
        <c:baseTimeUnit val="years"/>
      </c:dateAx>
      <c:valAx>
        <c:axId val="371512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1512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630.52</c:v>
                </c:pt>
                <c:pt idx="1">
                  <c:v>406.16</c:v>
                </c:pt>
                <c:pt idx="2">
                  <c:v>345.05</c:v>
                </c:pt>
                <c:pt idx="3">
                  <c:v>331.41</c:v>
                </c:pt>
                <c:pt idx="4">
                  <c:v>277.07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513584"/>
        <c:axId val="371513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1665.33</c:v>
                </c:pt>
                <c:pt idx="1">
                  <c:v>1716.47</c:v>
                </c:pt>
                <c:pt idx="2">
                  <c:v>1741.94</c:v>
                </c:pt>
                <c:pt idx="3">
                  <c:v>1451.54</c:v>
                </c:pt>
                <c:pt idx="4">
                  <c:v>1063.93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513584"/>
        <c:axId val="371513976"/>
      </c:lineChart>
      <c:dateAx>
        <c:axId val="371513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1513976"/>
        <c:crosses val="autoZero"/>
        <c:auto val="1"/>
        <c:lblOffset val="100"/>
        <c:baseTimeUnit val="years"/>
      </c:dateAx>
      <c:valAx>
        <c:axId val="371513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1513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46.17</c:v>
                </c:pt>
                <c:pt idx="1">
                  <c:v>52.88</c:v>
                </c:pt>
                <c:pt idx="2">
                  <c:v>41.46</c:v>
                </c:pt>
                <c:pt idx="3">
                  <c:v>44.88</c:v>
                </c:pt>
                <c:pt idx="4">
                  <c:v>51.67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629480"/>
        <c:axId val="371629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37.92</c:v>
                </c:pt>
                <c:pt idx="1">
                  <c:v>35.049999999999997</c:v>
                </c:pt>
                <c:pt idx="2">
                  <c:v>33.86</c:v>
                </c:pt>
                <c:pt idx="3">
                  <c:v>33.58</c:v>
                </c:pt>
                <c:pt idx="4">
                  <c:v>46.26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629480"/>
        <c:axId val="371629872"/>
      </c:lineChart>
      <c:dateAx>
        <c:axId val="371629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1629872"/>
        <c:crosses val="autoZero"/>
        <c:auto val="1"/>
        <c:lblOffset val="100"/>
        <c:baseTimeUnit val="years"/>
      </c:dateAx>
      <c:valAx>
        <c:axId val="371629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1629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491.88</c:v>
                </c:pt>
                <c:pt idx="1">
                  <c:v>427.35</c:v>
                </c:pt>
                <c:pt idx="2">
                  <c:v>579.02</c:v>
                </c:pt>
                <c:pt idx="3">
                  <c:v>521.20000000000005</c:v>
                </c:pt>
                <c:pt idx="4">
                  <c:v>461.54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631048"/>
        <c:axId val="371631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438.71</c:v>
                </c:pt>
                <c:pt idx="1">
                  <c:v>463.38</c:v>
                </c:pt>
                <c:pt idx="2">
                  <c:v>510.15</c:v>
                </c:pt>
                <c:pt idx="3">
                  <c:v>514.39</c:v>
                </c:pt>
                <c:pt idx="4">
                  <c:v>376.4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631048"/>
        <c:axId val="371631440"/>
      </c:lineChart>
      <c:dateAx>
        <c:axId val="371631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1631440"/>
        <c:crosses val="autoZero"/>
        <c:auto val="1"/>
        <c:lblOffset val="100"/>
        <c:baseTimeUnit val="years"/>
      </c:dateAx>
      <c:valAx>
        <c:axId val="371631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1631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【985.48】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【377.04】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L56" zoomScaleNormal="100" workbookViewId="0">
      <selection activeCell="BL66" sqref="BL66:BZ82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75" t="str">
        <f>データ!H6</f>
        <v>三重県　志摩市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4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漁業集落排水</v>
      </c>
      <c r="Q8" s="72"/>
      <c r="R8" s="72"/>
      <c r="S8" s="72"/>
      <c r="T8" s="72"/>
      <c r="U8" s="72"/>
      <c r="V8" s="72"/>
      <c r="W8" s="72" t="str">
        <f>データ!L6</f>
        <v>H2</v>
      </c>
      <c r="X8" s="72"/>
      <c r="Y8" s="72"/>
      <c r="Z8" s="72"/>
      <c r="AA8" s="72"/>
      <c r="AB8" s="72"/>
      <c r="AC8" s="72"/>
      <c r="AD8" s="73" t="s">
        <v>120</v>
      </c>
      <c r="AE8" s="73"/>
      <c r="AF8" s="73"/>
      <c r="AG8" s="73"/>
      <c r="AH8" s="73"/>
      <c r="AI8" s="73"/>
      <c r="AJ8" s="73"/>
      <c r="AK8" s="4"/>
      <c r="AL8" s="67">
        <f>データ!S6</f>
        <v>52140</v>
      </c>
      <c r="AM8" s="67"/>
      <c r="AN8" s="67"/>
      <c r="AO8" s="67"/>
      <c r="AP8" s="67"/>
      <c r="AQ8" s="67"/>
      <c r="AR8" s="67"/>
      <c r="AS8" s="67"/>
      <c r="AT8" s="66">
        <f>データ!T6</f>
        <v>178.95</v>
      </c>
      <c r="AU8" s="66"/>
      <c r="AV8" s="66"/>
      <c r="AW8" s="66"/>
      <c r="AX8" s="66"/>
      <c r="AY8" s="66"/>
      <c r="AZ8" s="66"/>
      <c r="BA8" s="66"/>
      <c r="BB8" s="66">
        <f>データ!U6</f>
        <v>291.37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4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4"/>
      <c r="BK9" s="4"/>
      <c r="BL9" s="64" t="s">
        <v>20</v>
      </c>
      <c r="BM9" s="65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 t="str">
        <f>データ!O6</f>
        <v>該当数値なし</v>
      </c>
      <c r="J10" s="66"/>
      <c r="K10" s="66"/>
      <c r="L10" s="66"/>
      <c r="M10" s="66"/>
      <c r="N10" s="66"/>
      <c r="O10" s="66"/>
      <c r="P10" s="66">
        <f>データ!P6</f>
        <v>3.04</v>
      </c>
      <c r="Q10" s="66"/>
      <c r="R10" s="66"/>
      <c r="S10" s="66"/>
      <c r="T10" s="66"/>
      <c r="U10" s="66"/>
      <c r="V10" s="66"/>
      <c r="W10" s="66">
        <f>データ!Q6</f>
        <v>99.03</v>
      </c>
      <c r="X10" s="66"/>
      <c r="Y10" s="66"/>
      <c r="Z10" s="66"/>
      <c r="AA10" s="66"/>
      <c r="AB10" s="66"/>
      <c r="AC10" s="66"/>
      <c r="AD10" s="67">
        <f>データ!R6</f>
        <v>4233</v>
      </c>
      <c r="AE10" s="67"/>
      <c r="AF10" s="67"/>
      <c r="AG10" s="67"/>
      <c r="AH10" s="67"/>
      <c r="AI10" s="67"/>
      <c r="AJ10" s="67"/>
      <c r="AK10" s="2"/>
      <c r="AL10" s="67">
        <f>データ!V6</f>
        <v>1575</v>
      </c>
      <c r="AM10" s="67"/>
      <c r="AN10" s="67"/>
      <c r="AO10" s="67"/>
      <c r="AP10" s="67"/>
      <c r="AQ10" s="67"/>
      <c r="AR10" s="67"/>
      <c r="AS10" s="67"/>
      <c r="AT10" s="66">
        <f>データ!W6</f>
        <v>0.48</v>
      </c>
      <c r="AU10" s="66"/>
      <c r="AV10" s="66"/>
      <c r="AW10" s="66"/>
      <c r="AX10" s="66"/>
      <c r="AY10" s="66"/>
      <c r="AZ10" s="66"/>
      <c r="BA10" s="66"/>
      <c r="BB10" s="66">
        <f>データ!X6</f>
        <v>3281.25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22</v>
      </c>
      <c r="BM10" s="69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8" t="s">
        <v>122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>
      <c r="A34" s="2"/>
      <c r="B34" s="17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0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20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20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9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>
      <c r="A35" s="2"/>
      <c r="B35" s="17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20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20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20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9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8" t="s">
        <v>121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>
      <c r="A56" s="2"/>
      <c r="B56" s="17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20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20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20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9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>
      <c r="A57" s="2"/>
      <c r="B57" s="17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20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20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20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9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8" t="s">
        <v>123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>
      <c r="A79" s="2"/>
      <c r="B79" s="17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20"/>
      <c r="V79" s="20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20"/>
      <c r="AP79" s="20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8"/>
      <c r="BJ79" s="19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>
      <c r="A80" s="2"/>
      <c r="B80" s="17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20"/>
      <c r="V80" s="20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8"/>
      <c r="BJ80" s="19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【985.48】</v>
      </c>
      <c r="I86" s="26" t="str">
        <f>データ!CA6</f>
        <v>【45.38】</v>
      </c>
      <c r="J86" s="26" t="str">
        <f>データ!CL6</f>
        <v>【377.04】</v>
      </c>
      <c r="K86" s="26" t="str">
        <f>データ!CW6</f>
        <v>【34.15】</v>
      </c>
      <c r="L86" s="26" t="str">
        <f>データ!DH6</f>
        <v>【78.22】</v>
      </c>
      <c r="M86" s="26" t="s">
        <v>55</v>
      </c>
      <c r="N86" s="26" t="s">
        <v>55</v>
      </c>
      <c r="O86" s="26" t="str">
        <f>データ!EO6</f>
        <v>【0.01】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36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28" t="s">
        <v>67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69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28" t="s">
        <v>79</v>
      </c>
      <c r="B5" s="31"/>
      <c r="C5" s="31"/>
      <c r="D5" s="31"/>
      <c r="E5" s="31"/>
      <c r="F5" s="31"/>
      <c r="G5" s="31"/>
      <c r="H5" s="32" t="s">
        <v>80</v>
      </c>
      <c r="I5" s="32" t="s">
        <v>81</v>
      </c>
      <c r="J5" s="32" t="s">
        <v>82</v>
      </c>
      <c r="K5" s="32" t="s">
        <v>83</v>
      </c>
      <c r="L5" s="32" t="s">
        <v>84</v>
      </c>
      <c r="M5" s="32" t="s">
        <v>5</v>
      </c>
      <c r="N5" s="32" t="s">
        <v>85</v>
      </c>
      <c r="O5" s="32" t="s">
        <v>86</v>
      </c>
      <c r="P5" s="32" t="s">
        <v>87</v>
      </c>
      <c r="Q5" s="32" t="s">
        <v>88</v>
      </c>
      <c r="R5" s="32" t="s">
        <v>89</v>
      </c>
      <c r="S5" s="32" t="s">
        <v>90</v>
      </c>
      <c r="T5" s="32" t="s">
        <v>91</v>
      </c>
      <c r="U5" s="32" t="s">
        <v>92</v>
      </c>
      <c r="V5" s="32" t="s">
        <v>93</v>
      </c>
      <c r="W5" s="32" t="s">
        <v>94</v>
      </c>
      <c r="X5" s="32" t="s">
        <v>95</v>
      </c>
      <c r="Y5" s="32" t="s">
        <v>96</v>
      </c>
      <c r="Z5" s="32" t="s">
        <v>97</v>
      </c>
      <c r="AA5" s="32" t="s">
        <v>98</v>
      </c>
      <c r="AB5" s="32" t="s">
        <v>99</v>
      </c>
      <c r="AC5" s="32" t="s">
        <v>100</v>
      </c>
      <c r="AD5" s="32" t="s">
        <v>101</v>
      </c>
      <c r="AE5" s="32" t="s">
        <v>102</v>
      </c>
      <c r="AF5" s="32" t="s">
        <v>103</v>
      </c>
      <c r="AG5" s="32" t="s">
        <v>104</v>
      </c>
      <c r="AH5" s="32" t="s">
        <v>105</v>
      </c>
      <c r="AI5" s="32" t="s">
        <v>43</v>
      </c>
      <c r="AJ5" s="32" t="s">
        <v>96</v>
      </c>
      <c r="AK5" s="32" t="s">
        <v>97</v>
      </c>
      <c r="AL5" s="32" t="s">
        <v>98</v>
      </c>
      <c r="AM5" s="32" t="s">
        <v>99</v>
      </c>
      <c r="AN5" s="32" t="s">
        <v>100</v>
      </c>
      <c r="AO5" s="32" t="s">
        <v>101</v>
      </c>
      <c r="AP5" s="32" t="s">
        <v>102</v>
      </c>
      <c r="AQ5" s="32" t="s">
        <v>103</v>
      </c>
      <c r="AR5" s="32" t="s">
        <v>104</v>
      </c>
      <c r="AS5" s="32" t="s">
        <v>105</v>
      </c>
      <c r="AT5" s="32" t="s">
        <v>106</v>
      </c>
      <c r="AU5" s="32" t="s">
        <v>96</v>
      </c>
      <c r="AV5" s="32" t="s">
        <v>97</v>
      </c>
      <c r="AW5" s="32" t="s">
        <v>98</v>
      </c>
      <c r="AX5" s="32" t="s">
        <v>99</v>
      </c>
      <c r="AY5" s="32" t="s">
        <v>100</v>
      </c>
      <c r="AZ5" s="32" t="s">
        <v>101</v>
      </c>
      <c r="BA5" s="32" t="s">
        <v>102</v>
      </c>
      <c r="BB5" s="32" t="s">
        <v>103</v>
      </c>
      <c r="BC5" s="32" t="s">
        <v>104</v>
      </c>
      <c r="BD5" s="32" t="s">
        <v>105</v>
      </c>
      <c r="BE5" s="32" t="s">
        <v>106</v>
      </c>
      <c r="BF5" s="32" t="s">
        <v>96</v>
      </c>
      <c r="BG5" s="32" t="s">
        <v>97</v>
      </c>
      <c r="BH5" s="32" t="s">
        <v>98</v>
      </c>
      <c r="BI5" s="32" t="s">
        <v>99</v>
      </c>
      <c r="BJ5" s="32" t="s">
        <v>100</v>
      </c>
      <c r="BK5" s="32" t="s">
        <v>101</v>
      </c>
      <c r="BL5" s="32" t="s">
        <v>102</v>
      </c>
      <c r="BM5" s="32" t="s">
        <v>103</v>
      </c>
      <c r="BN5" s="32" t="s">
        <v>104</v>
      </c>
      <c r="BO5" s="32" t="s">
        <v>105</v>
      </c>
      <c r="BP5" s="32" t="s">
        <v>106</v>
      </c>
      <c r="BQ5" s="32" t="s">
        <v>96</v>
      </c>
      <c r="BR5" s="32" t="s">
        <v>97</v>
      </c>
      <c r="BS5" s="32" t="s">
        <v>98</v>
      </c>
      <c r="BT5" s="32" t="s">
        <v>99</v>
      </c>
      <c r="BU5" s="32" t="s">
        <v>100</v>
      </c>
      <c r="BV5" s="32" t="s">
        <v>101</v>
      </c>
      <c r="BW5" s="32" t="s">
        <v>102</v>
      </c>
      <c r="BX5" s="32" t="s">
        <v>103</v>
      </c>
      <c r="BY5" s="32" t="s">
        <v>104</v>
      </c>
      <c r="BZ5" s="32" t="s">
        <v>105</v>
      </c>
      <c r="CA5" s="32" t="s">
        <v>106</v>
      </c>
      <c r="CB5" s="32" t="s">
        <v>96</v>
      </c>
      <c r="CC5" s="32" t="s">
        <v>97</v>
      </c>
      <c r="CD5" s="32" t="s">
        <v>98</v>
      </c>
      <c r="CE5" s="32" t="s">
        <v>99</v>
      </c>
      <c r="CF5" s="32" t="s">
        <v>100</v>
      </c>
      <c r="CG5" s="32" t="s">
        <v>101</v>
      </c>
      <c r="CH5" s="32" t="s">
        <v>102</v>
      </c>
      <c r="CI5" s="32" t="s">
        <v>103</v>
      </c>
      <c r="CJ5" s="32" t="s">
        <v>104</v>
      </c>
      <c r="CK5" s="32" t="s">
        <v>105</v>
      </c>
      <c r="CL5" s="32" t="s">
        <v>106</v>
      </c>
      <c r="CM5" s="32" t="s">
        <v>96</v>
      </c>
      <c r="CN5" s="32" t="s">
        <v>97</v>
      </c>
      <c r="CO5" s="32" t="s">
        <v>98</v>
      </c>
      <c r="CP5" s="32" t="s">
        <v>99</v>
      </c>
      <c r="CQ5" s="32" t="s">
        <v>100</v>
      </c>
      <c r="CR5" s="32" t="s">
        <v>101</v>
      </c>
      <c r="CS5" s="32" t="s">
        <v>102</v>
      </c>
      <c r="CT5" s="32" t="s">
        <v>103</v>
      </c>
      <c r="CU5" s="32" t="s">
        <v>104</v>
      </c>
      <c r="CV5" s="32" t="s">
        <v>105</v>
      </c>
      <c r="CW5" s="32" t="s">
        <v>106</v>
      </c>
      <c r="CX5" s="32" t="s">
        <v>96</v>
      </c>
      <c r="CY5" s="32" t="s">
        <v>97</v>
      </c>
      <c r="CZ5" s="32" t="s">
        <v>98</v>
      </c>
      <c r="DA5" s="32" t="s">
        <v>99</v>
      </c>
      <c r="DB5" s="32" t="s">
        <v>100</v>
      </c>
      <c r="DC5" s="32" t="s">
        <v>101</v>
      </c>
      <c r="DD5" s="32" t="s">
        <v>102</v>
      </c>
      <c r="DE5" s="32" t="s">
        <v>103</v>
      </c>
      <c r="DF5" s="32" t="s">
        <v>104</v>
      </c>
      <c r="DG5" s="32" t="s">
        <v>105</v>
      </c>
      <c r="DH5" s="32" t="s">
        <v>106</v>
      </c>
      <c r="DI5" s="32" t="s">
        <v>96</v>
      </c>
      <c r="DJ5" s="32" t="s">
        <v>97</v>
      </c>
      <c r="DK5" s="32" t="s">
        <v>98</v>
      </c>
      <c r="DL5" s="32" t="s">
        <v>99</v>
      </c>
      <c r="DM5" s="32" t="s">
        <v>100</v>
      </c>
      <c r="DN5" s="32" t="s">
        <v>101</v>
      </c>
      <c r="DO5" s="32" t="s">
        <v>102</v>
      </c>
      <c r="DP5" s="32" t="s">
        <v>103</v>
      </c>
      <c r="DQ5" s="32" t="s">
        <v>104</v>
      </c>
      <c r="DR5" s="32" t="s">
        <v>105</v>
      </c>
      <c r="DS5" s="32" t="s">
        <v>106</v>
      </c>
      <c r="DT5" s="32" t="s">
        <v>96</v>
      </c>
      <c r="DU5" s="32" t="s">
        <v>97</v>
      </c>
      <c r="DV5" s="32" t="s">
        <v>98</v>
      </c>
      <c r="DW5" s="32" t="s">
        <v>99</v>
      </c>
      <c r="DX5" s="32" t="s">
        <v>100</v>
      </c>
      <c r="DY5" s="32" t="s">
        <v>101</v>
      </c>
      <c r="DZ5" s="32" t="s">
        <v>102</v>
      </c>
      <c r="EA5" s="32" t="s">
        <v>103</v>
      </c>
      <c r="EB5" s="32" t="s">
        <v>104</v>
      </c>
      <c r="EC5" s="32" t="s">
        <v>105</v>
      </c>
      <c r="ED5" s="32" t="s">
        <v>106</v>
      </c>
      <c r="EE5" s="32" t="s">
        <v>96</v>
      </c>
      <c r="EF5" s="32" t="s">
        <v>97</v>
      </c>
      <c r="EG5" s="32" t="s">
        <v>98</v>
      </c>
      <c r="EH5" s="32" t="s">
        <v>99</v>
      </c>
      <c r="EI5" s="32" t="s">
        <v>100</v>
      </c>
      <c r="EJ5" s="32" t="s">
        <v>101</v>
      </c>
      <c r="EK5" s="32" t="s">
        <v>102</v>
      </c>
      <c r="EL5" s="32" t="s">
        <v>103</v>
      </c>
      <c r="EM5" s="32" t="s">
        <v>104</v>
      </c>
      <c r="EN5" s="32" t="s">
        <v>105</v>
      </c>
      <c r="EO5" s="32" t="s">
        <v>106</v>
      </c>
    </row>
    <row r="6" spans="1:145" s="36" customFormat="1">
      <c r="A6" s="28" t="s">
        <v>107</v>
      </c>
      <c r="B6" s="33">
        <f>B7</f>
        <v>2016</v>
      </c>
      <c r="C6" s="33">
        <f t="shared" ref="C6:X6" si="3">C7</f>
        <v>242152</v>
      </c>
      <c r="D6" s="33">
        <f t="shared" si="3"/>
        <v>47</v>
      </c>
      <c r="E6" s="33">
        <f t="shared" si="3"/>
        <v>17</v>
      </c>
      <c r="F6" s="33">
        <f t="shared" si="3"/>
        <v>6</v>
      </c>
      <c r="G6" s="33">
        <f t="shared" si="3"/>
        <v>0</v>
      </c>
      <c r="H6" s="33" t="str">
        <f t="shared" si="3"/>
        <v>三重県　志摩市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漁業集落排水</v>
      </c>
      <c r="L6" s="33" t="str">
        <f t="shared" si="3"/>
        <v>H2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3.04</v>
      </c>
      <c r="Q6" s="34">
        <f t="shared" si="3"/>
        <v>99.03</v>
      </c>
      <c r="R6" s="34">
        <f t="shared" si="3"/>
        <v>4233</v>
      </c>
      <c r="S6" s="34">
        <f t="shared" si="3"/>
        <v>52140</v>
      </c>
      <c r="T6" s="34">
        <f t="shared" si="3"/>
        <v>178.95</v>
      </c>
      <c r="U6" s="34">
        <f t="shared" si="3"/>
        <v>291.37</v>
      </c>
      <c r="V6" s="34">
        <f t="shared" si="3"/>
        <v>1575</v>
      </c>
      <c r="W6" s="34">
        <f t="shared" si="3"/>
        <v>0.48</v>
      </c>
      <c r="X6" s="34">
        <f t="shared" si="3"/>
        <v>3281.25</v>
      </c>
      <c r="Y6" s="35">
        <f>IF(Y7="",NA(),Y7)</f>
        <v>68</v>
      </c>
      <c r="Z6" s="35">
        <f t="shared" ref="Z6:AH6" si="4">IF(Z7="",NA(),Z7)</f>
        <v>79.97</v>
      </c>
      <c r="AA6" s="35">
        <f t="shared" si="4"/>
        <v>74.11</v>
      </c>
      <c r="AB6" s="35">
        <f t="shared" si="4"/>
        <v>75.38</v>
      </c>
      <c r="AC6" s="35">
        <f t="shared" si="4"/>
        <v>78.89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630.52</v>
      </c>
      <c r="BG6" s="35">
        <f t="shared" ref="BG6:BO6" si="7">IF(BG7="",NA(),BG7)</f>
        <v>406.16</v>
      </c>
      <c r="BH6" s="35">
        <f t="shared" si="7"/>
        <v>345.05</v>
      </c>
      <c r="BI6" s="35">
        <f t="shared" si="7"/>
        <v>331.41</v>
      </c>
      <c r="BJ6" s="35">
        <f t="shared" si="7"/>
        <v>277.07</v>
      </c>
      <c r="BK6" s="35">
        <f t="shared" si="7"/>
        <v>1665.33</v>
      </c>
      <c r="BL6" s="35">
        <f t="shared" si="7"/>
        <v>1716.47</v>
      </c>
      <c r="BM6" s="35">
        <f t="shared" si="7"/>
        <v>1741.94</v>
      </c>
      <c r="BN6" s="35">
        <f t="shared" si="7"/>
        <v>1451.54</v>
      </c>
      <c r="BO6" s="35">
        <f t="shared" si="7"/>
        <v>1063.93</v>
      </c>
      <c r="BP6" s="34" t="str">
        <f>IF(BP7="","",IF(BP7="-","【-】","【"&amp;SUBSTITUTE(TEXT(BP7,"#,##0.00"),"-","△")&amp;"】"))</f>
        <v>【985.48】</v>
      </c>
      <c r="BQ6" s="35">
        <f>IF(BQ7="",NA(),BQ7)</f>
        <v>46.17</v>
      </c>
      <c r="BR6" s="35">
        <f t="shared" ref="BR6:BZ6" si="8">IF(BR7="",NA(),BR7)</f>
        <v>52.88</v>
      </c>
      <c r="BS6" s="35">
        <f t="shared" si="8"/>
        <v>41.46</v>
      </c>
      <c r="BT6" s="35">
        <f t="shared" si="8"/>
        <v>44.88</v>
      </c>
      <c r="BU6" s="35">
        <f t="shared" si="8"/>
        <v>51.67</v>
      </c>
      <c r="BV6" s="35">
        <f t="shared" si="8"/>
        <v>37.92</v>
      </c>
      <c r="BW6" s="35">
        <f t="shared" si="8"/>
        <v>35.049999999999997</v>
      </c>
      <c r="BX6" s="35">
        <f t="shared" si="8"/>
        <v>33.86</v>
      </c>
      <c r="BY6" s="35">
        <f t="shared" si="8"/>
        <v>33.58</v>
      </c>
      <c r="BZ6" s="35">
        <f t="shared" si="8"/>
        <v>46.26</v>
      </c>
      <c r="CA6" s="34" t="str">
        <f>IF(CA7="","",IF(CA7="-","【-】","【"&amp;SUBSTITUTE(TEXT(CA7,"#,##0.00"),"-","△")&amp;"】"))</f>
        <v>【45.38】</v>
      </c>
      <c r="CB6" s="35">
        <f>IF(CB7="",NA(),CB7)</f>
        <v>491.88</v>
      </c>
      <c r="CC6" s="35">
        <f t="shared" ref="CC6:CK6" si="9">IF(CC7="",NA(),CC7)</f>
        <v>427.35</v>
      </c>
      <c r="CD6" s="35">
        <f t="shared" si="9"/>
        <v>579.02</v>
      </c>
      <c r="CE6" s="35">
        <f t="shared" si="9"/>
        <v>521.20000000000005</v>
      </c>
      <c r="CF6" s="35">
        <f t="shared" si="9"/>
        <v>461.54</v>
      </c>
      <c r="CG6" s="35">
        <f t="shared" si="9"/>
        <v>438.71</v>
      </c>
      <c r="CH6" s="35">
        <f t="shared" si="9"/>
        <v>463.38</v>
      </c>
      <c r="CI6" s="35">
        <f t="shared" si="9"/>
        <v>510.15</v>
      </c>
      <c r="CJ6" s="35">
        <f t="shared" si="9"/>
        <v>514.39</v>
      </c>
      <c r="CK6" s="35">
        <f t="shared" si="9"/>
        <v>376.4</v>
      </c>
      <c r="CL6" s="34" t="str">
        <f>IF(CL7="","",IF(CL7="-","【-】","【"&amp;SUBSTITUTE(TEXT(CL7,"#,##0.00"),"-","△")&amp;"】"))</f>
        <v>【377.04】</v>
      </c>
      <c r="CM6" s="35">
        <f>IF(CM7="",NA(),CM7)</f>
        <v>24.03</v>
      </c>
      <c r="CN6" s="35">
        <f t="shared" ref="CN6:CV6" si="10">IF(CN7="",NA(),CN7)</f>
        <v>23.82</v>
      </c>
      <c r="CO6" s="35">
        <f t="shared" si="10"/>
        <v>23.61</v>
      </c>
      <c r="CP6" s="35">
        <f t="shared" si="10"/>
        <v>24.36</v>
      </c>
      <c r="CQ6" s="35">
        <f t="shared" si="10"/>
        <v>24.25</v>
      </c>
      <c r="CR6" s="35">
        <f t="shared" si="10"/>
        <v>33.81</v>
      </c>
      <c r="CS6" s="35">
        <f t="shared" si="10"/>
        <v>31.37</v>
      </c>
      <c r="CT6" s="35">
        <f t="shared" si="10"/>
        <v>29.86</v>
      </c>
      <c r="CU6" s="35">
        <f t="shared" si="10"/>
        <v>29.28</v>
      </c>
      <c r="CV6" s="35">
        <f t="shared" si="10"/>
        <v>33.729999999999997</v>
      </c>
      <c r="CW6" s="34" t="str">
        <f>IF(CW7="","",IF(CW7="-","【-】","【"&amp;SUBSTITUTE(TEXT(CW7,"#,##0.00"),"-","△")&amp;"】"))</f>
        <v>【34.15】</v>
      </c>
      <c r="CX6" s="35">
        <f>IF(CX7="",NA(),CX7)</f>
        <v>53.82</v>
      </c>
      <c r="CY6" s="35">
        <f t="shared" ref="CY6:DG6" si="11">IF(CY7="",NA(),CY7)</f>
        <v>54.94</v>
      </c>
      <c r="CZ6" s="35">
        <f t="shared" si="11"/>
        <v>57.48</v>
      </c>
      <c r="DA6" s="35">
        <f t="shared" si="11"/>
        <v>57.97</v>
      </c>
      <c r="DB6" s="35">
        <f t="shared" si="11"/>
        <v>59.43</v>
      </c>
      <c r="DC6" s="35">
        <f t="shared" si="11"/>
        <v>68.7</v>
      </c>
      <c r="DD6" s="35">
        <f t="shared" si="11"/>
        <v>67.38</v>
      </c>
      <c r="DE6" s="35">
        <f t="shared" si="11"/>
        <v>65.95</v>
      </c>
      <c r="DF6" s="35">
        <f t="shared" si="11"/>
        <v>66.819999999999993</v>
      </c>
      <c r="DG6" s="35">
        <f t="shared" si="11"/>
        <v>79.989999999999995</v>
      </c>
      <c r="DH6" s="34" t="str">
        <f>IF(DH7="","",IF(DH7="-","【-】","【"&amp;SUBSTITUTE(TEXT(DH7,"#,##0.00"),"-","△")&amp;"】"))</f>
        <v>【78.22】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0.36</v>
      </c>
      <c r="EK6" s="35">
        <f t="shared" si="14"/>
        <v>0.25</v>
      </c>
      <c r="EL6" s="35">
        <f t="shared" si="14"/>
        <v>0.31</v>
      </c>
      <c r="EM6" s="35">
        <f t="shared" si="14"/>
        <v>0.1</v>
      </c>
      <c r="EN6" s="35">
        <f t="shared" si="14"/>
        <v>0.01</v>
      </c>
      <c r="EO6" s="34" t="str">
        <f>IF(EO7="","",IF(EO7="-","【-】","【"&amp;SUBSTITUTE(TEXT(EO7,"#,##0.00"),"-","△")&amp;"】"))</f>
        <v>【0.01】</v>
      </c>
    </row>
    <row r="7" spans="1:145" s="36" customFormat="1">
      <c r="A7" s="28"/>
      <c r="B7" s="37">
        <v>2016</v>
      </c>
      <c r="C7" s="37">
        <v>242152</v>
      </c>
      <c r="D7" s="37">
        <v>47</v>
      </c>
      <c r="E7" s="37">
        <v>17</v>
      </c>
      <c r="F7" s="37">
        <v>6</v>
      </c>
      <c r="G7" s="37">
        <v>0</v>
      </c>
      <c r="H7" s="37" t="s">
        <v>108</v>
      </c>
      <c r="I7" s="37" t="s">
        <v>109</v>
      </c>
      <c r="J7" s="37" t="s">
        <v>110</v>
      </c>
      <c r="K7" s="37" t="s">
        <v>111</v>
      </c>
      <c r="L7" s="37" t="s">
        <v>112</v>
      </c>
      <c r="M7" s="37"/>
      <c r="N7" s="38" t="s">
        <v>113</v>
      </c>
      <c r="O7" s="38" t="s">
        <v>114</v>
      </c>
      <c r="P7" s="38">
        <v>3.04</v>
      </c>
      <c r="Q7" s="38">
        <v>99.03</v>
      </c>
      <c r="R7" s="38">
        <v>4233</v>
      </c>
      <c r="S7" s="38">
        <v>52140</v>
      </c>
      <c r="T7" s="38">
        <v>178.95</v>
      </c>
      <c r="U7" s="38">
        <v>291.37</v>
      </c>
      <c r="V7" s="38">
        <v>1575</v>
      </c>
      <c r="W7" s="38">
        <v>0.48</v>
      </c>
      <c r="X7" s="38">
        <v>3281.25</v>
      </c>
      <c r="Y7" s="38">
        <v>68</v>
      </c>
      <c r="Z7" s="38">
        <v>79.97</v>
      </c>
      <c r="AA7" s="38">
        <v>74.11</v>
      </c>
      <c r="AB7" s="38">
        <v>75.38</v>
      </c>
      <c r="AC7" s="38">
        <v>78.89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630.52</v>
      </c>
      <c r="BG7" s="38">
        <v>406.16</v>
      </c>
      <c r="BH7" s="38">
        <v>345.05</v>
      </c>
      <c r="BI7" s="38">
        <v>331.41</v>
      </c>
      <c r="BJ7" s="38">
        <v>277.07</v>
      </c>
      <c r="BK7" s="38">
        <v>1665.33</v>
      </c>
      <c r="BL7" s="38">
        <v>1716.47</v>
      </c>
      <c r="BM7" s="38">
        <v>1741.94</v>
      </c>
      <c r="BN7" s="38">
        <v>1451.54</v>
      </c>
      <c r="BO7" s="38">
        <v>1063.93</v>
      </c>
      <c r="BP7" s="38">
        <v>985.48</v>
      </c>
      <c r="BQ7" s="38">
        <v>46.17</v>
      </c>
      <c r="BR7" s="38">
        <v>52.88</v>
      </c>
      <c r="BS7" s="38">
        <v>41.46</v>
      </c>
      <c r="BT7" s="38">
        <v>44.88</v>
      </c>
      <c r="BU7" s="38">
        <v>51.67</v>
      </c>
      <c r="BV7" s="38">
        <v>37.92</v>
      </c>
      <c r="BW7" s="38">
        <v>35.049999999999997</v>
      </c>
      <c r="BX7" s="38">
        <v>33.86</v>
      </c>
      <c r="BY7" s="38">
        <v>33.58</v>
      </c>
      <c r="BZ7" s="38">
        <v>46.26</v>
      </c>
      <c r="CA7" s="38">
        <v>45.38</v>
      </c>
      <c r="CB7" s="38">
        <v>491.88</v>
      </c>
      <c r="CC7" s="38">
        <v>427.35</v>
      </c>
      <c r="CD7" s="38">
        <v>579.02</v>
      </c>
      <c r="CE7" s="38">
        <v>521.20000000000005</v>
      </c>
      <c r="CF7" s="38">
        <v>461.54</v>
      </c>
      <c r="CG7" s="38">
        <v>438.71</v>
      </c>
      <c r="CH7" s="38">
        <v>463.38</v>
      </c>
      <c r="CI7" s="38">
        <v>510.15</v>
      </c>
      <c r="CJ7" s="38">
        <v>514.39</v>
      </c>
      <c r="CK7" s="38">
        <v>376.4</v>
      </c>
      <c r="CL7" s="38">
        <v>377.04</v>
      </c>
      <c r="CM7" s="38">
        <v>24.03</v>
      </c>
      <c r="CN7" s="38">
        <v>23.82</v>
      </c>
      <c r="CO7" s="38">
        <v>23.61</v>
      </c>
      <c r="CP7" s="38">
        <v>24.36</v>
      </c>
      <c r="CQ7" s="38">
        <v>24.25</v>
      </c>
      <c r="CR7" s="38">
        <v>33.81</v>
      </c>
      <c r="CS7" s="38">
        <v>31.37</v>
      </c>
      <c r="CT7" s="38">
        <v>29.86</v>
      </c>
      <c r="CU7" s="38">
        <v>29.28</v>
      </c>
      <c r="CV7" s="38">
        <v>33.729999999999997</v>
      </c>
      <c r="CW7" s="38">
        <v>34.15</v>
      </c>
      <c r="CX7" s="38">
        <v>53.82</v>
      </c>
      <c r="CY7" s="38">
        <v>54.94</v>
      </c>
      <c r="CZ7" s="38">
        <v>57.48</v>
      </c>
      <c r="DA7" s="38">
        <v>57.97</v>
      </c>
      <c r="DB7" s="38">
        <v>59.43</v>
      </c>
      <c r="DC7" s="38">
        <v>68.7</v>
      </c>
      <c r="DD7" s="38">
        <v>67.38</v>
      </c>
      <c r="DE7" s="38">
        <v>65.95</v>
      </c>
      <c r="DF7" s="38">
        <v>66.819999999999993</v>
      </c>
      <c r="DG7" s="38">
        <v>79.989999999999995</v>
      </c>
      <c r="DH7" s="38">
        <v>78.22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0.36</v>
      </c>
      <c r="EK7" s="38">
        <v>0.25</v>
      </c>
      <c r="EL7" s="38">
        <v>0.31</v>
      </c>
      <c r="EM7" s="38">
        <v>0.1</v>
      </c>
      <c r="EN7" s="38">
        <v>0.01</v>
      </c>
      <c r="EO7" s="38">
        <v>0.01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115</v>
      </c>
      <c r="C9" s="40" t="s">
        <v>116</v>
      </c>
      <c r="D9" s="40" t="s">
        <v>117</v>
      </c>
      <c r="E9" s="40" t="s">
        <v>118</v>
      </c>
      <c r="F9" s="40" t="s">
        <v>119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田中　千香</cp:lastModifiedBy>
  <cp:lastPrinted>2018-02-01T08:03:31Z</cp:lastPrinted>
  <dcterms:created xsi:type="dcterms:W3CDTF">2017-12-25T02:35:50Z</dcterms:created>
  <dcterms:modified xsi:type="dcterms:W3CDTF">2018-02-01T08:03:33Z</dcterms:modified>
  <cp:category/>
</cp:coreProperties>
</file>