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ma\dfs\課別共有フォルダ\下水道課\◇　業務係\※財政経営課からの調査関係\H29\⑩公営企業に係る「経営比較分析表」の分析等について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AT10" i="4"/>
  <c r="AL10" i="4"/>
  <c r="P10" i="4"/>
  <c r="I10" i="4"/>
  <c r="B10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<sst xmlns="http://schemas.openxmlformats.org/spreadsheetml/2006/main" count="240" uniqueCount="126">
  <si>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</si>
  <si>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</si>
  <si>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</si>
  <si>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</si>
  <si>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</si>
  <si>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</si>
  <si>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</si>
  <si>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</si>
  <si>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</si>
  <si>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</si>
  <si>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</si>
  <si>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</si>
  <si>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</si>
  <si>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</si>
  <si>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</si>
  <si>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</si>
  <si>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</si>
  <si>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</si>
  <si>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</si>
  <si>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</si>
  <si>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</si>
  <si>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</si>
  <si>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</si>
  <si>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</si>
  <si>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</si>
  <si>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</si>
  <si>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</si>
  <si>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</si>
  <si>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</si>
  <si>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</si>
  <si>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</si>
  <si>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</si>
  <si>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</si>
  <si>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</si>
  <si>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</si>
  <si>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</si>
  <si>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</si>
  <si>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</si>
  <si>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</si>
  <si>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</si>
  <si>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</si>
  <si>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</si>
  <si>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</si>
  <si>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</si>
  <si>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</si>
  <si>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</si>
  <si>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</si>
  <si>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</si>
  <si>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</si>
  <si>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</si>
  <si>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</si>
  <si>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</si>
  <si>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</si>
  <si>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</si>
  <si>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</si>
  <si>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</si>
  <si>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</si>
  <si>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</si>
  <si>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</si>
  <si>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</si>
  <si>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</si>
  <si>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</si>
  <si>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</si>
  <si>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</si>
  <si>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</si>
  <si>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</si>
  <si>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</si>
  <si>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</si>
  <si>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</si>
  <si>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</si>
  <si>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</si>
  <si>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</si>
  <si>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</si>
  <si>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</si>
  <si>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</si>
  <si>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</si>
  <si>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</si>
  <si>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</si>
  <si>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</si>
  <si>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</si>
  <si>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</si>
  <si>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</si>
  <si>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</si>
  <si>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</si>
  <si>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</si>
  <si>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</si>
  <si>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</si>
  <si>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</si>
  <si>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</si>
  <si>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</si>
  <si>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</si>
  <si>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</si>
  <si>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</si>
  <si>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</si>
  <si>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</si>
  <si>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</si>
  <si>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</si>
  <si>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</si>
  <si>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</si>
  <si>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</si>
  <si>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</si>
  <si>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</si>
  <si>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</si>
  <si>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</si>
  <si>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</si>
  <si>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</si>
  <si>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</si>
  <si>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</si>
  <si>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</si>
  <si>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</si>
  <si>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志摩市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</si>
  <si>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</si>
  <si>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</si>
  <si>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</si>
  <si>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</si>
  <si>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</si>
  <si>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</si>
  <si>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</si>
  <si>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</si>
  <si>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</si>
  <si>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</si>
  <si>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</si>
  <si>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</si>
  <si>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特定環境保全公共下水道5施設の中で、最も古い処理区でも供用開始が平成10年であり、管渠については、老朽化の懸念はない。しかし、処理場やマンホールポンプの電気機械施設の一部は耐用年数に達し、経年劣化からの故障もみられることから、平成25年度から長寿命化事業に着手し、効率的、計画的な改築・更新を実施している。</t>
    <rPh sb="1" eb="3">
      <t>トクテイ</t>
    </rPh>
    <rPh sb="3" eb="5">
      <t>カンキョウ</t>
    </rPh>
    <rPh sb="5" eb="7">
      <t>ホゼン</t>
    </rPh>
    <rPh sb="7" eb="9">
      <t>コウキョウ</t>
    </rPh>
    <rPh sb="9" eb="12">
      <t>ゲスイドウ</t>
    </rPh>
    <rPh sb="13" eb="15">
      <t>シセツ</t>
    </rPh>
    <rPh sb="16" eb="17">
      <t>ナカ</t>
    </rPh>
    <rPh sb="19" eb="20">
      <t>モット</t>
    </rPh>
    <rPh sb="21" eb="22">
      <t>フル</t>
    </rPh>
    <rPh sb="23" eb="25">
      <t>ショリ</t>
    </rPh>
    <rPh sb="25" eb="26">
      <t>ク</t>
    </rPh>
    <rPh sb="28" eb="30">
      <t>キョウヨウ</t>
    </rPh>
    <rPh sb="30" eb="32">
      <t>カイシ</t>
    </rPh>
    <rPh sb="33" eb="35">
      <t>ヘイセイ</t>
    </rPh>
    <rPh sb="37" eb="38">
      <t>ネン</t>
    </rPh>
    <rPh sb="42" eb="43">
      <t>カン</t>
    </rPh>
    <rPh sb="43" eb="44">
      <t>キョ</t>
    </rPh>
    <rPh sb="50" eb="53">
      <t>ロウキュウカ</t>
    </rPh>
    <rPh sb="54" eb="56">
      <t>ケネン</t>
    </rPh>
    <rPh sb="64" eb="67">
      <t>ショリジョウ</t>
    </rPh>
    <rPh sb="77" eb="79">
      <t>デンキ</t>
    </rPh>
    <rPh sb="79" eb="81">
      <t>キカイ</t>
    </rPh>
    <rPh sb="81" eb="83">
      <t>シセツ</t>
    </rPh>
    <rPh sb="84" eb="86">
      <t>イチブ</t>
    </rPh>
    <rPh sb="87" eb="89">
      <t>タイヨウ</t>
    </rPh>
    <rPh sb="89" eb="91">
      <t>ネンスウ</t>
    </rPh>
    <rPh sb="92" eb="93">
      <t>タッ</t>
    </rPh>
    <rPh sb="95" eb="96">
      <t>ヘ</t>
    </rPh>
    <rPh sb="96" eb="97">
      <t>ネン</t>
    </rPh>
    <rPh sb="97" eb="99">
      <t>レッカ</t>
    </rPh>
    <rPh sb="102" eb="104">
      <t>コショウ</t>
    </rPh>
    <rPh sb="114" eb="116">
      <t>ヘイセイ</t>
    </rPh>
    <rPh sb="118" eb="120">
      <t>ネンド</t>
    </rPh>
    <rPh sb="122" eb="124">
      <t>チョウジュ</t>
    </rPh>
    <rPh sb="124" eb="125">
      <t>イノチ</t>
    </rPh>
    <rPh sb="125" eb="126">
      <t>カ</t>
    </rPh>
    <rPh sb="126" eb="128">
      <t>ジギョウ</t>
    </rPh>
    <rPh sb="129" eb="131">
      <t>チャクシュ</t>
    </rPh>
    <rPh sb="133" eb="136">
      <t>コウリツテキ</t>
    </rPh>
    <rPh sb="137" eb="140">
      <t>ケイカクテキ</t>
    </rPh>
    <rPh sb="141" eb="143">
      <t>カイチク</t>
    </rPh>
    <rPh sb="144" eb="146">
      <t>コウシン</t>
    </rPh>
    <rPh sb="147" eb="149">
      <t>ジッシ</t>
    </rPh>
    <phoneticPr fontId="4"/>
  </si>
  <si>
    <t xml:space="preserve">　収益的収支比率、経費回収率等の指標から、下水道使用料で事業運営ができていない状況であり、不足分を一般会計からの繰入金で賄っている。また、総支出額のうち企業債償還額が占める率も高い。
　水洗化率が低迷しているため、期間を限定した接続補助金制度の創設や戸別訪問等を行い、接続率向上に取り組んできたが、大きな効果は出ていない。
　下水道使用料については、近隣市町の料金も比較し、公営企業会計移行後に検討が必要である。
　⑦施設利用率(％)の数値に誤りがあるため、次のとおり修正する。
　H24　（誤）11.96　→　（正）20.71
　H25　（誤）21.45　→　（正）20.88
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4" eb="15">
      <t>トウ</t>
    </rPh>
    <rPh sb="16" eb="18">
      <t>シヒョウ</t>
    </rPh>
    <rPh sb="21" eb="24">
      <t>ゲスイドウ</t>
    </rPh>
    <rPh sb="24" eb="27">
      <t>シヨウリョウ</t>
    </rPh>
    <rPh sb="28" eb="30">
      <t>ジギョウ</t>
    </rPh>
    <rPh sb="30" eb="32">
      <t>ウンエイ</t>
    </rPh>
    <rPh sb="39" eb="41">
      <t>ジョウキョウ</t>
    </rPh>
    <rPh sb="45" eb="48">
      <t>フソクブン</t>
    </rPh>
    <rPh sb="49" eb="51">
      <t>イッパン</t>
    </rPh>
    <rPh sb="51" eb="53">
      <t>カイケイ</t>
    </rPh>
    <rPh sb="56" eb="58">
      <t>クリイレ</t>
    </rPh>
    <rPh sb="58" eb="59">
      <t>キン</t>
    </rPh>
    <rPh sb="60" eb="61">
      <t>マカナ</t>
    </rPh>
    <rPh sb="69" eb="70">
      <t>ソウ</t>
    </rPh>
    <rPh sb="70" eb="73">
      <t>シシュツガク</t>
    </rPh>
    <rPh sb="76" eb="78">
      <t>キギョウ</t>
    </rPh>
    <rPh sb="78" eb="79">
      <t>サイ</t>
    </rPh>
    <rPh sb="79" eb="81">
      <t>ショウカン</t>
    </rPh>
    <rPh sb="81" eb="82">
      <t>ガク</t>
    </rPh>
    <rPh sb="83" eb="84">
      <t>シ</t>
    </rPh>
    <rPh sb="86" eb="87">
      <t>リツ</t>
    </rPh>
    <rPh sb="88" eb="89">
      <t>タカ</t>
    </rPh>
    <rPh sb="93" eb="96">
      <t>スイセンカ</t>
    </rPh>
    <rPh sb="96" eb="97">
      <t>リツ</t>
    </rPh>
    <rPh sb="98" eb="100">
      <t>テイメイ</t>
    </rPh>
    <rPh sb="107" eb="109">
      <t>キカン</t>
    </rPh>
    <rPh sb="110" eb="112">
      <t>ゲンテイ</t>
    </rPh>
    <rPh sb="114" eb="116">
      <t>セツゾク</t>
    </rPh>
    <rPh sb="116" eb="119">
      <t>ホジョキン</t>
    </rPh>
    <rPh sb="119" eb="121">
      <t>セイド</t>
    </rPh>
    <rPh sb="122" eb="124">
      <t>ソウセツ</t>
    </rPh>
    <rPh sb="125" eb="127">
      <t>コベツ</t>
    </rPh>
    <rPh sb="127" eb="129">
      <t>ホウモン</t>
    </rPh>
    <rPh sb="129" eb="130">
      <t>トウ</t>
    </rPh>
    <rPh sb="131" eb="132">
      <t>オコナ</t>
    </rPh>
    <rPh sb="134" eb="136">
      <t>セツゾク</t>
    </rPh>
    <rPh sb="136" eb="137">
      <t>リツ</t>
    </rPh>
    <rPh sb="137" eb="139">
      <t>コウジョウ</t>
    </rPh>
    <rPh sb="140" eb="141">
      <t>ト</t>
    </rPh>
    <rPh sb="142" eb="143">
      <t>ク</t>
    </rPh>
    <rPh sb="149" eb="150">
      <t>オオ</t>
    </rPh>
    <rPh sb="152" eb="154">
      <t>コウカ</t>
    </rPh>
    <rPh sb="155" eb="156">
      <t>デ</t>
    </rPh>
    <rPh sb="163" eb="166">
      <t>ゲスイドウ</t>
    </rPh>
    <rPh sb="166" eb="169">
      <t>シヨウリョウ</t>
    </rPh>
    <rPh sb="175" eb="177">
      <t>キンリン</t>
    </rPh>
    <rPh sb="177" eb="178">
      <t>シ</t>
    </rPh>
    <rPh sb="178" eb="179">
      <t>マチ</t>
    </rPh>
    <rPh sb="180" eb="182">
      <t>リョウキン</t>
    </rPh>
    <rPh sb="183" eb="185">
      <t>ヒカク</t>
    </rPh>
    <rPh sb="187" eb="189">
      <t>コウエイ</t>
    </rPh>
    <rPh sb="189" eb="191">
      <t>キギョウ</t>
    </rPh>
    <rPh sb="191" eb="193">
      <t>カイケイ</t>
    </rPh>
    <rPh sb="193" eb="195">
      <t>イコウ</t>
    </rPh>
    <rPh sb="195" eb="196">
      <t>ゴ</t>
    </rPh>
    <rPh sb="197" eb="199">
      <t>ケントウ</t>
    </rPh>
    <rPh sb="200" eb="202">
      <t>ヒツヨウ</t>
    </rPh>
    <rPh sb="210" eb="212">
      <t>シセツ</t>
    </rPh>
    <rPh sb="212" eb="215">
      <t>リヨウリツ</t>
    </rPh>
    <rPh sb="219" eb="221">
      <t>スウチ</t>
    </rPh>
    <rPh sb="222" eb="223">
      <t>アヤマ</t>
    </rPh>
    <rPh sb="230" eb="231">
      <t>ツギ</t>
    </rPh>
    <rPh sb="235" eb="237">
      <t>シュウセイ</t>
    </rPh>
    <rPh sb="247" eb="248">
      <t>アヤマ</t>
    </rPh>
    <rPh sb="258" eb="259">
      <t>タダ</t>
    </rPh>
    <rPh sb="272" eb="273">
      <t>アヤマ</t>
    </rPh>
    <rPh sb="283" eb="284">
      <t>タダ</t>
    </rPh>
    <phoneticPr fontId="4"/>
  </si>
  <si>
    <t>　施設の経年劣化により、維持管理費用の増大が見込まれるため、維持管理と改築修繕についてストックマネジメントの策定を行い、安定的な維持管理を行う。
　下水道接続率向上のため、未接続世帯への啓発活動を継続するとともに、経費節減に努め、効率的な事業運営を目指す。
　平成29年3月に「志摩市下水道事業経営戦略」を策定し、市ホームページへ掲載した。
　下水道事業の安定した経営実現のため、平成29年度から3ヶ年の継続事業により地方公営企業法適用化に取り組み、平成32年4月から公営企業会計への移行を予定している。
　</t>
    <rPh sb="1" eb="3">
      <t>シセツ</t>
    </rPh>
    <rPh sb="4" eb="5">
      <t>ヘ</t>
    </rPh>
    <rPh sb="5" eb="6">
      <t>ネン</t>
    </rPh>
    <rPh sb="6" eb="8">
      <t>レッカ</t>
    </rPh>
    <rPh sb="12" eb="14">
      <t>イジ</t>
    </rPh>
    <rPh sb="14" eb="16">
      <t>カンリ</t>
    </rPh>
    <rPh sb="16" eb="18">
      <t>ヒヨウ</t>
    </rPh>
    <rPh sb="19" eb="21">
      <t>ゾウダイ</t>
    </rPh>
    <rPh sb="22" eb="24">
      <t>ミコ</t>
    </rPh>
    <rPh sb="30" eb="32">
      <t>イジ</t>
    </rPh>
    <rPh sb="32" eb="34">
      <t>カンリ</t>
    </rPh>
    <rPh sb="35" eb="37">
      <t>カイチク</t>
    </rPh>
    <rPh sb="37" eb="39">
      <t>シュウゼン</t>
    </rPh>
    <rPh sb="54" eb="56">
      <t>サクテイ</t>
    </rPh>
    <rPh sb="57" eb="58">
      <t>オコナ</t>
    </rPh>
    <rPh sb="60" eb="63">
      <t>アンテイテキ</t>
    </rPh>
    <rPh sb="64" eb="66">
      <t>イジ</t>
    </rPh>
    <rPh sb="66" eb="68">
      <t>カンリ</t>
    </rPh>
    <rPh sb="69" eb="70">
      <t>オコナ</t>
    </rPh>
    <rPh sb="74" eb="77">
      <t>ゲスイドウ</t>
    </rPh>
    <rPh sb="77" eb="79">
      <t>セツゾク</t>
    </rPh>
    <rPh sb="79" eb="80">
      <t>リツ</t>
    </rPh>
    <rPh sb="80" eb="82">
      <t>コウジョウ</t>
    </rPh>
    <rPh sb="86" eb="87">
      <t>ミ</t>
    </rPh>
    <rPh sb="87" eb="89">
      <t>セツゾク</t>
    </rPh>
    <rPh sb="89" eb="91">
      <t>セタイ</t>
    </rPh>
    <rPh sb="93" eb="95">
      <t>ケイハツ</t>
    </rPh>
    <rPh sb="95" eb="97">
      <t>カツドウ</t>
    </rPh>
    <rPh sb="98" eb="100">
      <t>ケイゾク</t>
    </rPh>
    <rPh sb="107" eb="109">
      <t>ケイヒ</t>
    </rPh>
    <rPh sb="109" eb="111">
      <t>セツゲン</t>
    </rPh>
    <rPh sb="112" eb="113">
      <t>ツト</t>
    </rPh>
    <rPh sb="115" eb="118">
      <t>コウリツテキ</t>
    </rPh>
    <rPh sb="119" eb="121">
      <t>ジギョウ</t>
    </rPh>
    <rPh sb="121" eb="123">
      <t>ウンエイ</t>
    </rPh>
    <rPh sb="124" eb="126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</si>
</sst>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41520"/>
        <c:axId val="355327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41520"/>
        <c:axId val="355327016"/>
      </c:lineChart>
      <c:dateAx>
        <c:axId val="355241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327016"/>
        <c:crosses val="autoZero"/>
        <c:auto val="1"/>
        <c:lblOffset val="100"/>
        <c:baseTimeUnit val="years"/>
      </c:dateAx>
      <c:valAx>
        <c:axId val="355327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241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11.96</c:v>
                </c:pt>
                <c:pt idx="1">
                  <c:v>21.45</c:v>
                </c:pt>
                <c:pt idx="2">
                  <c:v>21.69</c:v>
                </c:pt>
                <c:pt idx="3">
                  <c:v>22.21</c:v>
                </c:pt>
                <c:pt idx="4">
                  <c:v>22.04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038552"/>
        <c:axId val="356038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36.67</c:v>
                </c:pt>
                <c:pt idx="1">
                  <c:v>43.65</c:v>
                </c:pt>
                <c:pt idx="2">
                  <c:v>43.58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038552"/>
        <c:axId val="356038944"/>
      </c:lineChart>
      <c:dateAx>
        <c:axId val="356038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6038944"/>
        <c:crosses val="autoZero"/>
        <c:auto val="1"/>
        <c:lblOffset val="100"/>
        <c:baseTimeUnit val="years"/>
      </c:dateAx>
      <c:valAx>
        <c:axId val="356038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038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47.36</c:v>
                </c:pt>
                <c:pt idx="1">
                  <c:v>47.83</c:v>
                </c:pt>
                <c:pt idx="2">
                  <c:v>49.37</c:v>
                </c:pt>
                <c:pt idx="3">
                  <c:v>50.56</c:v>
                </c:pt>
                <c:pt idx="4">
                  <c:v>52.94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561512"/>
        <c:axId val="356561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71.239999999999995</c:v>
                </c:pt>
                <c:pt idx="1">
                  <c:v>82.2</c:v>
                </c:pt>
                <c:pt idx="2">
                  <c:v>82.35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61512"/>
        <c:axId val="356561904"/>
      </c:lineChart>
      <c:dateAx>
        <c:axId val="356561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6561904"/>
        <c:crosses val="autoZero"/>
        <c:auto val="1"/>
        <c:lblOffset val="100"/>
        <c:baseTimeUnit val="years"/>
      </c:dateAx>
      <c:valAx>
        <c:axId val="356561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561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78.59</c:v>
                </c:pt>
                <c:pt idx="1">
                  <c:v>86.24</c:v>
                </c:pt>
                <c:pt idx="2">
                  <c:v>85.31</c:v>
                </c:pt>
                <c:pt idx="3">
                  <c:v>83.38</c:v>
                </c:pt>
                <c:pt idx="4">
                  <c:v>85.36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57016"/>
        <c:axId val="355377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157016"/>
        <c:axId val="355377080"/>
      </c:lineChart>
      <c:dateAx>
        <c:axId val="355157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377080"/>
        <c:crosses val="autoZero"/>
        <c:auto val="1"/>
        <c:lblOffset val="100"/>
        <c:baseTimeUnit val="years"/>
      </c:dateAx>
      <c:valAx>
        <c:axId val="355377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157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473456"/>
        <c:axId val="35547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473456"/>
        <c:axId val="355474864"/>
      </c:lineChart>
      <c:dateAx>
        <c:axId val="35547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474864"/>
        <c:crosses val="autoZero"/>
        <c:auto val="1"/>
        <c:lblOffset val="100"/>
        <c:baseTimeUnit val="years"/>
      </c:dateAx>
      <c:valAx>
        <c:axId val="35547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47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581032"/>
        <c:axId val="354581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81032"/>
        <c:axId val="354581424"/>
      </c:lineChart>
      <c:dateAx>
        <c:axId val="354581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4581424"/>
        <c:crosses val="autoZero"/>
        <c:auto val="1"/>
        <c:lblOffset val="100"/>
        <c:baseTimeUnit val="years"/>
      </c:dateAx>
      <c:valAx>
        <c:axId val="354581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4581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582600"/>
        <c:axId val="35458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82600"/>
        <c:axId val="354582992"/>
      </c:lineChart>
      <c:dateAx>
        <c:axId val="354582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4582992"/>
        <c:crosses val="autoZero"/>
        <c:auto val="1"/>
        <c:lblOffset val="100"/>
        <c:baseTimeUnit val="years"/>
      </c:dateAx>
      <c:valAx>
        <c:axId val="35458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4582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616256"/>
        <c:axId val="355616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16256"/>
        <c:axId val="355616648"/>
      </c:lineChart>
      <c:dateAx>
        <c:axId val="355616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616648"/>
        <c:crosses val="autoZero"/>
        <c:auto val="1"/>
        <c:lblOffset val="100"/>
        <c:baseTimeUnit val="years"/>
      </c:dateAx>
      <c:valAx>
        <c:axId val="355616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616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803.12</c:v>
                </c:pt>
                <c:pt idx="1">
                  <c:v>494.23</c:v>
                </c:pt>
                <c:pt idx="2">
                  <c:v>430.06</c:v>
                </c:pt>
                <c:pt idx="3">
                  <c:v>403.62</c:v>
                </c:pt>
                <c:pt idx="4">
                  <c:v>341.2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615472"/>
        <c:axId val="355615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1716.82</c:v>
                </c:pt>
                <c:pt idx="1">
                  <c:v>1569.13</c:v>
                </c:pt>
                <c:pt idx="2">
                  <c:v>1436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15472"/>
        <c:axId val="355615080"/>
      </c:lineChart>
      <c:dateAx>
        <c:axId val="355615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615080"/>
        <c:crosses val="autoZero"/>
        <c:auto val="1"/>
        <c:lblOffset val="100"/>
        <c:baseTimeUnit val="years"/>
      </c:dateAx>
      <c:valAx>
        <c:axId val="355615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615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59.09</c:v>
                </c:pt>
                <c:pt idx="1">
                  <c:v>58.15</c:v>
                </c:pt>
                <c:pt idx="2">
                  <c:v>56.15</c:v>
                </c:pt>
                <c:pt idx="3">
                  <c:v>54.08</c:v>
                </c:pt>
                <c:pt idx="4">
                  <c:v>60.68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035808"/>
        <c:axId val="356036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51.73</c:v>
                </c:pt>
                <c:pt idx="1">
                  <c:v>64.63</c:v>
                </c:pt>
                <c:pt idx="2">
                  <c:v>66.56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035808"/>
        <c:axId val="356036200"/>
      </c:lineChart>
      <c:dateAx>
        <c:axId val="356035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6036200"/>
        <c:crosses val="autoZero"/>
        <c:auto val="1"/>
        <c:lblOffset val="100"/>
        <c:baseTimeUnit val="years"/>
      </c:dateAx>
      <c:valAx>
        <c:axId val="356036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035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418.1</c:v>
                </c:pt>
                <c:pt idx="1">
                  <c:v>425.39</c:v>
                </c:pt>
                <c:pt idx="2">
                  <c:v>449.3</c:v>
                </c:pt>
                <c:pt idx="3">
                  <c:v>455.89</c:v>
                </c:pt>
                <c:pt idx="4">
                  <c:v>420.01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615864"/>
        <c:axId val="356037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310.47000000000003</c:v>
                </c:pt>
                <c:pt idx="1">
                  <c:v>245.75</c:v>
                </c:pt>
                <c:pt idx="2">
                  <c:v>244.29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15864"/>
        <c:axId val="356037376"/>
      </c:lineChart>
      <c:dateAx>
        <c:axId val="355615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6037376"/>
        <c:crosses val="autoZero"/>
        <c:auto val="1"/>
        <c:lblOffset val="100"/>
        <c:baseTimeUnit val="years"/>
      </c:dateAx>
      <c:valAx>
        <c:axId val="356037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615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I65" zoomScaleNormal="100" workbookViewId="0">
      <selection activeCell="BM88" sqref="BM8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三重県　志摩市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D2</v>
      </c>
      <c r="X8" s="48"/>
      <c r="Y8" s="48"/>
      <c r="Z8" s="48"/>
      <c r="AA8" s="48"/>
      <c r="AB8" s="48"/>
      <c r="AC8" s="48"/>
      <c r="AD8" s="49" t="s">
        <v>122</v>
      </c>
      <c r="AE8" s="49"/>
      <c r="AF8" s="49"/>
      <c r="AG8" s="49"/>
      <c r="AH8" s="49"/>
      <c r="AI8" s="49"/>
      <c r="AJ8" s="49"/>
      <c r="AK8" s="4"/>
      <c r="AL8" s="50">
        <f>データ!S6</f>
        <v>52140</v>
      </c>
      <c r="AM8" s="50"/>
      <c r="AN8" s="50"/>
      <c r="AO8" s="50"/>
      <c r="AP8" s="50"/>
      <c r="AQ8" s="50"/>
      <c r="AR8" s="50"/>
      <c r="AS8" s="50"/>
      <c r="AT8" s="45">
        <f>データ!T6</f>
        <v>178.95</v>
      </c>
      <c r="AU8" s="45"/>
      <c r="AV8" s="45"/>
      <c r="AW8" s="45"/>
      <c r="AX8" s="45"/>
      <c r="AY8" s="45"/>
      <c r="AZ8" s="45"/>
      <c r="BA8" s="45"/>
      <c r="BB8" s="45">
        <f>データ!U6</f>
        <v>291.37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11.77</v>
      </c>
      <c r="Q10" s="45"/>
      <c r="R10" s="45"/>
      <c r="S10" s="45"/>
      <c r="T10" s="45"/>
      <c r="U10" s="45"/>
      <c r="V10" s="45"/>
      <c r="W10" s="45">
        <f>データ!Q6</f>
        <v>98.38</v>
      </c>
      <c r="X10" s="45"/>
      <c r="Y10" s="45"/>
      <c r="Z10" s="45"/>
      <c r="AA10" s="45"/>
      <c r="AB10" s="45"/>
      <c r="AC10" s="45"/>
      <c r="AD10" s="50">
        <f>データ!R6</f>
        <v>4233</v>
      </c>
      <c r="AE10" s="50"/>
      <c r="AF10" s="50"/>
      <c r="AG10" s="50"/>
      <c r="AH10" s="50"/>
      <c r="AI10" s="50"/>
      <c r="AJ10" s="50"/>
      <c r="AK10" s="2"/>
      <c r="AL10" s="50">
        <f>データ!V6</f>
        <v>6107</v>
      </c>
      <c r="AM10" s="50"/>
      <c r="AN10" s="50"/>
      <c r="AO10" s="50"/>
      <c r="AP10" s="50"/>
      <c r="AQ10" s="50"/>
      <c r="AR10" s="50"/>
      <c r="AS10" s="50"/>
      <c r="AT10" s="45">
        <f>データ!W6</f>
        <v>2.17</v>
      </c>
      <c r="AU10" s="45"/>
      <c r="AV10" s="45"/>
      <c r="AW10" s="45"/>
      <c r="AX10" s="45"/>
      <c r="AY10" s="45"/>
      <c r="AZ10" s="45"/>
      <c r="BA10" s="45"/>
      <c r="BB10" s="45">
        <f>データ!X6</f>
        <v>2814.29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124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125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56</v>
      </c>
      <c r="N86" s="26" t="s">
        <v>56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>
      <c r="A6" s="28" t="s">
        <v>109</v>
      </c>
      <c r="B6" s="33">
        <f>B7</f>
        <v>2016</v>
      </c>
      <c r="C6" s="33">
        <f t="shared" ref="C6:X6" si="3">C7</f>
        <v>242152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三重県　志摩市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11.77</v>
      </c>
      <c r="Q6" s="34">
        <f t="shared" si="3"/>
        <v>98.38</v>
      </c>
      <c r="R6" s="34">
        <f t="shared" si="3"/>
        <v>4233</v>
      </c>
      <c r="S6" s="34">
        <f t="shared" si="3"/>
        <v>52140</v>
      </c>
      <c r="T6" s="34">
        <f t="shared" si="3"/>
        <v>178.95</v>
      </c>
      <c r="U6" s="34">
        <f t="shared" si="3"/>
        <v>291.37</v>
      </c>
      <c r="V6" s="34">
        <f t="shared" si="3"/>
        <v>6107</v>
      </c>
      <c r="W6" s="34">
        <f t="shared" si="3"/>
        <v>2.17</v>
      </c>
      <c r="X6" s="34">
        <f t="shared" si="3"/>
        <v>2814.29</v>
      </c>
      <c r="Y6" s="35">
        <f>IF(Y7="",NA(),Y7)</f>
        <v>78.59</v>
      </c>
      <c r="Z6" s="35">
        <f t="shared" ref="Z6:AH6" si="4">IF(Z7="",NA(),Z7)</f>
        <v>86.24</v>
      </c>
      <c r="AA6" s="35">
        <f t="shared" si="4"/>
        <v>85.31</v>
      </c>
      <c r="AB6" s="35">
        <f t="shared" si="4"/>
        <v>83.38</v>
      </c>
      <c r="AC6" s="35">
        <f t="shared" si="4"/>
        <v>85.36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803.12</v>
      </c>
      <c r="BG6" s="35">
        <f t="shared" ref="BG6:BO6" si="7">IF(BG7="",NA(),BG7)</f>
        <v>494.23</v>
      </c>
      <c r="BH6" s="35">
        <f t="shared" si="7"/>
        <v>430.06</v>
      </c>
      <c r="BI6" s="35">
        <f t="shared" si="7"/>
        <v>403.62</v>
      </c>
      <c r="BJ6" s="35">
        <f t="shared" si="7"/>
        <v>341.2</v>
      </c>
      <c r="BK6" s="35">
        <f t="shared" si="7"/>
        <v>1716.82</v>
      </c>
      <c r="BL6" s="35">
        <f t="shared" si="7"/>
        <v>1569.13</v>
      </c>
      <c r="BM6" s="35">
        <f t="shared" si="7"/>
        <v>1436</v>
      </c>
      <c r="BN6" s="35">
        <f t="shared" si="7"/>
        <v>1434.89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59.09</v>
      </c>
      <c r="BR6" s="35">
        <f t="shared" ref="BR6:BZ6" si="8">IF(BR7="",NA(),BR7)</f>
        <v>58.15</v>
      </c>
      <c r="BS6" s="35">
        <f t="shared" si="8"/>
        <v>56.15</v>
      </c>
      <c r="BT6" s="35">
        <f t="shared" si="8"/>
        <v>54.08</v>
      </c>
      <c r="BU6" s="35">
        <f t="shared" si="8"/>
        <v>60.68</v>
      </c>
      <c r="BV6" s="35">
        <f t="shared" si="8"/>
        <v>51.73</v>
      </c>
      <c r="BW6" s="35">
        <f t="shared" si="8"/>
        <v>64.63</v>
      </c>
      <c r="BX6" s="35">
        <f t="shared" si="8"/>
        <v>66.56</v>
      </c>
      <c r="BY6" s="35">
        <f t="shared" si="8"/>
        <v>66.22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418.1</v>
      </c>
      <c r="CC6" s="35">
        <f t="shared" ref="CC6:CK6" si="9">IF(CC7="",NA(),CC7)</f>
        <v>425.39</v>
      </c>
      <c r="CD6" s="35">
        <f t="shared" si="9"/>
        <v>449.3</v>
      </c>
      <c r="CE6" s="35">
        <f t="shared" si="9"/>
        <v>455.89</v>
      </c>
      <c r="CF6" s="35">
        <f t="shared" si="9"/>
        <v>420.01</v>
      </c>
      <c r="CG6" s="35">
        <f t="shared" si="9"/>
        <v>310.47000000000003</v>
      </c>
      <c r="CH6" s="35">
        <f t="shared" si="9"/>
        <v>245.75</v>
      </c>
      <c r="CI6" s="35">
        <f t="shared" si="9"/>
        <v>244.29</v>
      </c>
      <c r="CJ6" s="35">
        <f t="shared" si="9"/>
        <v>246.72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>
        <f>IF(CM7="",NA(),CM7)</f>
        <v>11.96</v>
      </c>
      <c r="CN6" s="35">
        <f t="shared" ref="CN6:CV6" si="10">IF(CN7="",NA(),CN7)</f>
        <v>21.45</v>
      </c>
      <c r="CO6" s="35">
        <f t="shared" si="10"/>
        <v>21.69</v>
      </c>
      <c r="CP6" s="35">
        <f t="shared" si="10"/>
        <v>22.21</v>
      </c>
      <c r="CQ6" s="35">
        <f t="shared" si="10"/>
        <v>22.04</v>
      </c>
      <c r="CR6" s="35">
        <f t="shared" si="10"/>
        <v>36.67</v>
      </c>
      <c r="CS6" s="35">
        <f t="shared" si="10"/>
        <v>43.65</v>
      </c>
      <c r="CT6" s="35">
        <f t="shared" si="10"/>
        <v>43.58</v>
      </c>
      <c r="CU6" s="35">
        <f t="shared" si="10"/>
        <v>41.35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47.36</v>
      </c>
      <c r="CY6" s="35">
        <f t="shared" ref="CY6:DG6" si="11">IF(CY7="",NA(),CY7)</f>
        <v>47.83</v>
      </c>
      <c r="CZ6" s="35">
        <f t="shared" si="11"/>
        <v>49.37</v>
      </c>
      <c r="DA6" s="35">
        <f t="shared" si="11"/>
        <v>50.56</v>
      </c>
      <c r="DB6" s="35">
        <f t="shared" si="11"/>
        <v>52.94</v>
      </c>
      <c r="DC6" s="35">
        <f t="shared" si="11"/>
        <v>71.239999999999995</v>
      </c>
      <c r="DD6" s="35">
        <f t="shared" si="11"/>
        <v>82.2</v>
      </c>
      <c r="DE6" s="35">
        <f t="shared" si="11"/>
        <v>82.35</v>
      </c>
      <c r="DF6" s="35">
        <f t="shared" si="11"/>
        <v>82.9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0.05</v>
      </c>
      <c r="EK6" s="35">
        <f t="shared" si="14"/>
        <v>0.05</v>
      </c>
      <c r="EL6" s="35">
        <f t="shared" si="14"/>
        <v>0.04</v>
      </c>
      <c r="EM6" s="35">
        <f t="shared" si="14"/>
        <v>7.0000000000000007E-2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>
      <c r="A7" s="28"/>
      <c r="B7" s="37">
        <v>2016</v>
      </c>
      <c r="C7" s="37">
        <v>242152</v>
      </c>
      <c r="D7" s="37">
        <v>47</v>
      </c>
      <c r="E7" s="37">
        <v>17</v>
      </c>
      <c r="F7" s="37">
        <v>4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11.77</v>
      </c>
      <c r="Q7" s="38">
        <v>98.38</v>
      </c>
      <c r="R7" s="38">
        <v>4233</v>
      </c>
      <c r="S7" s="38">
        <v>52140</v>
      </c>
      <c r="T7" s="38">
        <v>178.95</v>
      </c>
      <c r="U7" s="38">
        <v>291.37</v>
      </c>
      <c r="V7" s="38">
        <v>6107</v>
      </c>
      <c r="W7" s="38">
        <v>2.17</v>
      </c>
      <c r="X7" s="38">
        <v>2814.29</v>
      </c>
      <c r="Y7" s="38">
        <v>78.59</v>
      </c>
      <c r="Z7" s="38">
        <v>86.24</v>
      </c>
      <c r="AA7" s="38">
        <v>85.31</v>
      </c>
      <c r="AB7" s="38">
        <v>83.38</v>
      </c>
      <c r="AC7" s="38">
        <v>85.36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803.12</v>
      </c>
      <c r="BG7" s="38">
        <v>494.23</v>
      </c>
      <c r="BH7" s="38">
        <v>430.06</v>
      </c>
      <c r="BI7" s="38">
        <v>403.62</v>
      </c>
      <c r="BJ7" s="38">
        <v>341.2</v>
      </c>
      <c r="BK7" s="38">
        <v>1716.82</v>
      </c>
      <c r="BL7" s="38">
        <v>1569.13</v>
      </c>
      <c r="BM7" s="38">
        <v>1436</v>
      </c>
      <c r="BN7" s="38">
        <v>1434.89</v>
      </c>
      <c r="BO7" s="38">
        <v>1298.9100000000001</v>
      </c>
      <c r="BP7" s="38">
        <v>1348.09</v>
      </c>
      <c r="BQ7" s="38">
        <v>59.09</v>
      </c>
      <c r="BR7" s="38">
        <v>58.15</v>
      </c>
      <c r="BS7" s="38">
        <v>56.15</v>
      </c>
      <c r="BT7" s="38">
        <v>54.08</v>
      </c>
      <c r="BU7" s="38">
        <v>60.68</v>
      </c>
      <c r="BV7" s="38">
        <v>51.73</v>
      </c>
      <c r="BW7" s="38">
        <v>64.63</v>
      </c>
      <c r="BX7" s="38">
        <v>66.56</v>
      </c>
      <c r="BY7" s="38">
        <v>66.22</v>
      </c>
      <c r="BZ7" s="38">
        <v>69.87</v>
      </c>
      <c r="CA7" s="38">
        <v>69.8</v>
      </c>
      <c r="CB7" s="38">
        <v>418.1</v>
      </c>
      <c r="CC7" s="38">
        <v>425.39</v>
      </c>
      <c r="CD7" s="38">
        <v>449.3</v>
      </c>
      <c r="CE7" s="38">
        <v>455.89</v>
      </c>
      <c r="CF7" s="38">
        <v>420.01</v>
      </c>
      <c r="CG7" s="38">
        <v>310.47000000000003</v>
      </c>
      <c r="CH7" s="38">
        <v>245.75</v>
      </c>
      <c r="CI7" s="38">
        <v>244.29</v>
      </c>
      <c r="CJ7" s="38">
        <v>246.72</v>
      </c>
      <c r="CK7" s="38">
        <v>234.96</v>
      </c>
      <c r="CL7" s="38">
        <v>232.54</v>
      </c>
      <c r="CM7" s="38">
        <v>11.96</v>
      </c>
      <c r="CN7" s="38">
        <v>21.45</v>
      </c>
      <c r="CO7" s="38">
        <v>21.69</v>
      </c>
      <c r="CP7" s="38">
        <v>22.21</v>
      </c>
      <c r="CQ7" s="38">
        <v>22.04</v>
      </c>
      <c r="CR7" s="38">
        <v>36.67</v>
      </c>
      <c r="CS7" s="38">
        <v>43.65</v>
      </c>
      <c r="CT7" s="38">
        <v>43.58</v>
      </c>
      <c r="CU7" s="38">
        <v>41.35</v>
      </c>
      <c r="CV7" s="38">
        <v>42.9</v>
      </c>
      <c r="CW7" s="38">
        <v>42.17</v>
      </c>
      <c r="CX7" s="38">
        <v>47.36</v>
      </c>
      <c r="CY7" s="38">
        <v>47.83</v>
      </c>
      <c r="CZ7" s="38">
        <v>49.37</v>
      </c>
      <c r="DA7" s="38">
        <v>50.56</v>
      </c>
      <c r="DB7" s="38">
        <v>52.94</v>
      </c>
      <c r="DC7" s="38">
        <v>71.239999999999995</v>
      </c>
      <c r="DD7" s="38">
        <v>82.2</v>
      </c>
      <c r="DE7" s="38">
        <v>82.35</v>
      </c>
      <c r="DF7" s="38">
        <v>82.9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0.05</v>
      </c>
      <c r="EK7" s="38">
        <v>0.05</v>
      </c>
      <c r="EL7" s="38">
        <v>0.04</v>
      </c>
      <c r="EM7" s="38">
        <v>7.0000000000000007E-2</v>
      </c>
      <c r="EN7" s="38">
        <v>0.09</v>
      </c>
      <c r="EO7" s="38">
        <v>0.09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田中　千香</cp:lastModifiedBy>
  <cp:lastPrinted>2018-02-01T08:02:40Z</cp:lastPrinted>
  <dcterms:created xsi:type="dcterms:W3CDTF">2017-12-25T02:20:14Z</dcterms:created>
  <dcterms:modified xsi:type="dcterms:W3CDTF">2018-02-01T08:02:43Z</dcterms:modified>
  <cp:category/>
</cp:coreProperties>
</file>