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4.100.214\員弁庁舎\財政課\平成29年度\220地方公営企業\03 公営企業調査\12 経営比較分析表\03 県回答\"/>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P10" i="4"/>
  <c r="I10" i="4"/>
  <c r="B10" i="4"/>
  <c r="P8" i="4"/>
  <c r="I8" i="4"/>
  <c r="B8" i="4"/>
  <c r="C10" i="5" l="1"/>
  <c r="D10" i="5"/>
  <c r="E10" i="5"/>
  <c r="B10" i="5"/>
</calcChain>
</file>

<file path=xl/sharedStrings.xml><?xml version="1.0" encoding="utf-8"?>
<sst xmlns="http://schemas.openxmlformats.org/spreadsheetml/2006/main" count="240" uniqueCount="126">
  <si>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</si>
  <si>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</si>
  <si>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</si>
  <si>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</si>
  <si>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</si>
  <si>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</si>
  <si>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</si>
  <si>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</si>
  <si>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</si>
  <si>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</si>
  <si>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</si>
  <si>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</si>
  <si>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</si>
  <si>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</si>
  <si>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</si>
  <si>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</si>
  <si>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</si>
  <si>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</si>
  <si>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</si>
  <si>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</si>
  <si>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</si>
  <si>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</si>
  <si>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</si>
  <si>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</si>
  <si>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</si>
  <si>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</si>
  <si>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</si>
  <si>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</si>
  <si>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</si>
  <si>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</si>
  <si>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</si>
  <si>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</si>
  <si>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</si>
  <si>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</si>
  <si>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</si>
  <si>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</si>
  <si>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</si>
  <si>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</si>
  <si>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</si>
  <si>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</si>
  <si>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</si>
  <si>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</si>
  <si>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</si>
  <si>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</si>
  <si>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</si>
  <si>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</si>
  <si>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</si>
  <si>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</si>
  <si>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</si>
  <si>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</si>
  <si>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</si>
  <si>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</si>
  <si>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</si>
  <si>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</si>
  <si>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</si>
  <si>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</si>
  <si>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</si>
  <si>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</si>
  <si>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</si>
  <si>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</si>
  <si>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</si>
  <si>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</si>
  <si>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</si>
  <si>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</si>
  <si>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</si>
  <si>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</si>
  <si>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</si>
  <si>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</si>
  <si>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</si>
  <si>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</si>
  <si>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</si>
  <si>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</si>
  <si>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</si>
  <si>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</si>
  <si>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</si>
  <si>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</si>
  <si>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</si>
  <si>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</si>
  <si>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</si>
  <si>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</si>
  <si>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</si>
  <si>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</si>
  <si>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</si>
  <si>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</si>
  <si>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</si>
  <si>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</si>
  <si>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</si>
  <si>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</si>
  <si>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</si>
  <si>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</si>
  <si>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</si>
  <si>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</si>
  <si>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</si>
  <si>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</si>
  <si>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</si>
  <si>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</si>
  <si>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</si>
  <si>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</si>
  <si>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</si>
  <si>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</si>
  <si>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</si>
  <si>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</si>
  <si>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</si>
  <si>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</si>
  <si>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</si>
  <si>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</si>
  <si>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</si>
  <si>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</si>
  <si>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</si>
  <si>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</si>
  <si>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いなべ市</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</si>
  <si>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</si>
  <si>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</si>
  <si>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</si>
  <si>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</si>
  <si>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</si>
  <si>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</si>
  <si>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</si>
  <si>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</si>
  <si>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</si>
  <si>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</si>
  <si>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</si>
  <si>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</si>
  <si>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①収益的収支比率について、使用料収入に加え、一般会計繰入金を投入しても100％に満たず、収益性が十分に確保されている状態とは言えません。使用料については、平成26年度に使用料改定を実施しましたが、単価は類似団体と比較しても安い水準にあり、使用料で賄えない費用を繰入金で補填する状況が続いています。
④企業債残高対事業規模比率については、本事業区域内においては面整備がほぼ完了していることから、平成24年度をピークに減少傾向にあり、大規模更新期まではこの傾向が続くと考えられます。
⑤経費回収率については、使用料単価が低いことに起因し、使用料収入が十分でないことから低い水準のまま移行しています。
⑥汚水処理原価については、類似団体平均値と比較した場合の数値が極端に低く、一見効率的なように見えるものの、当事業は⑧水洗化率において99.59％と高い水準にあることに加え、人口においても農村部における減少傾向が顕著であるため、有収水量の増加に繋がる要素を持ち合わせません。また、汚水処理費自体についても、5,000人ほどの処理人口に対し、処理場を12箇所有しており、汚水処理費における固定費の削減は難しく、これ以上の指標の良化は見込めません。</t>
    <rPh sb="289" eb="291">
      <t>イコウ</t>
    </rPh>
    <rPh sb="381" eb="382">
      <t>クワ</t>
    </rPh>
    <rPh sb="391" eb="393">
      <t>ノウソン</t>
    </rPh>
    <rPh sb="393" eb="394">
      <t>ブ</t>
    </rPh>
    <rPh sb="403" eb="405">
      <t>ケンチョ</t>
    </rPh>
    <phoneticPr fontId="4"/>
  </si>
  <si>
    <t>③管渠改善率について、本事業は、供用開始から約30年が経過し、処理場においては更新時期に入っているため、機能強化事業として、機械設備、処理槽等の更新、改修を実施しました。
管路施設に関しては、法定耐用年数が長いことから劣化による改修の必要性は認められず、現在のところ実施していません。
しかし、起伏の多い地理状況から、マンホールポンプ場を74箇所有しており、故障等不具合が発生する度に修理・交換等、必要に応じ随時対応していますが、今後一斉に更新時期を迎えるため、下水道事業全体を対象としたストックマネジメント計画の早期策定、実施が必要です。</t>
    <phoneticPr fontId="4"/>
  </si>
  <si>
    <t>⑥汚水処理原価について、⑤経費回収率に影響する数値であるため、できる限り圧縮できるよう努めています。しかし、年間有収水量を増加できれば原価は下がりますが、当市の下水道普及率は97.86%、本事業の⑧水洗化率は99.59%と全国平均をも大きく上回る数値であり、これ以上の使用料対象の捕捉は見込めません。汚水処理費の削減についても、現在の固定費に加え、今後は施設の老朽化が進行し、修繕費用、緊急対応費用等が大きくなることも想定されるため、短期的に解決するのは難しいのが現状です。また、今後は管渠も含めた大量の施設更新時期の到来への備えも必要です。本市では、平成31年度から下水道事業全体で地方公営企業法の適用を受けることから、綿密な移行準備を行い、法適用後は、実情課題を反映した経営戦略を策定し、汚水私費の原則に則った適正な使用料の値上げも視野に入れて、経営の健全性及び効率性の確保に努めます。</t>
    <rPh sb="43" eb="44">
      <t>ツト</t>
    </rPh>
    <rPh sb="156" eb="158">
      <t>サクゲン</t>
    </rPh>
    <rPh sb="177" eb="179">
      <t>シセツ</t>
    </rPh>
    <rPh sb="190" eb="192">
      <t>ヒヨウ</t>
    </rPh>
    <rPh sb="227" eb="228">
      <t>ムズカ</t>
    </rPh>
    <rPh sb="232" eb="234">
      <t>ゲンジョウ</t>
    </rPh>
    <rPh sb="292" eb="294">
      <t>チホウ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</si>
</sst>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18" fillId="0" borderId="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7" xfId="1" applyFont="1" applyBorder="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15966808"/>
        <c:axId val="31596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315966808"/>
        <c:axId val="315967200"/>
      </c:lineChart>
      <c:dateAx>
        <c:axId val="315966808"/>
        <c:scaling>
          <c:orientation val="minMax"/>
        </c:scaling>
        <c:delete val="1"/>
        <c:axPos val="b"/>
        <c:numFmt formatCode="ge" sourceLinked="1"/>
        <c:majorTickMark val="none"/>
        <c:minorTickMark val="none"/>
        <c:tickLblPos val="none"/>
        <c:crossAx val="315967200"/>
        <c:crosses val="autoZero"/>
        <c:auto val="1"/>
        <c:lblOffset val="100"/>
        <c:baseTimeUnit val="years"/>
      </c:dateAx>
      <c:valAx>
        <c:axId val="31596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966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61.97</c:v>
                </c:pt>
                <c:pt idx="1">
                  <c:v>60.38</c:v>
                </c:pt>
                <c:pt idx="2">
                  <c:v>66.33</c:v>
                </c:pt>
                <c:pt idx="3">
                  <c:v>60.61</c:v>
                </c:pt>
                <c:pt idx="4">
                  <c:v>52.61</c:v>
                </c:pt>
              </c:numCache>
            </c:numRef>
          </c:val>
        </c:ser>
        <c:dLbls>
          <c:showLegendKey val="0"/>
          <c:showVal val="0"/>
          <c:showCatName val="0"/>
          <c:showSerName val="0"/>
          <c:showPercent val="0"/>
          <c:showBubbleSize val="0"/>
        </c:dLbls>
        <c:gapWidth val="150"/>
        <c:axId val="317646856"/>
        <c:axId val="31764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317646856"/>
        <c:axId val="317647248"/>
      </c:lineChart>
      <c:dateAx>
        <c:axId val="317646856"/>
        <c:scaling>
          <c:orientation val="minMax"/>
        </c:scaling>
        <c:delete val="1"/>
        <c:axPos val="b"/>
        <c:numFmt formatCode="ge" sourceLinked="1"/>
        <c:majorTickMark val="none"/>
        <c:minorTickMark val="none"/>
        <c:tickLblPos val="none"/>
        <c:crossAx val="317647248"/>
        <c:crosses val="autoZero"/>
        <c:auto val="1"/>
        <c:lblOffset val="100"/>
        <c:baseTimeUnit val="years"/>
      </c:dateAx>
      <c:valAx>
        <c:axId val="31764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646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99.32</c:v>
                </c:pt>
                <c:pt idx="1">
                  <c:v>99.53</c:v>
                </c:pt>
                <c:pt idx="2">
                  <c:v>99.53</c:v>
                </c:pt>
                <c:pt idx="3">
                  <c:v>99.51</c:v>
                </c:pt>
                <c:pt idx="4">
                  <c:v>99.59</c:v>
                </c:pt>
              </c:numCache>
            </c:numRef>
          </c:val>
        </c:ser>
        <c:dLbls>
          <c:showLegendKey val="0"/>
          <c:showVal val="0"/>
          <c:showCatName val="0"/>
          <c:showSerName val="0"/>
          <c:showPercent val="0"/>
          <c:showBubbleSize val="0"/>
        </c:dLbls>
        <c:gapWidth val="150"/>
        <c:axId val="317648424"/>
        <c:axId val="31764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317648424"/>
        <c:axId val="317648816"/>
      </c:lineChart>
      <c:dateAx>
        <c:axId val="317648424"/>
        <c:scaling>
          <c:orientation val="minMax"/>
        </c:scaling>
        <c:delete val="1"/>
        <c:axPos val="b"/>
        <c:numFmt formatCode="ge" sourceLinked="1"/>
        <c:majorTickMark val="none"/>
        <c:minorTickMark val="none"/>
        <c:tickLblPos val="none"/>
        <c:crossAx val="317648816"/>
        <c:crosses val="autoZero"/>
        <c:auto val="1"/>
        <c:lblOffset val="100"/>
        <c:baseTimeUnit val="years"/>
      </c:dateAx>
      <c:valAx>
        <c:axId val="31764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648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81.260000000000005</c:v>
                </c:pt>
                <c:pt idx="1">
                  <c:v>84.26</c:v>
                </c:pt>
                <c:pt idx="2">
                  <c:v>84.58</c:v>
                </c:pt>
                <c:pt idx="3">
                  <c:v>85.15</c:v>
                </c:pt>
                <c:pt idx="4">
                  <c:v>85.44</c:v>
                </c:pt>
              </c:numCache>
            </c:numRef>
          </c:val>
        </c:ser>
        <c:dLbls>
          <c:showLegendKey val="0"/>
          <c:showVal val="0"/>
          <c:showCatName val="0"/>
          <c:showSerName val="0"/>
          <c:showPercent val="0"/>
          <c:showBubbleSize val="0"/>
        </c:dLbls>
        <c:gapWidth val="150"/>
        <c:axId val="315968376"/>
        <c:axId val="31596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5968376"/>
        <c:axId val="315968768"/>
      </c:lineChart>
      <c:dateAx>
        <c:axId val="315968376"/>
        <c:scaling>
          <c:orientation val="minMax"/>
        </c:scaling>
        <c:delete val="1"/>
        <c:axPos val="b"/>
        <c:numFmt formatCode="ge" sourceLinked="1"/>
        <c:majorTickMark val="none"/>
        <c:minorTickMark val="none"/>
        <c:tickLblPos val="none"/>
        <c:crossAx val="315968768"/>
        <c:crosses val="autoZero"/>
        <c:auto val="1"/>
        <c:lblOffset val="100"/>
        <c:baseTimeUnit val="years"/>
      </c:dateAx>
      <c:valAx>
        <c:axId val="31596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968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5969944"/>
        <c:axId val="31597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5969944"/>
        <c:axId val="315970336"/>
      </c:lineChart>
      <c:dateAx>
        <c:axId val="315969944"/>
        <c:scaling>
          <c:orientation val="minMax"/>
        </c:scaling>
        <c:delete val="1"/>
        <c:axPos val="b"/>
        <c:numFmt formatCode="ge" sourceLinked="1"/>
        <c:majorTickMark val="none"/>
        <c:minorTickMark val="none"/>
        <c:tickLblPos val="none"/>
        <c:crossAx val="315970336"/>
        <c:crosses val="autoZero"/>
        <c:auto val="1"/>
        <c:lblOffset val="100"/>
        <c:baseTimeUnit val="years"/>
      </c:dateAx>
      <c:valAx>
        <c:axId val="31597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969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5971512"/>
        <c:axId val="31597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5971512"/>
        <c:axId val="315971904"/>
      </c:lineChart>
      <c:dateAx>
        <c:axId val="315971512"/>
        <c:scaling>
          <c:orientation val="minMax"/>
        </c:scaling>
        <c:delete val="1"/>
        <c:axPos val="b"/>
        <c:numFmt formatCode="ge" sourceLinked="1"/>
        <c:majorTickMark val="none"/>
        <c:minorTickMark val="none"/>
        <c:tickLblPos val="none"/>
        <c:crossAx val="315971904"/>
        <c:crosses val="autoZero"/>
        <c:auto val="1"/>
        <c:lblOffset val="100"/>
        <c:baseTimeUnit val="years"/>
      </c:dateAx>
      <c:valAx>
        <c:axId val="31597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5971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7639016"/>
        <c:axId val="317639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7639016"/>
        <c:axId val="317639408"/>
      </c:lineChart>
      <c:dateAx>
        <c:axId val="317639016"/>
        <c:scaling>
          <c:orientation val="minMax"/>
        </c:scaling>
        <c:delete val="1"/>
        <c:axPos val="b"/>
        <c:numFmt formatCode="ge" sourceLinked="1"/>
        <c:majorTickMark val="none"/>
        <c:minorTickMark val="none"/>
        <c:tickLblPos val="none"/>
        <c:crossAx val="317639408"/>
        <c:crosses val="autoZero"/>
        <c:auto val="1"/>
        <c:lblOffset val="100"/>
        <c:baseTimeUnit val="years"/>
      </c:dateAx>
      <c:valAx>
        <c:axId val="317639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639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7640584"/>
        <c:axId val="31764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7640584"/>
        <c:axId val="317640976"/>
      </c:lineChart>
      <c:dateAx>
        <c:axId val="317640584"/>
        <c:scaling>
          <c:orientation val="minMax"/>
        </c:scaling>
        <c:delete val="1"/>
        <c:axPos val="b"/>
        <c:numFmt formatCode="ge" sourceLinked="1"/>
        <c:majorTickMark val="none"/>
        <c:minorTickMark val="none"/>
        <c:tickLblPos val="none"/>
        <c:crossAx val="317640976"/>
        <c:crosses val="autoZero"/>
        <c:auto val="1"/>
        <c:lblOffset val="100"/>
        <c:baseTimeUnit val="years"/>
      </c:dateAx>
      <c:valAx>
        <c:axId val="31764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640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442.25</c:v>
                </c:pt>
                <c:pt idx="1">
                  <c:v>156.38999999999999</c:v>
                </c:pt>
                <c:pt idx="2">
                  <c:v>134.06</c:v>
                </c:pt>
                <c:pt idx="3">
                  <c:v>127.35</c:v>
                </c:pt>
                <c:pt idx="4">
                  <c:v>119.9</c:v>
                </c:pt>
              </c:numCache>
            </c:numRef>
          </c:val>
        </c:ser>
        <c:dLbls>
          <c:showLegendKey val="0"/>
          <c:showVal val="0"/>
          <c:showCatName val="0"/>
          <c:showSerName val="0"/>
          <c:showPercent val="0"/>
          <c:showBubbleSize val="0"/>
        </c:dLbls>
        <c:gapWidth val="150"/>
        <c:axId val="317642152"/>
        <c:axId val="31764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317642152"/>
        <c:axId val="317642544"/>
      </c:lineChart>
      <c:dateAx>
        <c:axId val="317642152"/>
        <c:scaling>
          <c:orientation val="minMax"/>
        </c:scaling>
        <c:delete val="1"/>
        <c:axPos val="b"/>
        <c:numFmt formatCode="ge" sourceLinked="1"/>
        <c:majorTickMark val="none"/>
        <c:minorTickMark val="none"/>
        <c:tickLblPos val="none"/>
        <c:crossAx val="317642544"/>
        <c:crosses val="autoZero"/>
        <c:auto val="1"/>
        <c:lblOffset val="100"/>
        <c:baseTimeUnit val="years"/>
      </c:dateAx>
      <c:valAx>
        <c:axId val="31764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642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50.73</c:v>
                </c:pt>
                <c:pt idx="1">
                  <c:v>54.53</c:v>
                </c:pt>
                <c:pt idx="2">
                  <c:v>56.73</c:v>
                </c:pt>
                <c:pt idx="3">
                  <c:v>57.62</c:v>
                </c:pt>
                <c:pt idx="4">
                  <c:v>56.19</c:v>
                </c:pt>
              </c:numCache>
            </c:numRef>
          </c:val>
        </c:ser>
        <c:dLbls>
          <c:showLegendKey val="0"/>
          <c:showVal val="0"/>
          <c:showCatName val="0"/>
          <c:showSerName val="0"/>
          <c:showPercent val="0"/>
          <c:showBubbleSize val="0"/>
        </c:dLbls>
        <c:gapWidth val="150"/>
        <c:axId val="317643720"/>
        <c:axId val="31764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317643720"/>
        <c:axId val="317644112"/>
      </c:lineChart>
      <c:dateAx>
        <c:axId val="317643720"/>
        <c:scaling>
          <c:orientation val="minMax"/>
        </c:scaling>
        <c:delete val="1"/>
        <c:axPos val="b"/>
        <c:numFmt formatCode="ge" sourceLinked="1"/>
        <c:majorTickMark val="none"/>
        <c:minorTickMark val="none"/>
        <c:tickLblPos val="none"/>
        <c:crossAx val="317644112"/>
        <c:crosses val="autoZero"/>
        <c:auto val="1"/>
        <c:lblOffset val="100"/>
        <c:baseTimeUnit val="years"/>
      </c:dateAx>
      <c:valAx>
        <c:axId val="31764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643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209.55</c:v>
                </c:pt>
                <c:pt idx="1">
                  <c:v>189.88</c:v>
                </c:pt>
                <c:pt idx="2">
                  <c:v>206.68</c:v>
                </c:pt>
                <c:pt idx="3">
                  <c:v>203.46</c:v>
                </c:pt>
                <c:pt idx="4">
                  <c:v>205.93</c:v>
                </c:pt>
              </c:numCache>
            </c:numRef>
          </c:val>
        </c:ser>
        <c:dLbls>
          <c:showLegendKey val="0"/>
          <c:showVal val="0"/>
          <c:showCatName val="0"/>
          <c:showSerName val="0"/>
          <c:showPercent val="0"/>
          <c:showBubbleSize val="0"/>
        </c:dLbls>
        <c:gapWidth val="150"/>
        <c:axId val="317645288"/>
        <c:axId val="31764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317645288"/>
        <c:axId val="317645680"/>
      </c:lineChart>
      <c:dateAx>
        <c:axId val="317645288"/>
        <c:scaling>
          <c:orientation val="minMax"/>
        </c:scaling>
        <c:delete val="1"/>
        <c:axPos val="b"/>
        <c:numFmt formatCode="ge" sourceLinked="1"/>
        <c:majorTickMark val="none"/>
        <c:minorTickMark val="none"/>
        <c:tickLblPos val="none"/>
        <c:crossAx val="317645680"/>
        <c:crosses val="autoZero"/>
        <c:auto val="1"/>
        <c:lblOffset val="100"/>
        <c:baseTimeUnit val="years"/>
      </c:dateAx>
      <c:valAx>
        <c:axId val="31764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645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S18" zoomScaleNormal="100" workbookViewId="0">
      <selection activeCell="BL83" sqref="BL83"/>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1" t="str">
        <f>データ!H6</f>
        <v>三重県　いなべ市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69" t="s">
        <v>5</v>
      </c>
      <c r="AE7" s="69"/>
      <c r="AF7" s="69"/>
      <c r="AG7" s="69"/>
      <c r="AH7" s="69"/>
      <c r="AI7" s="69"/>
      <c r="AJ7" s="69"/>
      <c r="AK7" s="4"/>
      <c r="AL7" s="69" t="s">
        <v>6</v>
      </c>
      <c r="AM7" s="69"/>
      <c r="AN7" s="69"/>
      <c r="AO7" s="69"/>
      <c r="AP7" s="69"/>
      <c r="AQ7" s="69"/>
      <c r="AR7" s="69"/>
      <c r="AS7" s="69"/>
      <c r="AT7" s="69" t="s">
        <v>7</v>
      </c>
      <c r="AU7" s="69"/>
      <c r="AV7" s="69"/>
      <c r="AW7" s="69"/>
      <c r="AX7" s="69"/>
      <c r="AY7" s="69"/>
      <c r="AZ7" s="69"/>
      <c r="BA7" s="69"/>
      <c r="BB7" s="69" t="s">
        <v>8</v>
      </c>
      <c r="BC7" s="69"/>
      <c r="BD7" s="69"/>
      <c r="BE7" s="69"/>
      <c r="BF7" s="69"/>
      <c r="BG7" s="69"/>
      <c r="BH7" s="69"/>
      <c r="BI7" s="69"/>
      <c r="BJ7" s="4"/>
      <c r="BK7" s="4"/>
      <c r="BL7" s="5" t="s">
        <v>9</v>
      </c>
      <c r="BM7" s="6"/>
      <c r="BN7" s="6"/>
      <c r="BO7" s="6"/>
      <c r="BP7" s="6"/>
      <c r="BQ7" s="6"/>
      <c r="BR7" s="6"/>
      <c r="BS7" s="6"/>
      <c r="BT7" s="6"/>
      <c r="BU7" s="6"/>
      <c r="BV7" s="6"/>
      <c r="BW7" s="6"/>
      <c r="BX7" s="6"/>
      <c r="BY7" s="7"/>
    </row>
    <row r="8" spans="1:78" ht="18.75" customHeight="1">
      <c r="A8" s="2"/>
      <c r="B8" s="78" t="str">
        <f>データ!I6</f>
        <v>法非適用</v>
      </c>
      <c r="C8" s="78"/>
      <c r="D8" s="78"/>
      <c r="E8" s="78"/>
      <c r="F8" s="78"/>
      <c r="G8" s="78"/>
      <c r="H8" s="78"/>
      <c r="I8" s="78" t="str">
        <f>データ!J6</f>
        <v>下水道事業</v>
      </c>
      <c r="J8" s="78"/>
      <c r="K8" s="78"/>
      <c r="L8" s="78"/>
      <c r="M8" s="78"/>
      <c r="N8" s="78"/>
      <c r="O8" s="78"/>
      <c r="P8" s="78" t="str">
        <f>データ!K6</f>
        <v>農業集落排水</v>
      </c>
      <c r="Q8" s="78"/>
      <c r="R8" s="78"/>
      <c r="S8" s="78"/>
      <c r="T8" s="78"/>
      <c r="U8" s="78"/>
      <c r="V8" s="78"/>
      <c r="W8" s="78" t="str">
        <f>データ!L6</f>
        <v>F2</v>
      </c>
      <c r="X8" s="78"/>
      <c r="Y8" s="78"/>
      <c r="Z8" s="78"/>
      <c r="AA8" s="78"/>
      <c r="AB8" s="78"/>
      <c r="AC8" s="78"/>
      <c r="AD8" s="79" t="s">
        <v>122</v>
      </c>
      <c r="AE8" s="79"/>
      <c r="AF8" s="79"/>
      <c r="AG8" s="79"/>
      <c r="AH8" s="79"/>
      <c r="AI8" s="79"/>
      <c r="AJ8" s="79"/>
      <c r="AK8" s="4"/>
      <c r="AL8" s="73">
        <f>データ!S6</f>
        <v>45758</v>
      </c>
      <c r="AM8" s="73"/>
      <c r="AN8" s="73"/>
      <c r="AO8" s="73"/>
      <c r="AP8" s="73"/>
      <c r="AQ8" s="73"/>
      <c r="AR8" s="73"/>
      <c r="AS8" s="73"/>
      <c r="AT8" s="72">
        <f>データ!T6</f>
        <v>219.83</v>
      </c>
      <c r="AU8" s="72"/>
      <c r="AV8" s="72"/>
      <c r="AW8" s="72"/>
      <c r="AX8" s="72"/>
      <c r="AY8" s="72"/>
      <c r="AZ8" s="72"/>
      <c r="BA8" s="72"/>
      <c r="BB8" s="72">
        <f>データ!U6</f>
        <v>208.15</v>
      </c>
      <c r="BC8" s="72"/>
      <c r="BD8" s="72"/>
      <c r="BE8" s="72"/>
      <c r="BF8" s="72"/>
      <c r="BG8" s="72"/>
      <c r="BH8" s="72"/>
      <c r="BI8" s="72"/>
      <c r="BJ8" s="4"/>
      <c r="BK8" s="4"/>
      <c r="BL8" s="76" t="s">
        <v>10</v>
      </c>
      <c r="BM8" s="77"/>
      <c r="BN8" s="8" t="s">
        <v>11</v>
      </c>
      <c r="BO8" s="9"/>
      <c r="BP8" s="9"/>
      <c r="BQ8" s="9"/>
      <c r="BR8" s="9"/>
      <c r="BS8" s="9"/>
      <c r="BT8" s="9"/>
      <c r="BU8" s="9"/>
      <c r="BV8" s="9"/>
      <c r="BW8" s="9"/>
      <c r="BX8" s="9"/>
      <c r="BY8" s="10"/>
    </row>
    <row r="9" spans="1:78" ht="18.75" customHeight="1">
      <c r="A9" s="2"/>
      <c r="B9" s="69" t="s">
        <v>12</v>
      </c>
      <c r="C9" s="69"/>
      <c r="D9" s="69"/>
      <c r="E9" s="69"/>
      <c r="F9" s="69"/>
      <c r="G9" s="69"/>
      <c r="H9" s="69"/>
      <c r="I9" s="69" t="s">
        <v>13</v>
      </c>
      <c r="J9" s="69"/>
      <c r="K9" s="69"/>
      <c r="L9" s="69"/>
      <c r="M9" s="69"/>
      <c r="N9" s="69"/>
      <c r="O9" s="69"/>
      <c r="P9" s="69" t="s">
        <v>14</v>
      </c>
      <c r="Q9" s="69"/>
      <c r="R9" s="69"/>
      <c r="S9" s="69"/>
      <c r="T9" s="69"/>
      <c r="U9" s="69"/>
      <c r="V9" s="69"/>
      <c r="W9" s="69" t="s">
        <v>15</v>
      </c>
      <c r="X9" s="69"/>
      <c r="Y9" s="69"/>
      <c r="Z9" s="69"/>
      <c r="AA9" s="69"/>
      <c r="AB9" s="69"/>
      <c r="AC9" s="69"/>
      <c r="AD9" s="69" t="s">
        <v>16</v>
      </c>
      <c r="AE9" s="69"/>
      <c r="AF9" s="69"/>
      <c r="AG9" s="69"/>
      <c r="AH9" s="69"/>
      <c r="AI9" s="69"/>
      <c r="AJ9" s="69"/>
      <c r="AK9" s="4"/>
      <c r="AL9" s="69" t="s">
        <v>17</v>
      </c>
      <c r="AM9" s="69"/>
      <c r="AN9" s="69"/>
      <c r="AO9" s="69"/>
      <c r="AP9" s="69"/>
      <c r="AQ9" s="69"/>
      <c r="AR9" s="69"/>
      <c r="AS9" s="69"/>
      <c r="AT9" s="69" t="s">
        <v>18</v>
      </c>
      <c r="AU9" s="69"/>
      <c r="AV9" s="69"/>
      <c r="AW9" s="69"/>
      <c r="AX9" s="69"/>
      <c r="AY9" s="69"/>
      <c r="AZ9" s="69"/>
      <c r="BA9" s="69"/>
      <c r="BB9" s="69" t="s">
        <v>19</v>
      </c>
      <c r="BC9" s="69"/>
      <c r="BD9" s="69"/>
      <c r="BE9" s="69"/>
      <c r="BF9" s="69"/>
      <c r="BG9" s="69"/>
      <c r="BH9" s="69"/>
      <c r="BI9" s="69"/>
      <c r="BJ9" s="4"/>
      <c r="BK9" s="4"/>
      <c r="BL9" s="70" t="s">
        <v>20</v>
      </c>
      <c r="BM9" s="71"/>
      <c r="BN9" s="11" t="s">
        <v>21</v>
      </c>
      <c r="BO9" s="12"/>
      <c r="BP9" s="12"/>
      <c r="BQ9" s="12"/>
      <c r="BR9" s="12"/>
      <c r="BS9" s="12"/>
      <c r="BT9" s="12"/>
      <c r="BU9" s="12"/>
      <c r="BV9" s="12"/>
      <c r="BW9" s="12"/>
      <c r="BX9" s="12"/>
      <c r="BY9" s="13"/>
    </row>
    <row r="10" spans="1:78" ht="18.75" customHeight="1">
      <c r="A10" s="2"/>
      <c r="B10" s="72" t="str">
        <f>データ!N6</f>
        <v>-</v>
      </c>
      <c r="C10" s="72"/>
      <c r="D10" s="72"/>
      <c r="E10" s="72"/>
      <c r="F10" s="72"/>
      <c r="G10" s="72"/>
      <c r="H10" s="72"/>
      <c r="I10" s="72" t="str">
        <f>データ!O6</f>
        <v>該当数値なし</v>
      </c>
      <c r="J10" s="72"/>
      <c r="K10" s="72"/>
      <c r="L10" s="72"/>
      <c r="M10" s="72"/>
      <c r="N10" s="72"/>
      <c r="O10" s="72"/>
      <c r="P10" s="72">
        <f>データ!P6</f>
        <v>11.08</v>
      </c>
      <c r="Q10" s="72"/>
      <c r="R10" s="72"/>
      <c r="S10" s="72"/>
      <c r="T10" s="72"/>
      <c r="U10" s="72"/>
      <c r="V10" s="72"/>
      <c r="W10" s="72">
        <f>データ!Q6</f>
        <v>86.25</v>
      </c>
      <c r="X10" s="72"/>
      <c r="Y10" s="72"/>
      <c r="Z10" s="72"/>
      <c r="AA10" s="72"/>
      <c r="AB10" s="72"/>
      <c r="AC10" s="72"/>
      <c r="AD10" s="73">
        <f>データ!R6</f>
        <v>2050</v>
      </c>
      <c r="AE10" s="73"/>
      <c r="AF10" s="73"/>
      <c r="AG10" s="73"/>
      <c r="AH10" s="73"/>
      <c r="AI10" s="73"/>
      <c r="AJ10" s="73"/>
      <c r="AK10" s="2"/>
      <c r="AL10" s="73">
        <f>データ!V6</f>
        <v>5066</v>
      </c>
      <c r="AM10" s="73"/>
      <c r="AN10" s="73"/>
      <c r="AO10" s="73"/>
      <c r="AP10" s="73"/>
      <c r="AQ10" s="73"/>
      <c r="AR10" s="73"/>
      <c r="AS10" s="73"/>
      <c r="AT10" s="72">
        <f>データ!W6</f>
        <v>2.56</v>
      </c>
      <c r="AU10" s="72"/>
      <c r="AV10" s="72"/>
      <c r="AW10" s="72"/>
      <c r="AX10" s="72"/>
      <c r="AY10" s="72"/>
      <c r="AZ10" s="72"/>
      <c r="BA10" s="72"/>
      <c r="BB10" s="72">
        <f>データ!X6</f>
        <v>1978.91</v>
      </c>
      <c r="BC10" s="72"/>
      <c r="BD10" s="72"/>
      <c r="BE10" s="72"/>
      <c r="BF10" s="72"/>
      <c r="BG10" s="72"/>
      <c r="BH10" s="72"/>
      <c r="BI10" s="72"/>
      <c r="BJ10" s="2"/>
      <c r="BK10" s="2"/>
      <c r="BL10" s="74" t="s">
        <v>22</v>
      </c>
      <c r="BM10" s="75"/>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3" t="s">
        <v>123</v>
      </c>
      <c r="BM16" s="64"/>
      <c r="BN16" s="64"/>
      <c r="BO16" s="64"/>
      <c r="BP16" s="64"/>
      <c r="BQ16" s="64"/>
      <c r="BR16" s="64"/>
      <c r="BS16" s="64"/>
      <c r="BT16" s="64"/>
      <c r="BU16" s="64"/>
      <c r="BV16" s="64"/>
      <c r="BW16" s="64"/>
      <c r="BX16" s="64"/>
      <c r="BY16" s="64"/>
      <c r="BZ16" s="65"/>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3"/>
      <c r="BM17" s="64"/>
      <c r="BN17" s="64"/>
      <c r="BO17" s="64"/>
      <c r="BP17" s="64"/>
      <c r="BQ17" s="64"/>
      <c r="BR17" s="64"/>
      <c r="BS17" s="64"/>
      <c r="BT17" s="64"/>
      <c r="BU17" s="64"/>
      <c r="BV17" s="64"/>
      <c r="BW17" s="64"/>
      <c r="BX17" s="64"/>
      <c r="BY17" s="64"/>
      <c r="BZ17" s="65"/>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3"/>
      <c r="BM18" s="64"/>
      <c r="BN18" s="64"/>
      <c r="BO18" s="64"/>
      <c r="BP18" s="64"/>
      <c r="BQ18" s="64"/>
      <c r="BR18" s="64"/>
      <c r="BS18" s="64"/>
      <c r="BT18" s="64"/>
      <c r="BU18" s="64"/>
      <c r="BV18" s="64"/>
      <c r="BW18" s="64"/>
      <c r="BX18" s="64"/>
      <c r="BY18" s="64"/>
      <c r="BZ18" s="65"/>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3"/>
      <c r="BM19" s="64"/>
      <c r="BN19" s="64"/>
      <c r="BO19" s="64"/>
      <c r="BP19" s="64"/>
      <c r="BQ19" s="64"/>
      <c r="BR19" s="64"/>
      <c r="BS19" s="64"/>
      <c r="BT19" s="64"/>
      <c r="BU19" s="64"/>
      <c r="BV19" s="64"/>
      <c r="BW19" s="64"/>
      <c r="BX19" s="64"/>
      <c r="BY19" s="64"/>
      <c r="BZ19" s="65"/>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3"/>
      <c r="BM20" s="64"/>
      <c r="BN20" s="64"/>
      <c r="BO20" s="64"/>
      <c r="BP20" s="64"/>
      <c r="BQ20" s="64"/>
      <c r="BR20" s="64"/>
      <c r="BS20" s="64"/>
      <c r="BT20" s="64"/>
      <c r="BU20" s="64"/>
      <c r="BV20" s="64"/>
      <c r="BW20" s="64"/>
      <c r="BX20" s="64"/>
      <c r="BY20" s="64"/>
      <c r="BZ20" s="65"/>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3"/>
      <c r="BM21" s="64"/>
      <c r="BN21" s="64"/>
      <c r="BO21" s="64"/>
      <c r="BP21" s="64"/>
      <c r="BQ21" s="64"/>
      <c r="BR21" s="64"/>
      <c r="BS21" s="64"/>
      <c r="BT21" s="64"/>
      <c r="BU21" s="64"/>
      <c r="BV21" s="64"/>
      <c r="BW21" s="64"/>
      <c r="BX21" s="64"/>
      <c r="BY21" s="64"/>
      <c r="BZ21" s="65"/>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3"/>
      <c r="BM22" s="64"/>
      <c r="BN22" s="64"/>
      <c r="BO22" s="64"/>
      <c r="BP22" s="64"/>
      <c r="BQ22" s="64"/>
      <c r="BR22" s="64"/>
      <c r="BS22" s="64"/>
      <c r="BT22" s="64"/>
      <c r="BU22" s="64"/>
      <c r="BV22" s="64"/>
      <c r="BW22" s="64"/>
      <c r="BX22" s="64"/>
      <c r="BY22" s="64"/>
      <c r="BZ22" s="65"/>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3"/>
      <c r="BM23" s="64"/>
      <c r="BN23" s="64"/>
      <c r="BO23" s="64"/>
      <c r="BP23" s="64"/>
      <c r="BQ23" s="64"/>
      <c r="BR23" s="64"/>
      <c r="BS23" s="64"/>
      <c r="BT23" s="64"/>
      <c r="BU23" s="64"/>
      <c r="BV23" s="64"/>
      <c r="BW23" s="64"/>
      <c r="BX23" s="64"/>
      <c r="BY23" s="64"/>
      <c r="BZ23" s="65"/>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3"/>
      <c r="BM24" s="64"/>
      <c r="BN24" s="64"/>
      <c r="BO24" s="64"/>
      <c r="BP24" s="64"/>
      <c r="BQ24" s="64"/>
      <c r="BR24" s="64"/>
      <c r="BS24" s="64"/>
      <c r="BT24" s="64"/>
      <c r="BU24" s="64"/>
      <c r="BV24" s="64"/>
      <c r="BW24" s="64"/>
      <c r="BX24" s="64"/>
      <c r="BY24" s="64"/>
      <c r="BZ24" s="65"/>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3"/>
      <c r="BM25" s="64"/>
      <c r="BN25" s="64"/>
      <c r="BO25" s="64"/>
      <c r="BP25" s="64"/>
      <c r="BQ25" s="64"/>
      <c r="BR25" s="64"/>
      <c r="BS25" s="64"/>
      <c r="BT25" s="64"/>
      <c r="BU25" s="64"/>
      <c r="BV25" s="64"/>
      <c r="BW25" s="64"/>
      <c r="BX25" s="64"/>
      <c r="BY25" s="64"/>
      <c r="BZ25" s="65"/>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3"/>
      <c r="BM26" s="64"/>
      <c r="BN26" s="64"/>
      <c r="BO26" s="64"/>
      <c r="BP26" s="64"/>
      <c r="BQ26" s="64"/>
      <c r="BR26" s="64"/>
      <c r="BS26" s="64"/>
      <c r="BT26" s="64"/>
      <c r="BU26" s="64"/>
      <c r="BV26" s="64"/>
      <c r="BW26" s="64"/>
      <c r="BX26" s="64"/>
      <c r="BY26" s="64"/>
      <c r="BZ26" s="65"/>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3"/>
      <c r="BM27" s="64"/>
      <c r="BN27" s="64"/>
      <c r="BO27" s="64"/>
      <c r="BP27" s="64"/>
      <c r="BQ27" s="64"/>
      <c r="BR27" s="64"/>
      <c r="BS27" s="64"/>
      <c r="BT27" s="64"/>
      <c r="BU27" s="64"/>
      <c r="BV27" s="64"/>
      <c r="BW27" s="64"/>
      <c r="BX27" s="64"/>
      <c r="BY27" s="64"/>
      <c r="BZ27" s="65"/>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3"/>
      <c r="BM28" s="64"/>
      <c r="BN28" s="64"/>
      <c r="BO28" s="64"/>
      <c r="BP28" s="64"/>
      <c r="BQ28" s="64"/>
      <c r="BR28" s="64"/>
      <c r="BS28" s="64"/>
      <c r="BT28" s="64"/>
      <c r="BU28" s="64"/>
      <c r="BV28" s="64"/>
      <c r="BW28" s="64"/>
      <c r="BX28" s="64"/>
      <c r="BY28" s="64"/>
      <c r="BZ28" s="65"/>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3"/>
      <c r="BM29" s="64"/>
      <c r="BN29" s="64"/>
      <c r="BO29" s="64"/>
      <c r="BP29" s="64"/>
      <c r="BQ29" s="64"/>
      <c r="BR29" s="64"/>
      <c r="BS29" s="64"/>
      <c r="BT29" s="64"/>
      <c r="BU29" s="64"/>
      <c r="BV29" s="64"/>
      <c r="BW29" s="64"/>
      <c r="BX29" s="64"/>
      <c r="BY29" s="64"/>
      <c r="BZ29" s="65"/>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3"/>
      <c r="BM30" s="64"/>
      <c r="BN30" s="64"/>
      <c r="BO30" s="64"/>
      <c r="BP30" s="64"/>
      <c r="BQ30" s="64"/>
      <c r="BR30" s="64"/>
      <c r="BS30" s="64"/>
      <c r="BT30" s="64"/>
      <c r="BU30" s="64"/>
      <c r="BV30" s="64"/>
      <c r="BW30" s="64"/>
      <c r="BX30" s="64"/>
      <c r="BY30" s="64"/>
      <c r="BZ30" s="65"/>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3"/>
      <c r="BM31" s="64"/>
      <c r="BN31" s="64"/>
      <c r="BO31" s="64"/>
      <c r="BP31" s="64"/>
      <c r="BQ31" s="64"/>
      <c r="BR31" s="64"/>
      <c r="BS31" s="64"/>
      <c r="BT31" s="64"/>
      <c r="BU31" s="64"/>
      <c r="BV31" s="64"/>
      <c r="BW31" s="64"/>
      <c r="BX31" s="64"/>
      <c r="BY31" s="64"/>
      <c r="BZ31" s="65"/>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3"/>
      <c r="BM32" s="64"/>
      <c r="BN32" s="64"/>
      <c r="BO32" s="64"/>
      <c r="BP32" s="64"/>
      <c r="BQ32" s="64"/>
      <c r="BR32" s="64"/>
      <c r="BS32" s="64"/>
      <c r="BT32" s="64"/>
      <c r="BU32" s="64"/>
      <c r="BV32" s="64"/>
      <c r="BW32" s="64"/>
      <c r="BX32" s="64"/>
      <c r="BY32" s="64"/>
      <c r="BZ32" s="65"/>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3"/>
      <c r="BM33" s="64"/>
      <c r="BN33" s="64"/>
      <c r="BO33" s="64"/>
      <c r="BP33" s="64"/>
      <c r="BQ33" s="64"/>
      <c r="BR33" s="64"/>
      <c r="BS33" s="64"/>
      <c r="BT33" s="64"/>
      <c r="BU33" s="64"/>
      <c r="BV33" s="64"/>
      <c r="BW33" s="64"/>
      <c r="BX33" s="64"/>
      <c r="BY33" s="64"/>
      <c r="BZ33" s="65"/>
    </row>
    <row r="34" spans="1:78" ht="13.5" customHeight="1">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63"/>
      <c r="BM34" s="64"/>
      <c r="BN34" s="64"/>
      <c r="BO34" s="64"/>
      <c r="BP34" s="64"/>
      <c r="BQ34" s="64"/>
      <c r="BR34" s="64"/>
      <c r="BS34" s="64"/>
      <c r="BT34" s="64"/>
      <c r="BU34" s="64"/>
      <c r="BV34" s="64"/>
      <c r="BW34" s="64"/>
      <c r="BX34" s="64"/>
      <c r="BY34" s="64"/>
      <c r="BZ34" s="65"/>
    </row>
    <row r="35" spans="1:78" ht="13.5" customHeight="1">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63"/>
      <c r="BM35" s="64"/>
      <c r="BN35" s="64"/>
      <c r="BO35" s="64"/>
      <c r="BP35" s="64"/>
      <c r="BQ35" s="64"/>
      <c r="BR35" s="64"/>
      <c r="BS35" s="64"/>
      <c r="BT35" s="64"/>
      <c r="BU35" s="64"/>
      <c r="BV35" s="64"/>
      <c r="BW35" s="64"/>
      <c r="BX35" s="64"/>
      <c r="BY35" s="64"/>
      <c r="BZ35" s="65"/>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3"/>
      <c r="BM36" s="64"/>
      <c r="BN36" s="64"/>
      <c r="BO36" s="64"/>
      <c r="BP36" s="64"/>
      <c r="BQ36" s="64"/>
      <c r="BR36" s="64"/>
      <c r="BS36" s="64"/>
      <c r="BT36" s="64"/>
      <c r="BU36" s="64"/>
      <c r="BV36" s="64"/>
      <c r="BW36" s="64"/>
      <c r="BX36" s="64"/>
      <c r="BY36" s="64"/>
      <c r="BZ36" s="65"/>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3"/>
      <c r="BM37" s="64"/>
      <c r="BN37" s="64"/>
      <c r="BO37" s="64"/>
      <c r="BP37" s="64"/>
      <c r="BQ37" s="64"/>
      <c r="BR37" s="64"/>
      <c r="BS37" s="64"/>
      <c r="BT37" s="64"/>
      <c r="BU37" s="64"/>
      <c r="BV37" s="64"/>
      <c r="BW37" s="64"/>
      <c r="BX37" s="64"/>
      <c r="BY37" s="64"/>
      <c r="BZ37" s="65"/>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3"/>
      <c r="BM38" s="64"/>
      <c r="BN38" s="64"/>
      <c r="BO38" s="64"/>
      <c r="BP38" s="64"/>
      <c r="BQ38" s="64"/>
      <c r="BR38" s="64"/>
      <c r="BS38" s="64"/>
      <c r="BT38" s="64"/>
      <c r="BU38" s="64"/>
      <c r="BV38" s="64"/>
      <c r="BW38" s="64"/>
      <c r="BX38" s="64"/>
      <c r="BY38" s="64"/>
      <c r="BZ38" s="65"/>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3"/>
      <c r="BM39" s="64"/>
      <c r="BN39" s="64"/>
      <c r="BO39" s="64"/>
      <c r="BP39" s="64"/>
      <c r="BQ39" s="64"/>
      <c r="BR39" s="64"/>
      <c r="BS39" s="64"/>
      <c r="BT39" s="64"/>
      <c r="BU39" s="64"/>
      <c r="BV39" s="64"/>
      <c r="BW39" s="64"/>
      <c r="BX39" s="64"/>
      <c r="BY39" s="64"/>
      <c r="BZ39" s="65"/>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3"/>
      <c r="BM40" s="64"/>
      <c r="BN40" s="64"/>
      <c r="BO40" s="64"/>
      <c r="BP40" s="64"/>
      <c r="BQ40" s="64"/>
      <c r="BR40" s="64"/>
      <c r="BS40" s="64"/>
      <c r="BT40" s="64"/>
      <c r="BU40" s="64"/>
      <c r="BV40" s="64"/>
      <c r="BW40" s="64"/>
      <c r="BX40" s="64"/>
      <c r="BY40" s="64"/>
      <c r="BZ40" s="65"/>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3"/>
      <c r="BM41" s="64"/>
      <c r="BN41" s="64"/>
      <c r="BO41" s="64"/>
      <c r="BP41" s="64"/>
      <c r="BQ41" s="64"/>
      <c r="BR41" s="64"/>
      <c r="BS41" s="64"/>
      <c r="BT41" s="64"/>
      <c r="BU41" s="64"/>
      <c r="BV41" s="64"/>
      <c r="BW41" s="64"/>
      <c r="BX41" s="64"/>
      <c r="BY41" s="64"/>
      <c r="BZ41" s="65"/>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3"/>
      <c r="BM42" s="64"/>
      <c r="BN42" s="64"/>
      <c r="BO42" s="64"/>
      <c r="BP42" s="64"/>
      <c r="BQ42" s="64"/>
      <c r="BR42" s="64"/>
      <c r="BS42" s="64"/>
      <c r="BT42" s="64"/>
      <c r="BU42" s="64"/>
      <c r="BV42" s="64"/>
      <c r="BW42" s="64"/>
      <c r="BX42" s="64"/>
      <c r="BY42" s="64"/>
      <c r="BZ42" s="65"/>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3"/>
      <c r="BM43" s="64"/>
      <c r="BN43" s="64"/>
      <c r="BO43" s="64"/>
      <c r="BP43" s="64"/>
      <c r="BQ43" s="64"/>
      <c r="BR43" s="64"/>
      <c r="BS43" s="64"/>
      <c r="BT43" s="64"/>
      <c r="BU43" s="64"/>
      <c r="BV43" s="64"/>
      <c r="BW43" s="64"/>
      <c r="BX43" s="64"/>
      <c r="BY43" s="64"/>
      <c r="BZ43" s="65"/>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66"/>
      <c r="BM44" s="67"/>
      <c r="BN44" s="67"/>
      <c r="BO44" s="67"/>
      <c r="BP44" s="67"/>
      <c r="BQ44" s="67"/>
      <c r="BR44" s="67"/>
      <c r="BS44" s="67"/>
      <c r="BT44" s="67"/>
      <c r="BU44" s="67"/>
      <c r="BV44" s="67"/>
      <c r="BW44" s="67"/>
      <c r="BX44" s="67"/>
      <c r="BY44" s="67"/>
      <c r="BZ44" s="68"/>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124</v>
      </c>
      <c r="BM47" s="49"/>
      <c r="BN47" s="49"/>
      <c r="BO47" s="49"/>
      <c r="BP47" s="49"/>
      <c r="BQ47" s="49"/>
      <c r="BR47" s="49"/>
      <c r="BS47" s="49"/>
      <c r="BT47" s="49"/>
      <c r="BU47" s="49"/>
      <c r="BV47" s="49"/>
      <c r="BW47" s="49"/>
      <c r="BX47" s="49"/>
      <c r="BY47" s="49"/>
      <c r="BZ47" s="50"/>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125</v>
      </c>
      <c r="BM66" s="49"/>
      <c r="BN66" s="49"/>
      <c r="BO66" s="49"/>
      <c r="BP66" s="49"/>
      <c r="BQ66" s="49"/>
      <c r="BR66" s="49"/>
      <c r="BS66" s="49"/>
      <c r="BT66" s="49"/>
      <c r="BU66" s="49"/>
      <c r="BV66" s="49"/>
      <c r="BW66" s="49"/>
      <c r="BX66" s="49"/>
      <c r="BY66" s="49"/>
      <c r="BZ66" s="50"/>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c r="C83" s="2" t="s">
        <v>41</v>
      </c>
    </row>
    <row r="84" spans="1:78">
      <c r="C84" s="2" t="s">
        <v>42</v>
      </c>
    </row>
    <row r="85" spans="1:78" hidden="1">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56</v>
      </c>
      <c r="N86" s="26" t="s">
        <v>56</v>
      </c>
      <c r="O86" s="26"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cols>
    <col min="1" max="1" width="9" style="3"/>
    <col min="2" max="144" width="11.875" style="3" customWidth="1"/>
    <col min="145" max="16384" width="9" style="3"/>
  </cols>
  <sheetData>
    <row r="1" spans="1:14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c r="A6" s="28" t="s">
        <v>109</v>
      </c>
      <c r="B6" s="33">
        <f>B7</f>
        <v>2016</v>
      </c>
      <c r="C6" s="33">
        <f t="shared" ref="C6:X6" si="3">C7</f>
        <v>242144</v>
      </c>
      <c r="D6" s="33">
        <f t="shared" si="3"/>
        <v>47</v>
      </c>
      <c r="E6" s="33">
        <f t="shared" si="3"/>
        <v>17</v>
      </c>
      <c r="F6" s="33">
        <f t="shared" si="3"/>
        <v>5</v>
      </c>
      <c r="G6" s="33">
        <f t="shared" si="3"/>
        <v>0</v>
      </c>
      <c r="H6" s="33" t="str">
        <f t="shared" si="3"/>
        <v>三重県　いなべ市</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11.08</v>
      </c>
      <c r="Q6" s="34">
        <f t="shared" si="3"/>
        <v>86.25</v>
      </c>
      <c r="R6" s="34">
        <f t="shared" si="3"/>
        <v>2050</v>
      </c>
      <c r="S6" s="34">
        <f t="shared" si="3"/>
        <v>45758</v>
      </c>
      <c r="T6" s="34">
        <f t="shared" si="3"/>
        <v>219.83</v>
      </c>
      <c r="U6" s="34">
        <f t="shared" si="3"/>
        <v>208.15</v>
      </c>
      <c r="V6" s="34">
        <f t="shared" si="3"/>
        <v>5066</v>
      </c>
      <c r="W6" s="34">
        <f t="shared" si="3"/>
        <v>2.56</v>
      </c>
      <c r="X6" s="34">
        <f t="shared" si="3"/>
        <v>1978.91</v>
      </c>
      <c r="Y6" s="35">
        <f>IF(Y7="",NA(),Y7)</f>
        <v>81.260000000000005</v>
      </c>
      <c r="Z6" s="35">
        <f t="shared" ref="Z6:AH6" si="4">IF(Z7="",NA(),Z7)</f>
        <v>84.26</v>
      </c>
      <c r="AA6" s="35">
        <f t="shared" si="4"/>
        <v>84.58</v>
      </c>
      <c r="AB6" s="35">
        <f t="shared" si="4"/>
        <v>85.15</v>
      </c>
      <c r="AC6" s="35">
        <f t="shared" si="4"/>
        <v>85.44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442.25</v>
      </c>
      <c r="BG6" s="35">
        <f t="shared" ref="BG6:BO6" si="7">IF(BG7="",NA(),BG7)</f>
        <v>156.38999999999999</v>
      </c>
      <c r="BH6" s="35">
        <f t="shared" si="7"/>
        <v>134.06</v>
      </c>
      <c r="BI6" s="35">
        <f t="shared" si="7"/>
        <v>127.35</v>
      </c>
      <c r="BJ6" s="35">
        <f t="shared" si="7"/>
        <v>119.9</v>
      </c>
      <c r="BK6" s="35">
        <f t="shared" si="7"/>
        <v>1197.82</v>
      </c>
      <c r="BL6" s="35">
        <f t="shared" si="7"/>
        <v>1126.77</v>
      </c>
      <c r="BM6" s="35">
        <f t="shared" si="7"/>
        <v>1044.8</v>
      </c>
      <c r="BN6" s="35">
        <f t="shared" si="7"/>
        <v>1081.8</v>
      </c>
      <c r="BO6" s="35">
        <f t="shared" si="7"/>
        <v>974.93</v>
      </c>
      <c r="BP6" s="34" t="str">
        <f>IF(BP7="","",IF(BP7="-","【-】","【"&amp;SUBSTITUTE(TEXT(BP7,"#,##0.00"),"-","△")&amp;"】"))</f>
        <v>【914.53】</v>
      </c>
      <c r="BQ6" s="35">
        <f>IF(BQ7="",NA(),BQ7)</f>
        <v>50.73</v>
      </c>
      <c r="BR6" s="35">
        <f t="shared" ref="BR6:BZ6" si="8">IF(BR7="",NA(),BR7)</f>
        <v>54.53</v>
      </c>
      <c r="BS6" s="35">
        <f t="shared" si="8"/>
        <v>56.73</v>
      </c>
      <c r="BT6" s="35">
        <f t="shared" si="8"/>
        <v>57.62</v>
      </c>
      <c r="BU6" s="35">
        <f t="shared" si="8"/>
        <v>56.19</v>
      </c>
      <c r="BV6" s="35">
        <f t="shared" si="8"/>
        <v>51.03</v>
      </c>
      <c r="BW6" s="35">
        <f t="shared" si="8"/>
        <v>50.9</v>
      </c>
      <c r="BX6" s="35">
        <f t="shared" si="8"/>
        <v>50.82</v>
      </c>
      <c r="BY6" s="35">
        <f t="shared" si="8"/>
        <v>52.19</v>
      </c>
      <c r="BZ6" s="35">
        <f t="shared" si="8"/>
        <v>55.32</v>
      </c>
      <c r="CA6" s="34" t="str">
        <f>IF(CA7="","",IF(CA7="-","【-】","【"&amp;SUBSTITUTE(TEXT(CA7,"#,##0.00"),"-","△")&amp;"】"))</f>
        <v>【55.73】</v>
      </c>
      <c r="CB6" s="35">
        <f>IF(CB7="",NA(),CB7)</f>
        <v>209.55</v>
      </c>
      <c r="CC6" s="35">
        <f t="shared" ref="CC6:CK6" si="9">IF(CC7="",NA(),CC7)</f>
        <v>189.88</v>
      </c>
      <c r="CD6" s="35">
        <f t="shared" si="9"/>
        <v>206.68</v>
      </c>
      <c r="CE6" s="35">
        <f t="shared" si="9"/>
        <v>203.46</v>
      </c>
      <c r="CF6" s="35">
        <f t="shared" si="9"/>
        <v>205.93</v>
      </c>
      <c r="CG6" s="35">
        <f t="shared" si="9"/>
        <v>289.60000000000002</v>
      </c>
      <c r="CH6" s="35">
        <f t="shared" si="9"/>
        <v>293.27</v>
      </c>
      <c r="CI6" s="35">
        <f t="shared" si="9"/>
        <v>300.52</v>
      </c>
      <c r="CJ6" s="35">
        <f t="shared" si="9"/>
        <v>296.14</v>
      </c>
      <c r="CK6" s="35">
        <f t="shared" si="9"/>
        <v>283.17</v>
      </c>
      <c r="CL6" s="34" t="str">
        <f>IF(CL7="","",IF(CL7="-","【-】","【"&amp;SUBSTITUTE(TEXT(CL7,"#,##0.00"),"-","△")&amp;"】"))</f>
        <v>【276.78】</v>
      </c>
      <c r="CM6" s="35">
        <f>IF(CM7="",NA(),CM7)</f>
        <v>61.97</v>
      </c>
      <c r="CN6" s="35">
        <f t="shared" ref="CN6:CV6" si="10">IF(CN7="",NA(),CN7)</f>
        <v>60.38</v>
      </c>
      <c r="CO6" s="35">
        <f t="shared" si="10"/>
        <v>66.33</v>
      </c>
      <c r="CP6" s="35">
        <f t="shared" si="10"/>
        <v>60.61</v>
      </c>
      <c r="CQ6" s="35">
        <f t="shared" si="10"/>
        <v>52.61</v>
      </c>
      <c r="CR6" s="35">
        <f t="shared" si="10"/>
        <v>54.74</v>
      </c>
      <c r="CS6" s="35">
        <f t="shared" si="10"/>
        <v>53.78</v>
      </c>
      <c r="CT6" s="35">
        <f t="shared" si="10"/>
        <v>53.24</v>
      </c>
      <c r="CU6" s="35">
        <f t="shared" si="10"/>
        <v>52.31</v>
      </c>
      <c r="CV6" s="35">
        <f t="shared" si="10"/>
        <v>60.65</v>
      </c>
      <c r="CW6" s="34" t="str">
        <f>IF(CW7="","",IF(CW7="-","【-】","【"&amp;SUBSTITUTE(TEXT(CW7,"#,##0.00"),"-","△")&amp;"】"))</f>
        <v>【59.15】</v>
      </c>
      <c r="CX6" s="35">
        <f>IF(CX7="",NA(),CX7)</f>
        <v>99.32</v>
      </c>
      <c r="CY6" s="35">
        <f t="shared" ref="CY6:DG6" si="11">IF(CY7="",NA(),CY7)</f>
        <v>99.53</v>
      </c>
      <c r="CZ6" s="35">
        <f t="shared" si="11"/>
        <v>99.53</v>
      </c>
      <c r="DA6" s="35">
        <f t="shared" si="11"/>
        <v>99.51</v>
      </c>
      <c r="DB6" s="35">
        <f t="shared" si="11"/>
        <v>99.59</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c r="A7" s="28"/>
      <c r="B7" s="37">
        <v>2016</v>
      </c>
      <c r="C7" s="37">
        <v>242144</v>
      </c>
      <c r="D7" s="37">
        <v>47</v>
      </c>
      <c r="E7" s="37">
        <v>17</v>
      </c>
      <c r="F7" s="37">
        <v>5</v>
      </c>
      <c r="G7" s="37">
        <v>0</v>
      </c>
      <c r="H7" s="37" t="s">
        <v>110</v>
      </c>
      <c r="I7" s="37" t="s">
        <v>111</v>
      </c>
      <c r="J7" s="37" t="s">
        <v>112</v>
      </c>
      <c r="K7" s="37" t="s">
        <v>113</v>
      </c>
      <c r="L7" s="37" t="s">
        <v>114</v>
      </c>
      <c r="M7" s="37"/>
      <c r="N7" s="38" t="s">
        <v>115</v>
      </c>
      <c r="O7" s="38" t="s">
        <v>116</v>
      </c>
      <c r="P7" s="38">
        <v>11.08</v>
      </c>
      <c r="Q7" s="38">
        <v>86.25</v>
      </c>
      <c r="R7" s="38">
        <v>2050</v>
      </c>
      <c r="S7" s="38">
        <v>45758</v>
      </c>
      <c r="T7" s="38">
        <v>219.83</v>
      </c>
      <c r="U7" s="38">
        <v>208.15</v>
      </c>
      <c r="V7" s="38">
        <v>5066</v>
      </c>
      <c r="W7" s="38">
        <v>2.56</v>
      </c>
      <c r="X7" s="38">
        <v>1978.91</v>
      </c>
      <c r="Y7" s="38">
        <v>81.260000000000005</v>
      </c>
      <c r="Z7" s="38">
        <v>84.26</v>
      </c>
      <c r="AA7" s="38">
        <v>84.58</v>
      </c>
      <c r="AB7" s="38">
        <v>85.15</v>
      </c>
      <c r="AC7" s="38">
        <v>85.44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442.25</v>
      </c>
      <c r="BG7" s="38">
        <v>156.38999999999999</v>
      </c>
      <c r="BH7" s="38">
        <v>134.06</v>
      </c>
      <c r="BI7" s="38">
        <v>127.35</v>
      </c>
      <c r="BJ7" s="38">
        <v>119.9</v>
      </c>
      <c r="BK7" s="38">
        <v>1197.82</v>
      </c>
      <c r="BL7" s="38">
        <v>1126.77</v>
      </c>
      <c r="BM7" s="38">
        <v>1044.8</v>
      </c>
      <c r="BN7" s="38">
        <v>1081.8</v>
      </c>
      <c r="BO7" s="38">
        <v>974.93</v>
      </c>
      <c r="BP7" s="38">
        <v>914.53</v>
      </c>
      <c r="BQ7" s="38">
        <v>50.73</v>
      </c>
      <c r="BR7" s="38">
        <v>54.53</v>
      </c>
      <c r="BS7" s="38">
        <v>56.73</v>
      </c>
      <c r="BT7" s="38">
        <v>57.62</v>
      </c>
      <c r="BU7" s="38">
        <v>56.19</v>
      </c>
      <c r="BV7" s="38">
        <v>51.03</v>
      </c>
      <c r="BW7" s="38">
        <v>50.9</v>
      </c>
      <c r="BX7" s="38">
        <v>50.82</v>
      </c>
      <c r="BY7" s="38">
        <v>52.19</v>
      </c>
      <c r="BZ7" s="38">
        <v>55.32</v>
      </c>
      <c r="CA7" s="38">
        <v>55.73</v>
      </c>
      <c r="CB7" s="38">
        <v>209.55</v>
      </c>
      <c r="CC7" s="38">
        <v>189.88</v>
      </c>
      <c r="CD7" s="38">
        <v>206.68</v>
      </c>
      <c r="CE7" s="38">
        <v>203.46</v>
      </c>
      <c r="CF7" s="38">
        <v>205.93</v>
      </c>
      <c r="CG7" s="38">
        <v>289.60000000000002</v>
      </c>
      <c r="CH7" s="38">
        <v>293.27</v>
      </c>
      <c r="CI7" s="38">
        <v>300.52</v>
      </c>
      <c r="CJ7" s="38">
        <v>296.14</v>
      </c>
      <c r="CK7" s="38">
        <v>283.17</v>
      </c>
      <c r="CL7" s="38">
        <v>276.77999999999997</v>
      </c>
      <c r="CM7" s="38">
        <v>61.97</v>
      </c>
      <c r="CN7" s="38">
        <v>60.38</v>
      </c>
      <c r="CO7" s="38">
        <v>66.33</v>
      </c>
      <c r="CP7" s="38">
        <v>60.61</v>
      </c>
      <c r="CQ7" s="38">
        <v>52.61</v>
      </c>
      <c r="CR7" s="38">
        <v>54.74</v>
      </c>
      <c r="CS7" s="38">
        <v>53.78</v>
      </c>
      <c r="CT7" s="38">
        <v>53.24</v>
      </c>
      <c r="CU7" s="38">
        <v>52.31</v>
      </c>
      <c r="CV7" s="38">
        <v>60.65</v>
      </c>
      <c r="CW7" s="38">
        <v>59.15</v>
      </c>
      <c r="CX7" s="38">
        <v>99.32</v>
      </c>
      <c r="CY7" s="38">
        <v>99.53</v>
      </c>
      <c r="CZ7" s="38">
        <v>99.53</v>
      </c>
      <c r="DA7" s="38">
        <v>99.51</v>
      </c>
      <c r="DB7" s="38">
        <v>99.59</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0.04</v>
      </c>
      <c r="EK7" s="38">
        <v>0.03</v>
      </c>
      <c r="EL7" s="38">
        <v>0.02</v>
      </c>
      <c r="EM7" s="38">
        <v>0.01</v>
      </c>
      <c r="EN7" s="38">
        <v>2.0499999999999998</v>
      </c>
      <c r="EO7" s="38">
        <v>1.58</v>
      </c>
    </row>
    <row r="8" spans="1:14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itout</cp:lastModifiedBy>
  <cp:lastPrinted>2018-02-02T04:31:35Z</cp:lastPrinted>
  <dcterms:created xsi:type="dcterms:W3CDTF">2017-12-25T02:30:20Z</dcterms:created>
  <dcterms:modified xsi:type="dcterms:W3CDTF">2018-02-09T09:55:31Z</dcterms:modified>
  <cp:category/>
</cp:coreProperties>
</file>