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下水経理\2 決算\28決算関係\【総務省】経営分析\県へ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B10" i="4"/>
  <c r="AT8" i="4"/>
  <c r="W8" i="4"/>
  <c r="I8" i="4"/>
  <c r="B6" i="4"/>
  <c r="C10" i="5" l="1"/>
  <c r="D10" i="5"/>
  <c r="E10" i="5"/>
  <c r="B10" i="5"/>
</calcChain>
</file>

<file path=xl/sharedStrings.xml><?xml version="1.0" encoding="utf-8"?>
<sst xmlns="http://schemas.openxmlformats.org/spreadsheetml/2006/main" count="245" uniqueCount="123">
  <si>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</si>
  <si>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</si>
  <si>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</si>
  <si>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</si>
  <si>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</si>
  <si>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</si>
  <si>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</si>
  <si>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</si>
  <si>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</si>
  <si>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</si>
  <si>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</si>
  <si>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</si>
  <si>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</si>
  <si>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</si>
  <si>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</si>
  <si>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</si>
  <si>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</si>
  <si>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</si>
  <si>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</si>
  <si>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</si>
  <si>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</si>
  <si>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</si>
  <si>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</si>
  <si>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</si>
  <si>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</si>
  <si>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</si>
  <si>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</si>
  <si>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</si>
  <si>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</si>
  <si>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</si>
  <si>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</si>
  <si>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</si>
  <si>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</si>
  <si>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</si>
  <si>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</si>
  <si>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</si>
  <si>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</si>
  <si>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</si>
  <si>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</si>
  <si>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</si>
  <si>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</si>
  <si>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</si>
  <si>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</si>
  <si>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</si>
  <si>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</si>
  <si>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</si>
  <si>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</si>
  <si>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</si>
  <si>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</si>
  <si>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</si>
  <si>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</si>
  <si>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</si>
  <si>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</si>
  <si>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</si>
  <si>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</si>
  <si>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</si>
  <si>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</si>
  <si>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</si>
  <si>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</si>
  <si>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</si>
  <si>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</si>
  <si>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</si>
  <si>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</si>
  <si>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</si>
  <si>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</si>
  <si>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</si>
  <si>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</si>
  <si>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</si>
  <si>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</si>
  <si>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</si>
  <si>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</si>
  <si>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</si>
  <si>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</si>
  <si>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</si>
  <si>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</si>
  <si>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</si>
  <si>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</si>
  <si>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</si>
  <si>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</si>
  <si>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</si>
  <si>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</si>
  <si>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</si>
  <si>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</si>
  <si>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</si>
  <si>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</si>
  <si>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</si>
  <si>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</si>
  <si>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</si>
  <si>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</si>
  <si>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</si>
  <si>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</si>
  <si>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</si>
  <si>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</si>
  <si>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</si>
  <si>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</si>
  <si>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</si>
  <si>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</si>
  <si>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</si>
  <si>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</si>
  <si>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</si>
  <si>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</si>
  <si>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</si>
  <si>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</si>
  <si>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</si>
  <si>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</si>
  <si>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</si>
  <si>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</si>
  <si>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</si>
  <si>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鈴鹿市</t>
  </si>
  <si>
    <t>法適用</t>
  </si>
  <si>
    <t>下水道事業</t>
  </si>
  <si>
    <t>公共下水道</t>
  </si>
  <si>
    <t>Ac2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</si>
  <si>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</si>
  <si>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</si>
  <si>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</si>
  <si>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</si>
  <si>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</si>
  <si>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</si>
  <si>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公共下水道の供用開始時期が，平成8年であるため，管渠施設等は法定耐用年数の半分にも満たないものが多く，老朽化は進んでいない。</t>
    <rPh sb="52" eb="54">
      <t>ロウキュウ</t>
    </rPh>
    <rPh sb="54" eb="55">
      <t>カ</t>
    </rPh>
    <rPh sb="56" eb="57">
      <t>スス</t>
    </rPh>
    <phoneticPr fontId="4"/>
  </si>
  <si>
    <t>自治体職員</t>
    <rPh sb="0" eb="3">
      <t>ジチタイ</t>
    </rPh>
    <rPh sb="3" eb="5">
      <t>ショクイン</t>
    </rPh>
    <phoneticPr fontId="4"/>
  </si>
  <si>
    <t>　公共下水道事業は，平成8年から一部地域での供用を開始し，平成28年度末での普及率は54.78%である。
  経常収支比率は黒字であり，また，累積欠損金が発生していないため，経営の健全は保たれている。しかし，経費回収率が，100％を下回っていることから，使用料収入では汚水処理費が賄えない状況であり，不足は一般会計からの繰入金で賄っている。
 　企業債残高対事業規模比率は，全国平均や類似団体平均値に比べて低いが，過去に借入れた建設改良の企業債の影響によって企業債の元利償還額が増加傾向にあり，その負担が経営を圧迫している。
　水洗化率は，右肩上がりに推移しているが，類似団体平均値との比較では下回っている。施設整備途上の段階のため,供用開始後年数が浅いことが原因と考えられる。水洗化率を向上させるため，引き続き未接続世帯の解消に努めていく必要がある。
　</t>
    <rPh sb="33" eb="34">
      <t>ネン</t>
    </rPh>
    <rPh sb="57" eb="59">
      <t>ケイジョウ</t>
    </rPh>
    <rPh sb="59" eb="61">
      <t>シュウシ</t>
    </rPh>
    <rPh sb="61" eb="63">
      <t>ヒリツ</t>
    </rPh>
    <rPh sb="64" eb="66">
      <t>クロジ</t>
    </rPh>
    <rPh sb="73" eb="75">
      <t>ルイセキ</t>
    </rPh>
    <rPh sb="75" eb="77">
      <t>ケッソン</t>
    </rPh>
    <rPh sb="77" eb="78">
      <t>キン</t>
    </rPh>
    <rPh sb="79" eb="81">
      <t>ハッセイ</t>
    </rPh>
    <rPh sb="89" eb="91">
      <t>ケイエイ</t>
    </rPh>
    <rPh sb="92" eb="94">
      <t>ケンゼン</t>
    </rPh>
    <rPh sb="95" eb="96">
      <t>タモ</t>
    </rPh>
    <rPh sb="190" eb="192">
      <t>ゼンコク</t>
    </rPh>
    <rPh sb="192" eb="194">
      <t>ヘイキン</t>
    </rPh>
    <rPh sb="199" eb="202">
      <t>ヘイキンチ</t>
    </rPh>
    <rPh sb="275" eb="276">
      <t>ミギ</t>
    </rPh>
    <rPh sb="276" eb="277">
      <t>カタ</t>
    </rPh>
    <rPh sb="277" eb="278">
      <t>ア</t>
    </rPh>
    <rPh sb="281" eb="283">
      <t>スイイ</t>
    </rPh>
    <rPh sb="293" eb="296">
      <t>ヘイキンチ</t>
    </rPh>
    <rPh sb="298" eb="300">
      <t>ヒカク</t>
    </rPh>
    <rPh sb="309" eb="311">
      <t>シセツ</t>
    </rPh>
    <rPh sb="311" eb="313">
      <t>セイビ</t>
    </rPh>
    <rPh sb="313" eb="315">
      <t>トジョウ</t>
    </rPh>
    <rPh sb="335" eb="337">
      <t>ゲンイン</t>
    </rPh>
    <rPh sb="375" eb="377">
      <t>ヒツヨウ</t>
    </rPh>
    <phoneticPr fontId="4"/>
  </si>
  <si>
    <t xml:space="preserve">　本市の下水道事業は整備途中でもあり，管路や施設の整備を進める中，多額の整備費用が必要となる。その一方で，財源は一般会計からの繰入金に大きく依存している。
　今後，繰入金を抑制し経費回収率の向上に努め，安定的な下水道事業を経営するため，水洗化率の向上や，維持管理費の削減，下水道計画区域の見直し
等により，経営の健全化を検討する必要がある。
　そのため，平成28年度に鈴鹿市上下水道事業経営審議会を設置し，中長期的な視点に立った経営戦略の策定を進めている。
</t>
    <rPh sb="1" eb="2">
      <t>ホン</t>
    </rPh>
    <rPh sb="2" eb="3">
      <t>シ</t>
    </rPh>
    <rPh sb="4" eb="7">
      <t>ゲスイドウ</t>
    </rPh>
    <rPh sb="7" eb="9">
      <t>ジギョウ</t>
    </rPh>
    <rPh sb="10" eb="12">
      <t>セイビ</t>
    </rPh>
    <rPh sb="12" eb="14">
      <t>トチュウ</t>
    </rPh>
    <rPh sb="19" eb="20">
      <t>カン</t>
    </rPh>
    <rPh sb="20" eb="21">
      <t>ロ</t>
    </rPh>
    <rPh sb="22" eb="24">
      <t>シセツ</t>
    </rPh>
    <rPh sb="25" eb="27">
      <t>セイビ</t>
    </rPh>
    <rPh sb="28" eb="29">
      <t>スス</t>
    </rPh>
    <rPh sb="31" eb="32">
      <t>ナカ</t>
    </rPh>
    <rPh sb="33" eb="35">
      <t>タガク</t>
    </rPh>
    <rPh sb="36" eb="38">
      <t>セイビ</t>
    </rPh>
    <rPh sb="38" eb="40">
      <t>ヒヨウ</t>
    </rPh>
    <rPh sb="41" eb="43">
      <t>ヒツヨウ</t>
    </rPh>
    <rPh sb="53" eb="55">
      <t>ザイゲン</t>
    </rPh>
    <rPh sb="56" eb="58">
      <t>イッパン</t>
    </rPh>
    <rPh sb="58" eb="60">
      <t>カイケイ</t>
    </rPh>
    <rPh sb="63" eb="65">
      <t>クリイレ</t>
    </rPh>
    <rPh sb="65" eb="66">
      <t>キン</t>
    </rPh>
    <rPh sb="67" eb="68">
      <t>オオ</t>
    </rPh>
    <rPh sb="70" eb="72">
      <t>イゾン</t>
    </rPh>
    <rPh sb="79" eb="81">
      <t>コンゴ</t>
    </rPh>
    <rPh sb="82" eb="84">
      <t>クリイレ</t>
    </rPh>
    <rPh sb="84" eb="85">
      <t>キン</t>
    </rPh>
    <rPh sb="86" eb="88">
      <t>ヨクセイ</t>
    </rPh>
    <rPh sb="89" eb="91">
      <t>ケイヒ</t>
    </rPh>
    <rPh sb="91" eb="94">
      <t>カイシュウリツ</t>
    </rPh>
    <rPh sb="95" eb="97">
      <t>コウジョウ</t>
    </rPh>
    <rPh sb="98" eb="99">
      <t>ツト</t>
    </rPh>
    <rPh sb="148" eb="149">
      <t>ナド</t>
    </rPh>
    <rPh sb="160" eb="162">
      <t>ケントウ</t>
    </rPh>
    <rPh sb="177" eb="179">
      <t>ヘイセイ</t>
    </rPh>
    <rPh sb="184" eb="187">
      <t>スズカシ</t>
    </rPh>
    <rPh sb="187" eb="189">
      <t>ジョウゲ</t>
    </rPh>
    <rPh sb="189" eb="191">
      <t>スイドウ</t>
    </rPh>
    <rPh sb="191" eb="193">
      <t>ジギョウ</t>
    </rPh>
    <rPh sb="222" eb="22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</si>
</sst>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5056400"/>
        <c:axId val="29505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7.0000000000000007E-2</c:v>
                </c:pt>
                <c:pt idx="3">
                  <c:v>0.23</c:v>
                </c:pt>
                <c:pt idx="4">
                  <c:v>0.06</c:v>
                </c:pt>
              </c:numCache>
            </c:numRef>
          </c:val>
          <c:smooth val="0"/>
        </c:ser>
        <c:dLbls>
          <c:showLegendKey val="0"/>
          <c:showVal val="0"/>
          <c:showCatName val="0"/>
          <c:showSerName val="0"/>
          <c:showPercent val="0"/>
          <c:showBubbleSize val="0"/>
        </c:dLbls>
        <c:marker val="1"/>
        <c:smooth val="0"/>
        <c:axId val="295056400"/>
        <c:axId val="295056792"/>
      </c:lineChart>
      <c:dateAx>
        <c:axId val="295056400"/>
        <c:scaling>
          <c:orientation val="minMax"/>
        </c:scaling>
        <c:delete val="1"/>
        <c:axPos val="b"/>
        <c:numFmt formatCode="ge" sourceLinked="1"/>
        <c:majorTickMark val="none"/>
        <c:minorTickMark val="none"/>
        <c:tickLblPos val="none"/>
        <c:crossAx val="295056792"/>
        <c:crosses val="autoZero"/>
        <c:auto val="1"/>
        <c:lblOffset val="100"/>
        <c:baseTimeUnit val="years"/>
      </c:dateAx>
      <c:valAx>
        <c:axId val="29505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5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173088"/>
        <c:axId val="30017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00173088"/>
        <c:axId val="300173480"/>
      </c:lineChart>
      <c:dateAx>
        <c:axId val="300173088"/>
        <c:scaling>
          <c:orientation val="minMax"/>
        </c:scaling>
        <c:delete val="1"/>
        <c:axPos val="b"/>
        <c:numFmt formatCode="ge" sourceLinked="1"/>
        <c:majorTickMark val="none"/>
        <c:minorTickMark val="none"/>
        <c:tickLblPos val="none"/>
        <c:crossAx val="300173480"/>
        <c:crosses val="autoZero"/>
        <c:auto val="1"/>
        <c:lblOffset val="100"/>
        <c:baseTimeUnit val="years"/>
      </c:dateAx>
      <c:valAx>
        <c:axId val="30017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78.180000000000007</c:v>
                </c:pt>
                <c:pt idx="1">
                  <c:v>78.61</c:v>
                </c:pt>
                <c:pt idx="2">
                  <c:v>82.65</c:v>
                </c:pt>
                <c:pt idx="3">
                  <c:v>83.91</c:v>
                </c:pt>
                <c:pt idx="4">
                  <c:v>85.59</c:v>
                </c:pt>
              </c:numCache>
            </c:numRef>
          </c:val>
        </c:ser>
        <c:dLbls>
          <c:showLegendKey val="0"/>
          <c:showVal val="0"/>
          <c:showCatName val="0"/>
          <c:showSerName val="0"/>
          <c:showPercent val="0"/>
          <c:showBubbleSize val="0"/>
        </c:dLbls>
        <c:gapWidth val="150"/>
        <c:axId val="300174656"/>
        <c:axId val="30010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86.09</c:v>
                </c:pt>
                <c:pt idx="1">
                  <c:v>86.44</c:v>
                </c:pt>
                <c:pt idx="2">
                  <c:v>87.79</c:v>
                </c:pt>
                <c:pt idx="3">
                  <c:v>88.43</c:v>
                </c:pt>
                <c:pt idx="4">
                  <c:v>88.75</c:v>
                </c:pt>
              </c:numCache>
            </c:numRef>
          </c:val>
          <c:smooth val="0"/>
        </c:ser>
        <c:dLbls>
          <c:showLegendKey val="0"/>
          <c:showVal val="0"/>
          <c:showCatName val="0"/>
          <c:showSerName val="0"/>
          <c:showPercent val="0"/>
          <c:showBubbleSize val="0"/>
        </c:dLbls>
        <c:marker val="1"/>
        <c:smooth val="0"/>
        <c:axId val="300174656"/>
        <c:axId val="300105576"/>
      </c:lineChart>
      <c:dateAx>
        <c:axId val="300174656"/>
        <c:scaling>
          <c:orientation val="minMax"/>
        </c:scaling>
        <c:delete val="1"/>
        <c:axPos val="b"/>
        <c:numFmt formatCode="ge" sourceLinked="1"/>
        <c:majorTickMark val="none"/>
        <c:minorTickMark val="none"/>
        <c:tickLblPos val="none"/>
        <c:crossAx val="300105576"/>
        <c:crosses val="autoZero"/>
        <c:auto val="1"/>
        <c:lblOffset val="100"/>
        <c:baseTimeUnit val="years"/>
      </c:dateAx>
      <c:valAx>
        <c:axId val="30010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98.86</c:v>
                </c:pt>
                <c:pt idx="1">
                  <c:v>97.26</c:v>
                </c:pt>
                <c:pt idx="2">
                  <c:v>110.03</c:v>
                </c:pt>
                <c:pt idx="3">
                  <c:v>108.11</c:v>
                </c:pt>
                <c:pt idx="4">
                  <c:v>107.89</c:v>
                </c:pt>
              </c:numCache>
            </c:numRef>
          </c:val>
        </c:ser>
        <c:dLbls>
          <c:showLegendKey val="0"/>
          <c:showVal val="0"/>
          <c:showCatName val="0"/>
          <c:showSerName val="0"/>
          <c:showPercent val="0"/>
          <c:showBubbleSize val="0"/>
        </c:dLbls>
        <c:gapWidth val="150"/>
        <c:axId val="295057968"/>
        <c:axId val="29505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103.55</c:v>
                </c:pt>
                <c:pt idx="1">
                  <c:v>103.62</c:v>
                </c:pt>
                <c:pt idx="2">
                  <c:v>107.34</c:v>
                </c:pt>
                <c:pt idx="3">
                  <c:v>105.45</c:v>
                </c:pt>
                <c:pt idx="4">
                  <c:v>105.41</c:v>
                </c:pt>
              </c:numCache>
            </c:numRef>
          </c:val>
          <c:smooth val="0"/>
        </c:ser>
        <c:dLbls>
          <c:showLegendKey val="0"/>
          <c:showVal val="0"/>
          <c:showCatName val="0"/>
          <c:showSerName val="0"/>
          <c:showPercent val="0"/>
          <c:showBubbleSize val="0"/>
        </c:dLbls>
        <c:marker val="1"/>
        <c:smooth val="0"/>
        <c:axId val="295057968"/>
        <c:axId val="295058360"/>
      </c:lineChart>
      <c:dateAx>
        <c:axId val="295057968"/>
        <c:scaling>
          <c:orientation val="minMax"/>
        </c:scaling>
        <c:delete val="1"/>
        <c:axPos val="b"/>
        <c:numFmt formatCode="ge" sourceLinked="1"/>
        <c:majorTickMark val="none"/>
        <c:minorTickMark val="none"/>
        <c:tickLblPos val="none"/>
        <c:crossAx val="295058360"/>
        <c:crosses val="autoZero"/>
        <c:auto val="1"/>
        <c:lblOffset val="100"/>
        <c:baseTimeUnit val="years"/>
      </c:dateAx>
      <c:valAx>
        <c:axId val="29505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5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1.69</c:v>
                </c:pt>
                <c:pt idx="1">
                  <c:v>3.34</c:v>
                </c:pt>
                <c:pt idx="2">
                  <c:v>7.41</c:v>
                </c:pt>
                <c:pt idx="3">
                  <c:v>9.56</c:v>
                </c:pt>
                <c:pt idx="4">
                  <c:v>11.64</c:v>
                </c:pt>
              </c:numCache>
            </c:numRef>
          </c:val>
        </c:ser>
        <c:dLbls>
          <c:showLegendKey val="0"/>
          <c:showVal val="0"/>
          <c:showCatName val="0"/>
          <c:showSerName val="0"/>
          <c:showPercent val="0"/>
          <c:showBubbleSize val="0"/>
        </c:dLbls>
        <c:gapWidth val="150"/>
        <c:axId val="296550808"/>
        <c:axId val="30047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2.82</c:v>
                </c:pt>
                <c:pt idx="1">
                  <c:v>4.42</c:v>
                </c:pt>
                <c:pt idx="2">
                  <c:v>9.4499999999999993</c:v>
                </c:pt>
                <c:pt idx="3">
                  <c:v>11.76</c:v>
                </c:pt>
                <c:pt idx="4">
                  <c:v>11.95</c:v>
                </c:pt>
              </c:numCache>
            </c:numRef>
          </c:val>
          <c:smooth val="0"/>
        </c:ser>
        <c:dLbls>
          <c:showLegendKey val="0"/>
          <c:showVal val="0"/>
          <c:showCatName val="0"/>
          <c:showSerName val="0"/>
          <c:showPercent val="0"/>
          <c:showBubbleSize val="0"/>
        </c:dLbls>
        <c:marker val="1"/>
        <c:smooth val="0"/>
        <c:axId val="296550808"/>
        <c:axId val="300478504"/>
      </c:lineChart>
      <c:dateAx>
        <c:axId val="296550808"/>
        <c:scaling>
          <c:orientation val="minMax"/>
        </c:scaling>
        <c:delete val="1"/>
        <c:axPos val="b"/>
        <c:numFmt formatCode="ge" sourceLinked="1"/>
        <c:majorTickMark val="none"/>
        <c:minorTickMark val="none"/>
        <c:tickLblPos val="none"/>
        <c:crossAx val="300478504"/>
        <c:crosses val="autoZero"/>
        <c:auto val="1"/>
        <c:lblOffset val="100"/>
        <c:baseTimeUnit val="years"/>
      </c:dateAx>
      <c:valAx>
        <c:axId val="30047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5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479680"/>
        <c:axId val="30048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7.0000000000000007E-2</c:v>
                </c:pt>
                <c:pt idx="1">
                  <c:v>7.0000000000000007E-2</c:v>
                </c:pt>
                <c:pt idx="2">
                  <c:v>7.0000000000000007E-2</c:v>
                </c:pt>
                <c:pt idx="3">
                  <c:v>0.12</c:v>
                </c:pt>
                <c:pt idx="4">
                  <c:v>0.09</c:v>
                </c:pt>
              </c:numCache>
            </c:numRef>
          </c:val>
          <c:smooth val="0"/>
        </c:ser>
        <c:dLbls>
          <c:showLegendKey val="0"/>
          <c:showVal val="0"/>
          <c:showCatName val="0"/>
          <c:showSerName val="0"/>
          <c:showPercent val="0"/>
          <c:showBubbleSize val="0"/>
        </c:dLbls>
        <c:marker val="1"/>
        <c:smooth val="0"/>
        <c:axId val="300479680"/>
        <c:axId val="300480072"/>
      </c:lineChart>
      <c:dateAx>
        <c:axId val="300479680"/>
        <c:scaling>
          <c:orientation val="minMax"/>
        </c:scaling>
        <c:delete val="1"/>
        <c:axPos val="b"/>
        <c:numFmt formatCode="ge" sourceLinked="1"/>
        <c:majorTickMark val="none"/>
        <c:minorTickMark val="none"/>
        <c:tickLblPos val="none"/>
        <c:crossAx val="300480072"/>
        <c:crosses val="autoZero"/>
        <c:auto val="1"/>
        <c:lblOffset val="100"/>
        <c:baseTimeUnit val="years"/>
      </c:dateAx>
      <c:valAx>
        <c:axId val="30048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4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6.36</c:v>
                </c:pt>
                <c:pt idx="1">
                  <c:v>11.91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00480856"/>
        <c:axId val="3004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1.89</c:v>
                </c:pt>
                <c:pt idx="1">
                  <c:v>3.61</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00480856"/>
        <c:axId val="300481248"/>
      </c:lineChart>
      <c:dateAx>
        <c:axId val="300480856"/>
        <c:scaling>
          <c:orientation val="minMax"/>
        </c:scaling>
        <c:delete val="1"/>
        <c:axPos val="b"/>
        <c:numFmt formatCode="ge" sourceLinked="1"/>
        <c:majorTickMark val="none"/>
        <c:minorTickMark val="none"/>
        <c:tickLblPos val="none"/>
        <c:crossAx val="300481248"/>
        <c:crosses val="autoZero"/>
        <c:auto val="1"/>
        <c:lblOffset val="100"/>
        <c:baseTimeUnit val="years"/>
      </c:dateAx>
      <c:valAx>
        <c:axId val="3004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48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126.06</c:v>
                </c:pt>
                <c:pt idx="1">
                  <c:v>143.96</c:v>
                </c:pt>
                <c:pt idx="2">
                  <c:v>38.08</c:v>
                </c:pt>
                <c:pt idx="3">
                  <c:v>47.4</c:v>
                </c:pt>
                <c:pt idx="4">
                  <c:v>53.53</c:v>
                </c:pt>
              </c:numCache>
            </c:numRef>
          </c:val>
        </c:ser>
        <c:dLbls>
          <c:showLegendKey val="0"/>
          <c:showVal val="0"/>
          <c:showCatName val="0"/>
          <c:showSerName val="0"/>
          <c:showPercent val="0"/>
          <c:showBubbleSize val="0"/>
        </c:dLbls>
        <c:gapWidth val="150"/>
        <c:axId val="295055616"/>
        <c:axId val="30070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212.4</c:v>
                </c:pt>
                <c:pt idx="1">
                  <c:v>258.91000000000003</c:v>
                </c:pt>
                <c:pt idx="2">
                  <c:v>71.91</c:v>
                </c:pt>
                <c:pt idx="3">
                  <c:v>75.12</c:v>
                </c:pt>
                <c:pt idx="4">
                  <c:v>65.47</c:v>
                </c:pt>
              </c:numCache>
            </c:numRef>
          </c:val>
          <c:smooth val="0"/>
        </c:ser>
        <c:dLbls>
          <c:showLegendKey val="0"/>
          <c:showVal val="0"/>
          <c:showCatName val="0"/>
          <c:showSerName val="0"/>
          <c:showPercent val="0"/>
          <c:showBubbleSize val="0"/>
        </c:dLbls>
        <c:marker val="1"/>
        <c:smooth val="0"/>
        <c:axId val="295055616"/>
        <c:axId val="300702424"/>
      </c:lineChart>
      <c:dateAx>
        <c:axId val="295055616"/>
        <c:scaling>
          <c:orientation val="minMax"/>
        </c:scaling>
        <c:delete val="1"/>
        <c:axPos val="b"/>
        <c:numFmt formatCode="ge" sourceLinked="1"/>
        <c:majorTickMark val="none"/>
        <c:minorTickMark val="none"/>
        <c:tickLblPos val="none"/>
        <c:crossAx val="300702424"/>
        <c:crosses val="autoZero"/>
        <c:auto val="1"/>
        <c:lblOffset val="100"/>
        <c:baseTimeUnit val="years"/>
      </c:dateAx>
      <c:valAx>
        <c:axId val="30070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747.14</c:v>
                </c:pt>
                <c:pt idx="1">
                  <c:v>779.04</c:v>
                </c:pt>
                <c:pt idx="2">
                  <c:v>723.79</c:v>
                </c:pt>
                <c:pt idx="3">
                  <c:v>674.12</c:v>
                </c:pt>
                <c:pt idx="4">
                  <c:v>683.83</c:v>
                </c:pt>
              </c:numCache>
            </c:numRef>
          </c:val>
        </c:ser>
        <c:dLbls>
          <c:showLegendKey val="0"/>
          <c:showVal val="0"/>
          <c:showCatName val="0"/>
          <c:showSerName val="0"/>
          <c:showPercent val="0"/>
          <c:showBubbleSize val="0"/>
        </c:dLbls>
        <c:gapWidth val="150"/>
        <c:axId val="300703600"/>
        <c:axId val="3007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1079.06</c:v>
                </c:pt>
                <c:pt idx="1">
                  <c:v>1040.8900000000001</c:v>
                </c:pt>
                <c:pt idx="2">
                  <c:v>929.81</c:v>
                </c:pt>
                <c:pt idx="3">
                  <c:v>856.82</c:v>
                </c:pt>
                <c:pt idx="4">
                  <c:v>835.39</c:v>
                </c:pt>
              </c:numCache>
            </c:numRef>
          </c:val>
          <c:smooth val="0"/>
        </c:ser>
        <c:dLbls>
          <c:showLegendKey val="0"/>
          <c:showVal val="0"/>
          <c:showCatName val="0"/>
          <c:showSerName val="0"/>
          <c:showPercent val="0"/>
          <c:showBubbleSize val="0"/>
        </c:dLbls>
        <c:marker val="1"/>
        <c:smooth val="0"/>
        <c:axId val="300703600"/>
        <c:axId val="300703992"/>
      </c:lineChart>
      <c:dateAx>
        <c:axId val="300703600"/>
        <c:scaling>
          <c:orientation val="minMax"/>
        </c:scaling>
        <c:delete val="1"/>
        <c:axPos val="b"/>
        <c:numFmt formatCode="ge" sourceLinked="1"/>
        <c:majorTickMark val="none"/>
        <c:minorTickMark val="none"/>
        <c:tickLblPos val="none"/>
        <c:crossAx val="300703992"/>
        <c:crosses val="autoZero"/>
        <c:auto val="1"/>
        <c:lblOffset val="100"/>
        <c:baseTimeUnit val="years"/>
      </c:dateAx>
      <c:valAx>
        <c:axId val="3007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0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92.4</c:v>
                </c:pt>
                <c:pt idx="1">
                  <c:v>93.7</c:v>
                </c:pt>
                <c:pt idx="2">
                  <c:v>96.46</c:v>
                </c:pt>
                <c:pt idx="3">
                  <c:v>93.59</c:v>
                </c:pt>
                <c:pt idx="4">
                  <c:v>94.56</c:v>
                </c:pt>
              </c:numCache>
            </c:numRef>
          </c:val>
        </c:ser>
        <c:dLbls>
          <c:showLegendKey val="0"/>
          <c:showVal val="0"/>
          <c:showCatName val="0"/>
          <c:showSerName val="0"/>
          <c:showPercent val="0"/>
          <c:showBubbleSize val="0"/>
        </c:dLbls>
        <c:gapWidth val="150"/>
        <c:axId val="300705168"/>
        <c:axId val="30070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78.25</c:v>
                </c:pt>
                <c:pt idx="1">
                  <c:v>78.38</c:v>
                </c:pt>
                <c:pt idx="2">
                  <c:v>78.44</c:v>
                </c:pt>
                <c:pt idx="3">
                  <c:v>74.17</c:v>
                </c:pt>
                <c:pt idx="4">
                  <c:v>76.3</c:v>
                </c:pt>
              </c:numCache>
            </c:numRef>
          </c:val>
          <c:smooth val="0"/>
        </c:ser>
        <c:dLbls>
          <c:showLegendKey val="0"/>
          <c:showVal val="0"/>
          <c:showCatName val="0"/>
          <c:showSerName val="0"/>
          <c:showPercent val="0"/>
          <c:showBubbleSize val="0"/>
        </c:dLbls>
        <c:marker val="1"/>
        <c:smooth val="0"/>
        <c:axId val="300705168"/>
        <c:axId val="300705560"/>
      </c:lineChart>
      <c:dateAx>
        <c:axId val="300705168"/>
        <c:scaling>
          <c:orientation val="minMax"/>
        </c:scaling>
        <c:delete val="1"/>
        <c:axPos val="b"/>
        <c:numFmt formatCode="ge" sourceLinked="1"/>
        <c:majorTickMark val="none"/>
        <c:minorTickMark val="none"/>
        <c:tickLblPos val="none"/>
        <c:crossAx val="300705560"/>
        <c:crosses val="autoZero"/>
        <c:auto val="1"/>
        <c:lblOffset val="100"/>
        <c:baseTimeUnit val="years"/>
      </c:dateAx>
      <c:valAx>
        <c:axId val="30070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0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151.63</c:v>
                </c:pt>
                <c:pt idx="1">
                  <c:v>149.63999999999999</c:v>
                </c:pt>
                <c:pt idx="2">
                  <c:v>145.38</c:v>
                </c:pt>
                <c:pt idx="3">
                  <c:v>150.11000000000001</c:v>
                </c:pt>
                <c:pt idx="4">
                  <c:v>148.13</c:v>
                </c:pt>
              </c:numCache>
            </c:numRef>
          </c:val>
        </c:ser>
        <c:dLbls>
          <c:showLegendKey val="0"/>
          <c:showVal val="0"/>
          <c:showCatName val="0"/>
          <c:showSerName val="0"/>
          <c:showPercent val="0"/>
          <c:showBubbleSize val="0"/>
        </c:dLbls>
        <c:gapWidth val="150"/>
        <c:axId val="300171520"/>
        <c:axId val="30017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143.22</c:v>
                </c:pt>
                <c:pt idx="1">
                  <c:v>144.15</c:v>
                </c:pt>
                <c:pt idx="2">
                  <c:v>151.31</c:v>
                </c:pt>
                <c:pt idx="3">
                  <c:v>159.33000000000001</c:v>
                </c:pt>
                <c:pt idx="4">
                  <c:v>152.38</c:v>
                </c:pt>
              </c:numCache>
            </c:numRef>
          </c:val>
          <c:smooth val="0"/>
        </c:ser>
        <c:dLbls>
          <c:showLegendKey val="0"/>
          <c:showVal val="0"/>
          <c:showCatName val="0"/>
          <c:showSerName val="0"/>
          <c:showPercent val="0"/>
          <c:showBubbleSize val="0"/>
        </c:dLbls>
        <c:marker val="1"/>
        <c:smooth val="0"/>
        <c:axId val="300171520"/>
        <c:axId val="300171912"/>
      </c:lineChart>
      <c:dateAx>
        <c:axId val="300171520"/>
        <c:scaling>
          <c:orientation val="minMax"/>
        </c:scaling>
        <c:delete val="1"/>
        <c:axPos val="b"/>
        <c:numFmt formatCode="ge" sourceLinked="1"/>
        <c:majorTickMark val="none"/>
        <c:minorTickMark val="none"/>
        <c:tickLblPos val="none"/>
        <c:crossAx val="300171912"/>
        <c:crosses val="autoZero"/>
        <c:auto val="1"/>
        <c:lblOffset val="100"/>
        <c:baseTimeUnit val="years"/>
      </c:dateAx>
      <c:valAx>
        <c:axId val="30017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46"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三重県　鈴鹿市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Ac2</v>
      </c>
      <c r="X8" s="73"/>
      <c r="Y8" s="73"/>
      <c r="Z8" s="73"/>
      <c r="AA8" s="73"/>
      <c r="AB8" s="73"/>
      <c r="AC8" s="73"/>
      <c r="AD8" s="74" t="s">
        <v>120</v>
      </c>
      <c r="AE8" s="74"/>
      <c r="AF8" s="74"/>
      <c r="AG8" s="74"/>
      <c r="AH8" s="74"/>
      <c r="AI8" s="74"/>
      <c r="AJ8" s="74"/>
      <c r="AK8" s="4"/>
      <c r="AL8" s="68">
        <f>データ!S6</f>
        <v>200510</v>
      </c>
      <c r="AM8" s="68"/>
      <c r="AN8" s="68"/>
      <c r="AO8" s="68"/>
      <c r="AP8" s="68"/>
      <c r="AQ8" s="68"/>
      <c r="AR8" s="68"/>
      <c r="AS8" s="68"/>
      <c r="AT8" s="67">
        <f>データ!T6</f>
        <v>194.46</v>
      </c>
      <c r="AU8" s="67"/>
      <c r="AV8" s="67"/>
      <c r="AW8" s="67"/>
      <c r="AX8" s="67"/>
      <c r="AY8" s="67"/>
      <c r="AZ8" s="67"/>
      <c r="BA8" s="67"/>
      <c r="BB8" s="67">
        <f>データ!U6</f>
        <v>1031.1099999999999</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47.41</v>
      </c>
      <c r="J10" s="67"/>
      <c r="K10" s="67"/>
      <c r="L10" s="67"/>
      <c r="M10" s="67"/>
      <c r="N10" s="67"/>
      <c r="O10" s="67"/>
      <c r="P10" s="67">
        <f>データ!P6</f>
        <v>54.78</v>
      </c>
      <c r="Q10" s="67"/>
      <c r="R10" s="67"/>
      <c r="S10" s="67"/>
      <c r="T10" s="67"/>
      <c r="U10" s="67"/>
      <c r="V10" s="67"/>
      <c r="W10" s="67">
        <f>データ!Q6</f>
        <v>94.48</v>
      </c>
      <c r="X10" s="67"/>
      <c r="Y10" s="67"/>
      <c r="Z10" s="67"/>
      <c r="AA10" s="67"/>
      <c r="AB10" s="67"/>
      <c r="AC10" s="67"/>
      <c r="AD10" s="68">
        <f>データ!R6</f>
        <v>2484</v>
      </c>
      <c r="AE10" s="68"/>
      <c r="AF10" s="68"/>
      <c r="AG10" s="68"/>
      <c r="AH10" s="68"/>
      <c r="AI10" s="68"/>
      <c r="AJ10" s="68"/>
      <c r="AK10" s="2"/>
      <c r="AL10" s="68">
        <f>データ!V6</f>
        <v>109635</v>
      </c>
      <c r="AM10" s="68"/>
      <c r="AN10" s="68"/>
      <c r="AO10" s="68"/>
      <c r="AP10" s="68"/>
      <c r="AQ10" s="68"/>
      <c r="AR10" s="68"/>
      <c r="AS10" s="68"/>
      <c r="AT10" s="67">
        <f>データ!W6</f>
        <v>20.100000000000001</v>
      </c>
      <c r="AU10" s="67"/>
      <c r="AV10" s="67"/>
      <c r="AW10" s="67"/>
      <c r="AX10" s="67"/>
      <c r="AY10" s="67"/>
      <c r="AZ10" s="67"/>
      <c r="BA10" s="67"/>
      <c r="BB10" s="67">
        <f>データ!X6</f>
        <v>5454.48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242071</v>
      </c>
      <c r="D6" s="34">
        <f t="shared" si="3"/>
        <v>46</v>
      </c>
      <c r="E6" s="34">
        <f t="shared" si="3"/>
        <v>17</v>
      </c>
      <c r="F6" s="34">
        <f t="shared" si="3"/>
        <v>1</v>
      </c>
      <c r="G6" s="34">
        <f t="shared" si="3"/>
        <v>0</v>
      </c>
      <c r="H6" s="34" t="str">
        <f t="shared" si="3"/>
        <v>三重県　鈴鹿市</v>
      </c>
      <c r="I6" s="34" t="str">
        <f t="shared" si="3"/>
        <v>法適用</v>
      </c>
      <c r="J6" s="34" t="str">
        <f t="shared" si="3"/>
        <v>下水道事業</v>
      </c>
      <c r="K6" s="34" t="str">
        <f t="shared" si="3"/>
        <v>公共下水道</v>
      </c>
      <c r="L6" s="34" t="str">
        <f t="shared" si="3"/>
        <v>Ac2</v>
      </c>
      <c r="M6" s="34">
        <f t="shared" si="3"/>
        <v>0</v>
      </c>
      <c r="N6" s="35" t="str">
        <f t="shared" si="3"/>
        <v>-</v>
      </c>
      <c r="O6" s="35">
        <f t="shared" si="3"/>
        <v>47.41</v>
      </c>
      <c r="P6" s="35">
        <f t="shared" si="3"/>
        <v>54.78</v>
      </c>
      <c r="Q6" s="35">
        <f t="shared" si="3"/>
        <v>94.48</v>
      </c>
      <c r="R6" s="35">
        <f t="shared" si="3"/>
        <v>2484</v>
      </c>
      <c r="S6" s="35">
        <f t="shared" si="3"/>
        <v>200510</v>
      </c>
      <c r="T6" s="35">
        <f t="shared" si="3"/>
        <v>194.46</v>
      </c>
      <c r="U6" s="35">
        <f t="shared" si="3"/>
        <v>1031.1099999999999</v>
      </c>
      <c r="V6" s="35">
        <f t="shared" si="3"/>
        <v>109635</v>
      </c>
      <c r="W6" s="35">
        <f t="shared" si="3"/>
        <v>20.100000000000001</v>
      </c>
      <c r="X6" s="35">
        <f t="shared" si="3"/>
        <v>5454.48</v>
      </c>
      <c r="Y6" s="36">
        <f>IF(Y7="",NA(),Y7)</f>
        <v>98.86</v>
      </c>
      <c r="Z6" s="36">
        <f t="shared" ref="Z6:AH6" si="4">IF(Z7="",NA(),Z7)</f>
        <v>97.26</v>
      </c>
      <c r="AA6" s="36">
        <f t="shared" si="4"/>
        <v>110.03</v>
      </c>
      <c r="AB6" s="36">
        <f t="shared" si="4"/>
        <v>108.11</v>
      </c>
      <c r="AC6" s="36">
        <f t="shared" si="4"/>
        <v>107.89</v>
      </c>
      <c r="AD6" s="36">
        <f t="shared" si="4"/>
        <v>103.55</v>
      </c>
      <c r="AE6" s="36">
        <f t="shared" si="4"/>
        <v>103.62</v>
      </c>
      <c r="AF6" s="36">
        <f t="shared" si="4"/>
        <v>107.34</v>
      </c>
      <c r="AG6" s="36">
        <f t="shared" si="4"/>
        <v>105.45</v>
      </c>
      <c r="AH6" s="36">
        <f t="shared" si="4"/>
        <v>105.41</v>
      </c>
      <c r="AI6" s="35" t="str">
        <f>IF(AI7="","",IF(AI7="-","【-】","【"&amp;SUBSTITUTE(TEXT(AI7,"#,##0.00"),"-","△")&amp;"】"))</f>
        <v>【108.57】</v>
      </c>
      <c r="AJ6" s="36">
        <f>IF(AJ7="",NA(),AJ7)</f>
        <v>6.36</v>
      </c>
      <c r="AK6" s="36">
        <f t="shared" ref="AK6:AS6" si="5">IF(AK7="",NA(),AK7)</f>
        <v>11.91</v>
      </c>
      <c r="AL6" s="35">
        <f t="shared" si="5"/>
        <v>0</v>
      </c>
      <c r="AM6" s="35">
        <f t="shared" si="5"/>
        <v>0</v>
      </c>
      <c r="AN6" s="35">
        <f t="shared" si="5"/>
        <v>0</v>
      </c>
      <c r="AO6" s="36">
        <f t="shared" si="5"/>
        <v>1.89</v>
      </c>
      <c r="AP6" s="36">
        <f t="shared" si="5"/>
        <v>3.61</v>
      </c>
      <c r="AQ6" s="35">
        <f t="shared" si="5"/>
        <v>0</v>
      </c>
      <c r="AR6" s="35">
        <f t="shared" si="5"/>
        <v>0</v>
      </c>
      <c r="AS6" s="35">
        <f t="shared" si="5"/>
        <v>0</v>
      </c>
      <c r="AT6" s="35" t="str">
        <f>IF(AT7="","",IF(AT7="-","【-】","【"&amp;SUBSTITUTE(TEXT(AT7,"#,##0.00"),"-","△")&amp;"】"))</f>
        <v>【4.38】</v>
      </c>
      <c r="AU6" s="36">
        <f>IF(AU7="",NA(),AU7)</f>
        <v>126.06</v>
      </c>
      <c r="AV6" s="36">
        <f t="shared" ref="AV6:BD6" si="6">IF(AV7="",NA(),AV7)</f>
        <v>143.96</v>
      </c>
      <c r="AW6" s="36">
        <f t="shared" si="6"/>
        <v>38.08</v>
      </c>
      <c r="AX6" s="36">
        <f t="shared" si="6"/>
        <v>47.4</v>
      </c>
      <c r="AY6" s="36">
        <f t="shared" si="6"/>
        <v>53.53</v>
      </c>
      <c r="AZ6" s="36">
        <f t="shared" si="6"/>
        <v>212.4</v>
      </c>
      <c r="BA6" s="36">
        <f t="shared" si="6"/>
        <v>258.91000000000003</v>
      </c>
      <c r="BB6" s="36">
        <f t="shared" si="6"/>
        <v>71.91</v>
      </c>
      <c r="BC6" s="36">
        <f t="shared" si="6"/>
        <v>75.12</v>
      </c>
      <c r="BD6" s="36">
        <f t="shared" si="6"/>
        <v>65.47</v>
      </c>
      <c r="BE6" s="35" t="str">
        <f>IF(BE7="","",IF(BE7="-","【-】","【"&amp;SUBSTITUTE(TEXT(BE7,"#,##0.00"),"-","△")&amp;"】"))</f>
        <v>【59.95】</v>
      </c>
      <c r="BF6" s="36">
        <f>IF(BF7="",NA(),BF7)</f>
        <v>747.14</v>
      </c>
      <c r="BG6" s="36">
        <f t="shared" ref="BG6:BO6" si="7">IF(BG7="",NA(),BG7)</f>
        <v>779.04</v>
      </c>
      <c r="BH6" s="36">
        <f t="shared" si="7"/>
        <v>723.79</v>
      </c>
      <c r="BI6" s="36">
        <f t="shared" si="7"/>
        <v>674.12</v>
      </c>
      <c r="BJ6" s="36">
        <f t="shared" si="7"/>
        <v>683.83</v>
      </c>
      <c r="BK6" s="36">
        <f t="shared" si="7"/>
        <v>1079.06</v>
      </c>
      <c r="BL6" s="36">
        <f t="shared" si="7"/>
        <v>1040.8900000000001</v>
      </c>
      <c r="BM6" s="36">
        <f t="shared" si="7"/>
        <v>929.81</v>
      </c>
      <c r="BN6" s="36">
        <f t="shared" si="7"/>
        <v>856.82</v>
      </c>
      <c r="BO6" s="36">
        <f t="shared" si="7"/>
        <v>835.39</v>
      </c>
      <c r="BP6" s="35" t="str">
        <f>IF(BP7="","",IF(BP7="-","【-】","【"&amp;SUBSTITUTE(TEXT(BP7,"#,##0.00"),"-","△")&amp;"】"))</f>
        <v>【728.30】</v>
      </c>
      <c r="BQ6" s="36">
        <f>IF(BQ7="",NA(),BQ7)</f>
        <v>92.4</v>
      </c>
      <c r="BR6" s="36">
        <f t="shared" ref="BR6:BZ6" si="8">IF(BR7="",NA(),BR7)</f>
        <v>93.7</v>
      </c>
      <c r="BS6" s="36">
        <f t="shared" si="8"/>
        <v>96.46</v>
      </c>
      <c r="BT6" s="36">
        <f t="shared" si="8"/>
        <v>93.59</v>
      </c>
      <c r="BU6" s="36">
        <f t="shared" si="8"/>
        <v>94.56</v>
      </c>
      <c r="BV6" s="36">
        <f t="shared" si="8"/>
        <v>78.25</v>
      </c>
      <c r="BW6" s="36">
        <f t="shared" si="8"/>
        <v>78.38</v>
      </c>
      <c r="BX6" s="36">
        <f t="shared" si="8"/>
        <v>78.44</v>
      </c>
      <c r="BY6" s="36">
        <f t="shared" si="8"/>
        <v>74.17</v>
      </c>
      <c r="BZ6" s="36">
        <f t="shared" si="8"/>
        <v>76.3</v>
      </c>
      <c r="CA6" s="35" t="str">
        <f>IF(CA7="","",IF(CA7="-","【-】","【"&amp;SUBSTITUTE(TEXT(CA7,"#,##0.00"),"-","△")&amp;"】"))</f>
        <v>【100.04】</v>
      </c>
      <c r="CB6" s="36">
        <f>IF(CB7="",NA(),CB7)</f>
        <v>151.63</v>
      </c>
      <c r="CC6" s="36">
        <f t="shared" ref="CC6:CK6" si="9">IF(CC7="",NA(),CC7)</f>
        <v>149.63999999999999</v>
      </c>
      <c r="CD6" s="36">
        <f t="shared" si="9"/>
        <v>145.38</v>
      </c>
      <c r="CE6" s="36">
        <f t="shared" si="9"/>
        <v>150.11000000000001</v>
      </c>
      <c r="CF6" s="36">
        <f t="shared" si="9"/>
        <v>148.13</v>
      </c>
      <c r="CG6" s="36">
        <f t="shared" si="9"/>
        <v>143.22</v>
      </c>
      <c r="CH6" s="36">
        <f t="shared" si="9"/>
        <v>144.15</v>
      </c>
      <c r="CI6" s="36">
        <f t="shared" si="9"/>
        <v>151.31</v>
      </c>
      <c r="CJ6" s="36">
        <f t="shared" si="9"/>
        <v>159.33000000000001</v>
      </c>
      <c r="CK6" s="36">
        <f t="shared" si="9"/>
        <v>152.38</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t="str">
        <f t="shared" si="10"/>
        <v>-</v>
      </c>
      <c r="CV6" s="36" t="str">
        <f t="shared" si="10"/>
        <v>-</v>
      </c>
      <c r="CW6" s="35" t="str">
        <f>IF(CW7="","",IF(CW7="-","【-】","【"&amp;SUBSTITUTE(TEXT(CW7,"#,##0.00"),"-","△")&amp;"】"))</f>
        <v>【60.09】</v>
      </c>
      <c r="CX6" s="36">
        <f>IF(CX7="",NA(),CX7)</f>
        <v>78.180000000000007</v>
      </c>
      <c r="CY6" s="36">
        <f t="shared" ref="CY6:DG6" si="11">IF(CY7="",NA(),CY7)</f>
        <v>78.61</v>
      </c>
      <c r="CZ6" s="36">
        <f t="shared" si="11"/>
        <v>82.65</v>
      </c>
      <c r="DA6" s="36">
        <f t="shared" si="11"/>
        <v>83.91</v>
      </c>
      <c r="DB6" s="36">
        <f t="shared" si="11"/>
        <v>85.59</v>
      </c>
      <c r="DC6" s="36">
        <f t="shared" si="11"/>
        <v>86.09</v>
      </c>
      <c r="DD6" s="36">
        <f t="shared" si="11"/>
        <v>86.44</v>
      </c>
      <c r="DE6" s="36">
        <f t="shared" si="11"/>
        <v>87.79</v>
      </c>
      <c r="DF6" s="36">
        <f t="shared" si="11"/>
        <v>88.43</v>
      </c>
      <c r="DG6" s="36">
        <f t="shared" si="11"/>
        <v>88.75</v>
      </c>
      <c r="DH6" s="35" t="str">
        <f>IF(DH7="","",IF(DH7="-","【-】","【"&amp;SUBSTITUTE(TEXT(DH7,"#,##0.00"),"-","△")&amp;"】"))</f>
        <v>【94.90】</v>
      </c>
      <c r="DI6" s="36">
        <f>IF(DI7="",NA(),DI7)</f>
        <v>1.69</v>
      </c>
      <c r="DJ6" s="36">
        <f t="shared" ref="DJ6:DR6" si="12">IF(DJ7="",NA(),DJ7)</f>
        <v>3.34</v>
      </c>
      <c r="DK6" s="36">
        <f t="shared" si="12"/>
        <v>7.41</v>
      </c>
      <c r="DL6" s="36">
        <f t="shared" si="12"/>
        <v>9.56</v>
      </c>
      <c r="DM6" s="36">
        <f t="shared" si="12"/>
        <v>11.64</v>
      </c>
      <c r="DN6" s="36">
        <f t="shared" si="12"/>
        <v>2.82</v>
      </c>
      <c r="DO6" s="36">
        <f t="shared" si="12"/>
        <v>4.42</v>
      </c>
      <c r="DP6" s="36">
        <f t="shared" si="12"/>
        <v>9.4499999999999993</v>
      </c>
      <c r="DQ6" s="36">
        <f t="shared" si="12"/>
        <v>11.76</v>
      </c>
      <c r="DR6" s="36">
        <f t="shared" si="12"/>
        <v>11.95</v>
      </c>
      <c r="DS6" s="35" t="str">
        <f>IF(DS7="","",IF(DS7="-","【-】","【"&amp;SUBSTITUTE(TEXT(DS7,"#,##0.00"),"-","△")&amp;"】"))</f>
        <v>【37.36】</v>
      </c>
      <c r="DT6" s="35">
        <f>IF(DT7="",NA(),DT7)</f>
        <v>0</v>
      </c>
      <c r="DU6" s="35">
        <f t="shared" ref="DU6:EC6" si="13">IF(DU7="",NA(),DU7)</f>
        <v>0</v>
      </c>
      <c r="DV6" s="35">
        <f t="shared" si="13"/>
        <v>0</v>
      </c>
      <c r="DW6" s="35">
        <f t="shared" si="13"/>
        <v>0</v>
      </c>
      <c r="DX6" s="35">
        <f t="shared" si="13"/>
        <v>0</v>
      </c>
      <c r="DY6" s="36">
        <f t="shared" si="13"/>
        <v>7.0000000000000007E-2</v>
      </c>
      <c r="DZ6" s="36">
        <f t="shared" si="13"/>
        <v>7.0000000000000007E-2</v>
      </c>
      <c r="EA6" s="36">
        <f t="shared" si="13"/>
        <v>7.0000000000000007E-2</v>
      </c>
      <c r="EB6" s="36">
        <f t="shared" si="13"/>
        <v>0.12</v>
      </c>
      <c r="EC6" s="36">
        <f t="shared" si="13"/>
        <v>0.09</v>
      </c>
      <c r="ED6" s="35" t="str">
        <f>IF(ED7="","",IF(ED7="-","【-】","【"&amp;SUBSTITUTE(TEXT(ED7,"#,##0.00"),"-","△")&amp;"】"))</f>
        <v>【4.96】</v>
      </c>
      <c r="EE6" s="35">
        <f>IF(EE7="",NA(),EE7)</f>
        <v>0</v>
      </c>
      <c r="EF6" s="35">
        <f t="shared" ref="EF6:EN6" si="14">IF(EF7="",NA(),EF7)</f>
        <v>0</v>
      </c>
      <c r="EG6" s="35">
        <f t="shared" si="14"/>
        <v>0</v>
      </c>
      <c r="EH6" s="35">
        <f t="shared" si="14"/>
        <v>0</v>
      </c>
      <c r="EI6" s="35">
        <f t="shared" si="14"/>
        <v>0</v>
      </c>
      <c r="EJ6" s="36">
        <f t="shared" si="14"/>
        <v>0.13</v>
      </c>
      <c r="EK6" s="36">
        <f t="shared" si="14"/>
        <v>0.13</v>
      </c>
      <c r="EL6" s="36">
        <f t="shared" si="14"/>
        <v>7.0000000000000007E-2</v>
      </c>
      <c r="EM6" s="36">
        <f t="shared" si="14"/>
        <v>0.23</v>
      </c>
      <c r="EN6" s="36">
        <f t="shared" si="14"/>
        <v>0.06</v>
      </c>
      <c r="EO6" s="35" t="str">
        <f>IF(EO7="","",IF(EO7="-","【-】","【"&amp;SUBSTITUTE(TEXT(EO7,"#,##0.00"),"-","△")&amp;"】"))</f>
        <v>【0.27】</v>
      </c>
    </row>
    <row r="7" spans="1:148" s="37" customFormat="1">
      <c r="A7" s="29"/>
      <c r="B7" s="38">
        <v>2016</v>
      </c>
      <c r="C7" s="38">
        <v>242071</v>
      </c>
      <c r="D7" s="38">
        <v>46</v>
      </c>
      <c r="E7" s="38">
        <v>17</v>
      </c>
      <c r="F7" s="38">
        <v>1</v>
      </c>
      <c r="G7" s="38">
        <v>0</v>
      </c>
      <c r="H7" s="38" t="s">
        <v>108</v>
      </c>
      <c r="I7" s="38" t="s">
        <v>109</v>
      </c>
      <c r="J7" s="38" t="s">
        <v>110</v>
      </c>
      <c r="K7" s="38" t="s">
        <v>111</v>
      </c>
      <c r="L7" s="38" t="s">
        <v>112</v>
      </c>
      <c r="M7" s="38"/>
      <c r="N7" s="39" t="s">
        <v>113</v>
      </c>
      <c r="O7" s="39">
        <v>47.41</v>
      </c>
      <c r="P7" s="39">
        <v>54.78</v>
      </c>
      <c r="Q7" s="39">
        <v>94.48</v>
      </c>
      <c r="R7" s="39">
        <v>2484</v>
      </c>
      <c r="S7" s="39">
        <v>200510</v>
      </c>
      <c r="T7" s="39">
        <v>194.46</v>
      </c>
      <c r="U7" s="39">
        <v>1031.1099999999999</v>
      </c>
      <c r="V7" s="39">
        <v>109635</v>
      </c>
      <c r="W7" s="39">
        <v>20.100000000000001</v>
      </c>
      <c r="X7" s="39">
        <v>5454.48</v>
      </c>
      <c r="Y7" s="39">
        <v>98.86</v>
      </c>
      <c r="Z7" s="39">
        <v>97.26</v>
      </c>
      <c r="AA7" s="39">
        <v>110.03</v>
      </c>
      <c r="AB7" s="39">
        <v>108.11</v>
      </c>
      <c r="AC7" s="39">
        <v>107.89</v>
      </c>
      <c r="AD7" s="39">
        <v>103.55</v>
      </c>
      <c r="AE7" s="39">
        <v>103.62</v>
      </c>
      <c r="AF7" s="39">
        <v>107.34</v>
      </c>
      <c r="AG7" s="39">
        <v>105.45</v>
      </c>
      <c r="AH7" s="39">
        <v>105.41</v>
      </c>
      <c r="AI7" s="39">
        <v>108.57</v>
      </c>
      <c r="AJ7" s="39">
        <v>6.36</v>
      </c>
      <c r="AK7" s="39">
        <v>11.91</v>
      </c>
      <c r="AL7" s="39">
        <v>0</v>
      </c>
      <c r="AM7" s="39">
        <v>0</v>
      </c>
      <c r="AN7" s="39">
        <v>0</v>
      </c>
      <c r="AO7" s="39">
        <v>1.89</v>
      </c>
      <c r="AP7" s="39">
        <v>3.61</v>
      </c>
      <c r="AQ7" s="39">
        <v>0</v>
      </c>
      <c r="AR7" s="39">
        <v>0</v>
      </c>
      <c r="AS7" s="39">
        <v>0</v>
      </c>
      <c r="AT7" s="39">
        <v>4.38</v>
      </c>
      <c r="AU7" s="39">
        <v>126.06</v>
      </c>
      <c r="AV7" s="39">
        <v>143.96</v>
      </c>
      <c r="AW7" s="39">
        <v>38.08</v>
      </c>
      <c r="AX7" s="39">
        <v>47.4</v>
      </c>
      <c r="AY7" s="39">
        <v>53.53</v>
      </c>
      <c r="AZ7" s="39">
        <v>212.4</v>
      </c>
      <c r="BA7" s="39">
        <v>258.91000000000003</v>
      </c>
      <c r="BB7" s="39">
        <v>71.91</v>
      </c>
      <c r="BC7" s="39">
        <v>75.12</v>
      </c>
      <c r="BD7" s="39">
        <v>65.47</v>
      </c>
      <c r="BE7" s="39">
        <v>59.95</v>
      </c>
      <c r="BF7" s="39">
        <v>747.14</v>
      </c>
      <c r="BG7" s="39">
        <v>779.04</v>
      </c>
      <c r="BH7" s="39">
        <v>723.79</v>
      </c>
      <c r="BI7" s="39">
        <v>674.12</v>
      </c>
      <c r="BJ7" s="39">
        <v>683.83</v>
      </c>
      <c r="BK7" s="39">
        <v>1079.06</v>
      </c>
      <c r="BL7" s="39">
        <v>1040.8900000000001</v>
      </c>
      <c r="BM7" s="39">
        <v>929.81</v>
      </c>
      <c r="BN7" s="39">
        <v>856.82</v>
      </c>
      <c r="BO7" s="39">
        <v>835.39</v>
      </c>
      <c r="BP7" s="39">
        <v>728.3</v>
      </c>
      <c r="BQ7" s="39">
        <v>92.4</v>
      </c>
      <c r="BR7" s="39">
        <v>93.7</v>
      </c>
      <c r="BS7" s="39">
        <v>96.46</v>
      </c>
      <c r="BT7" s="39">
        <v>93.59</v>
      </c>
      <c r="BU7" s="39">
        <v>94.56</v>
      </c>
      <c r="BV7" s="39">
        <v>78.25</v>
      </c>
      <c r="BW7" s="39">
        <v>78.38</v>
      </c>
      <c r="BX7" s="39">
        <v>78.44</v>
      </c>
      <c r="BY7" s="39">
        <v>74.17</v>
      </c>
      <c r="BZ7" s="39">
        <v>76.3</v>
      </c>
      <c r="CA7" s="39">
        <v>100.04</v>
      </c>
      <c r="CB7" s="39">
        <v>151.63</v>
      </c>
      <c r="CC7" s="39">
        <v>149.63999999999999</v>
      </c>
      <c r="CD7" s="39">
        <v>145.38</v>
      </c>
      <c r="CE7" s="39">
        <v>150.11000000000001</v>
      </c>
      <c r="CF7" s="39">
        <v>148.13</v>
      </c>
      <c r="CG7" s="39">
        <v>143.22</v>
      </c>
      <c r="CH7" s="39">
        <v>144.15</v>
      </c>
      <c r="CI7" s="39">
        <v>151.31</v>
      </c>
      <c r="CJ7" s="39">
        <v>159.33000000000001</v>
      </c>
      <c r="CK7" s="39">
        <v>152.38</v>
      </c>
      <c r="CL7" s="39">
        <v>137.82</v>
      </c>
      <c r="CM7" s="39" t="s">
        <v>113</v>
      </c>
      <c r="CN7" s="39" t="s">
        <v>113</v>
      </c>
      <c r="CO7" s="39" t="s">
        <v>113</v>
      </c>
      <c r="CP7" s="39" t="s">
        <v>113</v>
      </c>
      <c r="CQ7" s="39" t="s">
        <v>113</v>
      </c>
      <c r="CR7" s="39" t="s">
        <v>113</v>
      </c>
      <c r="CS7" s="39" t="s">
        <v>113</v>
      </c>
      <c r="CT7" s="39" t="s">
        <v>113</v>
      </c>
      <c r="CU7" s="39" t="s">
        <v>113</v>
      </c>
      <c r="CV7" s="39" t="s">
        <v>113</v>
      </c>
      <c r="CW7" s="39">
        <v>60.09</v>
      </c>
      <c r="CX7" s="39">
        <v>78.180000000000007</v>
      </c>
      <c r="CY7" s="39">
        <v>78.61</v>
      </c>
      <c r="CZ7" s="39">
        <v>82.65</v>
      </c>
      <c r="DA7" s="39">
        <v>83.91</v>
      </c>
      <c r="DB7" s="39">
        <v>85.59</v>
      </c>
      <c r="DC7" s="39">
        <v>86.09</v>
      </c>
      <c r="DD7" s="39">
        <v>86.44</v>
      </c>
      <c r="DE7" s="39">
        <v>87.79</v>
      </c>
      <c r="DF7" s="39">
        <v>88.43</v>
      </c>
      <c r="DG7" s="39">
        <v>88.75</v>
      </c>
      <c r="DH7" s="39">
        <v>94.9</v>
      </c>
      <c r="DI7" s="39">
        <v>1.69</v>
      </c>
      <c r="DJ7" s="39">
        <v>3.34</v>
      </c>
      <c r="DK7" s="39">
        <v>7.41</v>
      </c>
      <c r="DL7" s="39">
        <v>9.56</v>
      </c>
      <c r="DM7" s="39">
        <v>11.64</v>
      </c>
      <c r="DN7" s="39">
        <v>2.82</v>
      </c>
      <c r="DO7" s="39">
        <v>4.42</v>
      </c>
      <c r="DP7" s="39">
        <v>9.4499999999999993</v>
      </c>
      <c r="DQ7" s="39">
        <v>11.76</v>
      </c>
      <c r="DR7" s="39">
        <v>11.95</v>
      </c>
      <c r="DS7" s="39">
        <v>37.36</v>
      </c>
      <c r="DT7" s="39">
        <v>0</v>
      </c>
      <c r="DU7" s="39">
        <v>0</v>
      </c>
      <c r="DV7" s="39">
        <v>0</v>
      </c>
      <c r="DW7" s="39">
        <v>0</v>
      </c>
      <c r="DX7" s="39">
        <v>0</v>
      </c>
      <c r="DY7" s="39">
        <v>7.0000000000000007E-2</v>
      </c>
      <c r="DZ7" s="39">
        <v>7.0000000000000007E-2</v>
      </c>
      <c r="EA7" s="39">
        <v>7.0000000000000007E-2</v>
      </c>
      <c r="EB7" s="39">
        <v>0.12</v>
      </c>
      <c r="EC7" s="39">
        <v>0.09</v>
      </c>
      <c r="ED7" s="39">
        <v>4.96</v>
      </c>
      <c r="EE7" s="39">
        <v>0</v>
      </c>
      <c r="EF7" s="39">
        <v>0</v>
      </c>
      <c r="EG7" s="39">
        <v>0</v>
      </c>
      <c r="EH7" s="39">
        <v>0</v>
      </c>
      <c r="EI7" s="39">
        <v>0</v>
      </c>
      <c r="EJ7" s="39">
        <v>0.13</v>
      </c>
      <c r="EK7" s="39">
        <v>0.13</v>
      </c>
      <c r="EL7" s="39">
        <v>7.0000000000000007E-2</v>
      </c>
      <c r="EM7" s="39">
        <v>0.23</v>
      </c>
      <c r="EN7" s="39">
        <v>0.06</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2018-02-06T02:11:44Z</cp:lastPrinted>
  <dcterms:created xsi:type="dcterms:W3CDTF">2017-12-25T01:51:58Z</dcterms:created>
  <dcterms:modified xsi:type="dcterms:W3CDTF">2018-02-09T02:42:09Z</dcterms:modified>
  <cp:category/>
</cp:coreProperties>
</file>