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T10" i="4"/>
  <c r="AL10" i="4"/>
  <c r="W10" i="4"/>
  <c r="P10" i="4"/>
  <c r="I10" i="4"/>
  <c r="BB8" i="4"/>
  <c r="AT8" i="4"/>
  <c r="AL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<sst xmlns="http://schemas.openxmlformats.org/spreadsheetml/2006/main" count="232" uniqueCount="120">
  <si>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</si>
  <si>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</si>
  <si>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</si>
  <si>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</si>
  <si>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</si>
  <si>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</si>
  <si>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</si>
  <si>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</si>
  <si>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</si>
  <si>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</si>
  <si>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</si>
  <si>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</si>
  <si>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</si>
  <si>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</si>
  <si>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</si>
  <si>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</si>
  <si>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</si>
  <si>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</si>
  <si>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</si>
  <si>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</si>
  <si>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</si>
  <si>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</si>
  <si>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</si>
  <si>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</si>
  <si>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</si>
  <si>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</si>
  <si>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</si>
  <si>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</si>
  <si>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</si>
  <si>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</si>
  <si>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</si>
  <si>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</si>
  <si>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</si>
  <si>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</si>
  <si>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</si>
  <si>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</si>
  <si>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</si>
  <si>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</si>
  <si>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</si>
  <si>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</si>
  <si>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</si>
  <si>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</si>
  <si>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</si>
  <si>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</si>
  <si>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</si>
  <si>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</si>
  <si>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</si>
  <si>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</si>
  <si>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</si>
  <si>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</si>
  <si>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</si>
  <si>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</si>
  <si>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</si>
  <si>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</si>
  <si>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</si>
  <si>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</si>
  <si>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</si>
  <si>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</si>
  <si>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</si>
  <si>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</si>
  <si>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</si>
  <si>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</si>
  <si>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</si>
  <si>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</si>
  <si>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</si>
  <si>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</si>
  <si>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</si>
  <si>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</si>
  <si>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</si>
  <si>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</si>
  <si>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</si>
  <si>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</si>
  <si>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</si>
  <si>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</si>
  <si>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</si>
  <si>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</si>
  <si>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</si>
  <si>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</si>
  <si>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</si>
  <si>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</si>
  <si>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</si>
  <si>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</si>
  <si>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</si>
  <si>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</si>
  <si>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</si>
  <si>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</si>
  <si>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</si>
  <si>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</si>
  <si>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</si>
  <si>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</si>
  <si>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</si>
  <si>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</si>
  <si>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</si>
  <si>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</si>
  <si>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</si>
  <si>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</si>
  <si>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</si>
  <si>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</si>
  <si>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</si>
  <si>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</si>
  <si>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</si>
  <si>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</si>
  <si>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</si>
  <si>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</si>
  <si>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</si>
  <si>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南伊勢町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</si>
  <si>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</si>
  <si>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</si>
  <si>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</si>
  <si>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</si>
  <si>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</si>
  <si>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</si>
  <si>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</si>
  <si>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</si>
  <si>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</si>
  <si>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</si>
  <si>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今後も人口減少が続くと想定される中、施設の更新は急務であり水道料金の適正料金化や施設のダウンサイジングを進めていかないといけない。</t>
    <phoneticPr fontId="4"/>
  </si>
  <si>
    <t>管路の更新率は類似団体の平均値を上回っているが施設の老朽化が著しく更新が追いついていない。</t>
    <phoneticPr fontId="4"/>
  </si>
  <si>
    <t>非設置</t>
    <rPh sb="0" eb="1">
      <t>ヒ</t>
    </rPh>
    <rPh sb="1" eb="3">
      <t>セッチ</t>
    </rPh>
    <phoneticPr fontId="4"/>
  </si>
  <si>
    <t>経常損益において平均を下回っており収益が出にくい状況が続いており、有収率が低いのも原因と考えられる。有収率を上げるためにも老朽管の更新は急務であるが収益が出にくい為、毎年企業債の借入を行なっている状態にあるため料金の見直しを検討していかないといけない。</t>
    <rPh sb="0" eb="2">
      <t>ケイジョウ</t>
    </rPh>
    <rPh sb="2" eb="4">
      <t>ソンエキ</t>
    </rPh>
    <rPh sb="8" eb="10">
      <t>ヘイキン</t>
    </rPh>
    <rPh sb="11" eb="13">
      <t>シタマワ</t>
    </rPh>
    <rPh sb="17" eb="19">
      <t>シュウエキ</t>
    </rPh>
    <rPh sb="20" eb="21">
      <t>デ</t>
    </rPh>
    <rPh sb="24" eb="26">
      <t>ジョウキョウ</t>
    </rPh>
    <rPh sb="27" eb="28">
      <t>ツヅ</t>
    </rPh>
    <rPh sb="33" eb="34">
      <t>ユウ</t>
    </rPh>
    <rPh sb="34" eb="35">
      <t>シュウ</t>
    </rPh>
    <rPh sb="35" eb="36">
      <t>リツ</t>
    </rPh>
    <rPh sb="37" eb="38">
      <t>ヒク</t>
    </rPh>
    <rPh sb="41" eb="43">
      <t>ゲンイン</t>
    </rPh>
    <rPh sb="44" eb="45">
      <t>カンガ</t>
    </rPh>
    <rPh sb="50" eb="51">
      <t>ユウ</t>
    </rPh>
    <rPh sb="51" eb="52">
      <t>シュウ</t>
    </rPh>
    <rPh sb="52" eb="53">
      <t>リツ</t>
    </rPh>
    <rPh sb="54" eb="55">
      <t>ア</t>
    </rPh>
    <rPh sb="61" eb="63">
      <t>ロウキュウ</t>
    </rPh>
    <rPh sb="63" eb="64">
      <t>カン</t>
    </rPh>
    <rPh sb="85" eb="87">
      <t>キギョウ</t>
    </rPh>
    <rPh sb="87" eb="88">
      <t>サイ</t>
    </rPh>
    <rPh sb="89" eb="91">
      <t>カリイレ</t>
    </rPh>
    <rPh sb="92" eb="93">
      <t>オコ</t>
    </rPh>
    <rPh sb="98" eb="100">
      <t>ジョウタイ</t>
    </rPh>
    <rPh sb="105" eb="107">
      <t>リョウキン</t>
    </rPh>
    <rPh sb="108" eb="110">
      <t>ミナオ</t>
    </rPh>
    <rPh sb="112" eb="11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</si>
</sst>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1.1399999999999999</c:v>
                </c:pt>
                <c:pt idx="1">
                  <c:v>1.3</c:v>
                </c:pt>
                <c:pt idx="2">
                  <c:v>2.19</c:v>
                </c:pt>
                <c:pt idx="3">
                  <c:v>1.37</c:v>
                </c:pt>
                <c:pt idx="4">
                  <c:v>0.61</c:v>
                </c:pt>
              </c:numCache>
            </c:numRef>
          </c:val>
        </c:ser>
        <c:dLbls>
          <c:showLegendKey val="0"/>
          <c:showVal val="0"/>
          <c:showCatName val="0"/>
          <c:showSerName val="0"/>
          <c:showPercent val="0"/>
          <c:showBubbleSize val="0"/>
        </c:dLbls>
        <c:gapWidth val="150"/>
        <c:axId val="87684608"/>
        <c:axId val="876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87684608"/>
        <c:axId val="87686528"/>
      </c:lineChart>
      <c:dateAx>
        <c:axId val="87684608"/>
        <c:scaling>
          <c:orientation val="minMax"/>
        </c:scaling>
        <c:delete val="1"/>
        <c:axPos val="b"/>
        <c:numFmt formatCode="ge" sourceLinked="1"/>
        <c:majorTickMark val="none"/>
        <c:minorTickMark val="none"/>
        <c:tickLblPos val="none"/>
        <c:crossAx val="87686528"/>
        <c:crosses val="autoZero"/>
        <c:auto val="1"/>
        <c:lblOffset val="100"/>
        <c:baseTimeUnit val="years"/>
      </c:dateAx>
      <c:valAx>
        <c:axId val="876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78.61</c:v>
                </c:pt>
                <c:pt idx="1">
                  <c:v>67.400000000000006</c:v>
                </c:pt>
                <c:pt idx="2">
                  <c:v>66.58</c:v>
                </c:pt>
                <c:pt idx="3">
                  <c:v>74.400000000000006</c:v>
                </c:pt>
                <c:pt idx="4">
                  <c:v>74.53</c:v>
                </c:pt>
              </c:numCache>
            </c:numRef>
          </c:val>
        </c:ser>
        <c:dLbls>
          <c:showLegendKey val="0"/>
          <c:showVal val="0"/>
          <c:showCatName val="0"/>
          <c:showSerName val="0"/>
          <c:showPercent val="0"/>
          <c:showBubbleSize val="0"/>
        </c:dLbls>
        <c:gapWidth val="150"/>
        <c:axId val="89790336"/>
        <c:axId val="8980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89790336"/>
        <c:axId val="89800704"/>
      </c:lineChart>
      <c:dateAx>
        <c:axId val="89790336"/>
        <c:scaling>
          <c:orientation val="minMax"/>
        </c:scaling>
        <c:delete val="1"/>
        <c:axPos val="b"/>
        <c:numFmt formatCode="ge" sourceLinked="1"/>
        <c:majorTickMark val="none"/>
        <c:minorTickMark val="none"/>
        <c:tickLblPos val="none"/>
        <c:crossAx val="89800704"/>
        <c:crosses val="autoZero"/>
        <c:auto val="1"/>
        <c:lblOffset val="100"/>
        <c:baseTimeUnit val="years"/>
      </c:dateAx>
      <c:valAx>
        <c:axId val="8980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62.14</c:v>
                </c:pt>
                <c:pt idx="1">
                  <c:v>69.930000000000007</c:v>
                </c:pt>
                <c:pt idx="2">
                  <c:v>66.66</c:v>
                </c:pt>
                <c:pt idx="3">
                  <c:v>68.52</c:v>
                </c:pt>
                <c:pt idx="4">
                  <c:v>67.25</c:v>
                </c:pt>
              </c:numCache>
            </c:numRef>
          </c:val>
        </c:ser>
        <c:dLbls>
          <c:showLegendKey val="0"/>
          <c:showVal val="0"/>
          <c:showCatName val="0"/>
          <c:showSerName val="0"/>
          <c:showPercent val="0"/>
          <c:showBubbleSize val="0"/>
        </c:dLbls>
        <c:gapWidth val="150"/>
        <c:axId val="89839104"/>
        <c:axId val="8984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89839104"/>
        <c:axId val="89841024"/>
      </c:lineChart>
      <c:dateAx>
        <c:axId val="89839104"/>
        <c:scaling>
          <c:orientation val="minMax"/>
        </c:scaling>
        <c:delete val="1"/>
        <c:axPos val="b"/>
        <c:numFmt formatCode="ge" sourceLinked="1"/>
        <c:majorTickMark val="none"/>
        <c:minorTickMark val="none"/>
        <c:tickLblPos val="none"/>
        <c:crossAx val="89841024"/>
        <c:crosses val="autoZero"/>
        <c:auto val="1"/>
        <c:lblOffset val="100"/>
        <c:baseTimeUnit val="years"/>
      </c:dateAx>
      <c:valAx>
        <c:axId val="898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109.85</c:v>
                </c:pt>
                <c:pt idx="1">
                  <c:v>102.69</c:v>
                </c:pt>
                <c:pt idx="2">
                  <c:v>99.03</c:v>
                </c:pt>
                <c:pt idx="3">
                  <c:v>98.04</c:v>
                </c:pt>
                <c:pt idx="4">
                  <c:v>102.25</c:v>
                </c:pt>
              </c:numCache>
            </c:numRef>
          </c:val>
        </c:ser>
        <c:dLbls>
          <c:showLegendKey val="0"/>
          <c:showVal val="0"/>
          <c:showCatName val="0"/>
          <c:showSerName val="0"/>
          <c:showPercent val="0"/>
          <c:showBubbleSize val="0"/>
        </c:dLbls>
        <c:gapWidth val="150"/>
        <c:axId val="87725184"/>
        <c:axId val="877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87725184"/>
        <c:axId val="87727104"/>
      </c:lineChart>
      <c:dateAx>
        <c:axId val="87725184"/>
        <c:scaling>
          <c:orientation val="minMax"/>
        </c:scaling>
        <c:delete val="1"/>
        <c:axPos val="b"/>
        <c:numFmt formatCode="ge" sourceLinked="1"/>
        <c:majorTickMark val="none"/>
        <c:minorTickMark val="none"/>
        <c:tickLblPos val="none"/>
        <c:crossAx val="87727104"/>
        <c:crosses val="autoZero"/>
        <c:auto val="1"/>
        <c:lblOffset val="100"/>
        <c:baseTimeUnit val="years"/>
      </c:dateAx>
      <c:valAx>
        <c:axId val="87727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2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48.79</c:v>
                </c:pt>
                <c:pt idx="1">
                  <c:v>50.82</c:v>
                </c:pt>
                <c:pt idx="2">
                  <c:v>50.82</c:v>
                </c:pt>
                <c:pt idx="3">
                  <c:v>50.32</c:v>
                </c:pt>
                <c:pt idx="4">
                  <c:v>50.3</c:v>
                </c:pt>
              </c:numCache>
            </c:numRef>
          </c:val>
        </c:ser>
        <c:dLbls>
          <c:showLegendKey val="0"/>
          <c:showVal val="0"/>
          <c:showCatName val="0"/>
          <c:showSerName val="0"/>
          <c:showPercent val="0"/>
          <c:showBubbleSize val="0"/>
        </c:dLbls>
        <c:gapWidth val="150"/>
        <c:axId val="88163072"/>
        <c:axId val="881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88163072"/>
        <c:axId val="88164992"/>
      </c:lineChart>
      <c:dateAx>
        <c:axId val="88163072"/>
        <c:scaling>
          <c:orientation val="minMax"/>
        </c:scaling>
        <c:delete val="1"/>
        <c:axPos val="b"/>
        <c:numFmt formatCode="ge" sourceLinked="1"/>
        <c:majorTickMark val="none"/>
        <c:minorTickMark val="none"/>
        <c:tickLblPos val="none"/>
        <c:crossAx val="88164992"/>
        <c:crosses val="autoZero"/>
        <c:auto val="1"/>
        <c:lblOffset val="100"/>
        <c:baseTimeUnit val="years"/>
      </c:dateAx>
      <c:valAx>
        <c:axId val="881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6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formatCode="#,##0.00;&quot;△&quot;#,##0.00">
                  <c:v>0</c:v>
                </c:pt>
                <c:pt idx="1">
                  <c:v>16.39</c:v>
                </c:pt>
                <c:pt idx="2">
                  <c:v>23.49</c:v>
                </c:pt>
                <c:pt idx="3">
                  <c:v>46.59</c:v>
                </c:pt>
                <c:pt idx="4">
                  <c:v>46.64</c:v>
                </c:pt>
              </c:numCache>
            </c:numRef>
          </c:val>
        </c:ser>
        <c:dLbls>
          <c:showLegendKey val="0"/>
          <c:showVal val="0"/>
          <c:showCatName val="0"/>
          <c:showSerName val="0"/>
          <c:showPercent val="0"/>
          <c:showBubbleSize val="0"/>
        </c:dLbls>
        <c:gapWidth val="150"/>
        <c:axId val="88191360"/>
        <c:axId val="8819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88191360"/>
        <c:axId val="88193280"/>
      </c:lineChart>
      <c:dateAx>
        <c:axId val="88191360"/>
        <c:scaling>
          <c:orientation val="minMax"/>
        </c:scaling>
        <c:delete val="1"/>
        <c:axPos val="b"/>
        <c:numFmt formatCode="ge" sourceLinked="1"/>
        <c:majorTickMark val="none"/>
        <c:minorTickMark val="none"/>
        <c:tickLblPos val="none"/>
        <c:crossAx val="88193280"/>
        <c:crosses val="autoZero"/>
        <c:auto val="1"/>
        <c:lblOffset val="100"/>
        <c:baseTimeUnit val="years"/>
      </c:dateAx>
      <c:valAx>
        <c:axId val="881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formatCode="#,##0.00;&quot;△&quot;#,##0.00;&quot;-&quot;">
                  <c:v>4.05</c:v>
                </c:pt>
                <c:pt idx="3">
                  <c:v>0</c:v>
                </c:pt>
                <c:pt idx="4">
                  <c:v>0</c:v>
                </c:pt>
              </c:numCache>
            </c:numRef>
          </c:val>
        </c:ser>
        <c:dLbls>
          <c:showLegendKey val="0"/>
          <c:showVal val="0"/>
          <c:showCatName val="0"/>
          <c:showSerName val="0"/>
          <c:showPercent val="0"/>
          <c:showBubbleSize val="0"/>
        </c:dLbls>
        <c:gapWidth val="150"/>
        <c:axId val="89618688"/>
        <c:axId val="896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89618688"/>
        <c:axId val="89629056"/>
      </c:lineChart>
      <c:dateAx>
        <c:axId val="89618688"/>
        <c:scaling>
          <c:orientation val="minMax"/>
        </c:scaling>
        <c:delete val="1"/>
        <c:axPos val="b"/>
        <c:numFmt formatCode="ge" sourceLinked="1"/>
        <c:majorTickMark val="none"/>
        <c:minorTickMark val="none"/>
        <c:tickLblPos val="none"/>
        <c:crossAx val="89629056"/>
        <c:crosses val="autoZero"/>
        <c:auto val="1"/>
        <c:lblOffset val="100"/>
        <c:baseTimeUnit val="years"/>
      </c:dateAx>
      <c:valAx>
        <c:axId val="89629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61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2645.7</c:v>
                </c:pt>
                <c:pt idx="1">
                  <c:v>1143.48</c:v>
                </c:pt>
                <c:pt idx="2">
                  <c:v>275.10000000000002</c:v>
                </c:pt>
                <c:pt idx="3">
                  <c:v>217.3</c:v>
                </c:pt>
                <c:pt idx="4">
                  <c:v>306.33999999999997</c:v>
                </c:pt>
              </c:numCache>
            </c:numRef>
          </c:val>
        </c:ser>
        <c:dLbls>
          <c:showLegendKey val="0"/>
          <c:showVal val="0"/>
          <c:showCatName val="0"/>
          <c:showSerName val="0"/>
          <c:showPercent val="0"/>
          <c:showBubbleSize val="0"/>
        </c:dLbls>
        <c:gapWidth val="150"/>
        <c:axId val="98578816"/>
        <c:axId val="985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98578816"/>
        <c:axId val="98580736"/>
      </c:lineChart>
      <c:dateAx>
        <c:axId val="98578816"/>
        <c:scaling>
          <c:orientation val="minMax"/>
        </c:scaling>
        <c:delete val="1"/>
        <c:axPos val="b"/>
        <c:numFmt formatCode="ge" sourceLinked="1"/>
        <c:majorTickMark val="none"/>
        <c:minorTickMark val="none"/>
        <c:tickLblPos val="none"/>
        <c:crossAx val="98580736"/>
        <c:crosses val="autoZero"/>
        <c:auto val="1"/>
        <c:lblOffset val="100"/>
        <c:baseTimeUnit val="years"/>
      </c:dateAx>
      <c:valAx>
        <c:axId val="98580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5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319.44</c:v>
                </c:pt>
                <c:pt idx="1">
                  <c:v>301.98</c:v>
                </c:pt>
                <c:pt idx="2">
                  <c:v>332.45</c:v>
                </c:pt>
                <c:pt idx="3">
                  <c:v>331.57</c:v>
                </c:pt>
                <c:pt idx="4">
                  <c:v>353.38</c:v>
                </c:pt>
              </c:numCache>
            </c:numRef>
          </c:val>
        </c:ser>
        <c:dLbls>
          <c:showLegendKey val="0"/>
          <c:showVal val="0"/>
          <c:showCatName val="0"/>
          <c:showSerName val="0"/>
          <c:showPercent val="0"/>
          <c:showBubbleSize val="0"/>
        </c:dLbls>
        <c:gapWidth val="150"/>
        <c:axId val="98615296"/>
        <c:axId val="986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98615296"/>
        <c:axId val="98617216"/>
      </c:lineChart>
      <c:dateAx>
        <c:axId val="98615296"/>
        <c:scaling>
          <c:orientation val="minMax"/>
        </c:scaling>
        <c:delete val="1"/>
        <c:axPos val="b"/>
        <c:numFmt formatCode="ge" sourceLinked="1"/>
        <c:majorTickMark val="none"/>
        <c:minorTickMark val="none"/>
        <c:tickLblPos val="none"/>
        <c:crossAx val="98617216"/>
        <c:crosses val="autoZero"/>
        <c:auto val="1"/>
        <c:lblOffset val="100"/>
        <c:baseTimeUnit val="years"/>
      </c:dateAx>
      <c:valAx>
        <c:axId val="98617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6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110.05</c:v>
                </c:pt>
                <c:pt idx="1">
                  <c:v>102.51</c:v>
                </c:pt>
                <c:pt idx="2">
                  <c:v>95.65</c:v>
                </c:pt>
                <c:pt idx="3">
                  <c:v>97.09</c:v>
                </c:pt>
                <c:pt idx="4">
                  <c:v>102.13</c:v>
                </c:pt>
              </c:numCache>
            </c:numRef>
          </c:val>
        </c:ser>
        <c:dLbls>
          <c:showLegendKey val="0"/>
          <c:showVal val="0"/>
          <c:showCatName val="0"/>
          <c:showSerName val="0"/>
          <c:showPercent val="0"/>
          <c:showBubbleSize val="0"/>
        </c:dLbls>
        <c:gapWidth val="150"/>
        <c:axId val="89734144"/>
        <c:axId val="8974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89734144"/>
        <c:axId val="89740416"/>
      </c:lineChart>
      <c:dateAx>
        <c:axId val="89734144"/>
        <c:scaling>
          <c:orientation val="minMax"/>
        </c:scaling>
        <c:delete val="1"/>
        <c:axPos val="b"/>
        <c:numFmt formatCode="ge" sourceLinked="1"/>
        <c:majorTickMark val="none"/>
        <c:minorTickMark val="none"/>
        <c:tickLblPos val="none"/>
        <c:crossAx val="89740416"/>
        <c:crosses val="autoZero"/>
        <c:auto val="1"/>
        <c:lblOffset val="100"/>
        <c:baseTimeUnit val="years"/>
      </c:dateAx>
      <c:valAx>
        <c:axId val="8974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179.6</c:v>
                </c:pt>
                <c:pt idx="1">
                  <c:v>191.87</c:v>
                </c:pt>
                <c:pt idx="2">
                  <c:v>205.16</c:v>
                </c:pt>
                <c:pt idx="3">
                  <c:v>202.93</c:v>
                </c:pt>
                <c:pt idx="4">
                  <c:v>194.14</c:v>
                </c:pt>
              </c:numCache>
            </c:numRef>
          </c:val>
        </c:ser>
        <c:dLbls>
          <c:showLegendKey val="0"/>
          <c:showVal val="0"/>
          <c:showCatName val="0"/>
          <c:showSerName val="0"/>
          <c:showPercent val="0"/>
          <c:showBubbleSize val="0"/>
        </c:dLbls>
        <c:gapWidth val="150"/>
        <c:axId val="89770240"/>
        <c:axId val="8977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89770240"/>
        <c:axId val="89772416"/>
      </c:lineChart>
      <c:dateAx>
        <c:axId val="89770240"/>
        <c:scaling>
          <c:orientation val="minMax"/>
        </c:scaling>
        <c:delete val="1"/>
        <c:axPos val="b"/>
        <c:numFmt formatCode="ge" sourceLinked="1"/>
        <c:majorTickMark val="none"/>
        <c:minorTickMark val="none"/>
        <c:tickLblPos val="none"/>
        <c:crossAx val="89772416"/>
        <c:crosses val="autoZero"/>
        <c:auto val="1"/>
        <c:lblOffset val="100"/>
        <c:baseTimeUnit val="years"/>
      </c:dateAx>
      <c:valAx>
        <c:axId val="8977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2"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南伊勢町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118</v>
      </c>
      <c r="AE8" s="84"/>
      <c r="AF8" s="84"/>
      <c r="AG8" s="84"/>
      <c r="AH8" s="84"/>
      <c r="AI8" s="84"/>
      <c r="AJ8" s="84"/>
      <c r="AK8" s="5"/>
      <c r="AL8" s="71">
        <f>データ!$R$6</f>
        <v>13521</v>
      </c>
      <c r="AM8" s="71"/>
      <c r="AN8" s="71"/>
      <c r="AO8" s="71"/>
      <c r="AP8" s="71"/>
      <c r="AQ8" s="71"/>
      <c r="AR8" s="71"/>
      <c r="AS8" s="71"/>
      <c r="AT8" s="67">
        <f>データ!$S$6</f>
        <v>241.89</v>
      </c>
      <c r="AU8" s="68"/>
      <c r="AV8" s="68"/>
      <c r="AW8" s="68"/>
      <c r="AX8" s="68"/>
      <c r="AY8" s="68"/>
      <c r="AZ8" s="68"/>
      <c r="BA8" s="68"/>
      <c r="BB8" s="70">
        <f>データ!$T$6</f>
        <v>55.9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71</v>
      </c>
      <c r="J10" s="68"/>
      <c r="K10" s="68"/>
      <c r="L10" s="68"/>
      <c r="M10" s="68"/>
      <c r="N10" s="68"/>
      <c r="O10" s="69"/>
      <c r="P10" s="70">
        <f>データ!$P$6</f>
        <v>57.42</v>
      </c>
      <c r="Q10" s="70"/>
      <c r="R10" s="70"/>
      <c r="S10" s="70"/>
      <c r="T10" s="70"/>
      <c r="U10" s="70"/>
      <c r="V10" s="70"/>
      <c r="W10" s="71">
        <f>データ!$Q$6</f>
        <v>3430</v>
      </c>
      <c r="X10" s="71"/>
      <c r="Y10" s="71"/>
      <c r="Z10" s="71"/>
      <c r="AA10" s="71"/>
      <c r="AB10" s="71"/>
      <c r="AC10" s="71"/>
      <c r="AD10" s="2"/>
      <c r="AE10" s="2"/>
      <c r="AF10" s="2"/>
      <c r="AG10" s="2"/>
      <c r="AH10" s="5"/>
      <c r="AI10" s="5"/>
      <c r="AJ10" s="5"/>
      <c r="AK10" s="5"/>
      <c r="AL10" s="71">
        <f>データ!$U$6</f>
        <v>7685</v>
      </c>
      <c r="AM10" s="71"/>
      <c r="AN10" s="71"/>
      <c r="AO10" s="71"/>
      <c r="AP10" s="71"/>
      <c r="AQ10" s="71"/>
      <c r="AR10" s="71"/>
      <c r="AS10" s="71"/>
      <c r="AT10" s="67">
        <f>データ!$V$6</f>
        <v>54.89</v>
      </c>
      <c r="AU10" s="68"/>
      <c r="AV10" s="68"/>
      <c r="AW10" s="68"/>
      <c r="AX10" s="68"/>
      <c r="AY10" s="68"/>
      <c r="AZ10" s="68"/>
      <c r="BA10" s="68"/>
      <c r="BB10" s="70">
        <f>データ!$W$6</f>
        <v>140.01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244724</v>
      </c>
      <c r="D6" s="34">
        <f t="shared" si="3"/>
        <v>46</v>
      </c>
      <c r="E6" s="34">
        <f t="shared" si="3"/>
        <v>1</v>
      </c>
      <c r="F6" s="34">
        <f t="shared" si="3"/>
        <v>0</v>
      </c>
      <c r="G6" s="34">
        <f t="shared" si="3"/>
        <v>1</v>
      </c>
      <c r="H6" s="34" t="str">
        <f t="shared" si="3"/>
        <v>三重県　南伊勢町</v>
      </c>
      <c r="I6" s="34" t="str">
        <f t="shared" si="3"/>
        <v>法適用</v>
      </c>
      <c r="J6" s="34" t="str">
        <f t="shared" si="3"/>
        <v>水道事業</v>
      </c>
      <c r="K6" s="34" t="str">
        <f t="shared" si="3"/>
        <v>末端給水事業</v>
      </c>
      <c r="L6" s="34" t="str">
        <f t="shared" si="3"/>
        <v>A8</v>
      </c>
      <c r="M6" s="34">
        <f t="shared" si="3"/>
        <v>0</v>
      </c>
      <c r="N6" s="35" t="str">
        <f t="shared" si="3"/>
        <v>-</v>
      </c>
      <c r="O6" s="35">
        <f t="shared" si="3"/>
        <v>71</v>
      </c>
      <c r="P6" s="35">
        <f t="shared" si="3"/>
        <v>57.42</v>
      </c>
      <c r="Q6" s="35">
        <f t="shared" si="3"/>
        <v>3430</v>
      </c>
      <c r="R6" s="35">
        <f t="shared" si="3"/>
        <v>13521</v>
      </c>
      <c r="S6" s="35">
        <f t="shared" si="3"/>
        <v>241.89</v>
      </c>
      <c r="T6" s="35">
        <f t="shared" si="3"/>
        <v>55.9</v>
      </c>
      <c r="U6" s="35">
        <f t="shared" si="3"/>
        <v>7685</v>
      </c>
      <c r="V6" s="35">
        <f t="shared" si="3"/>
        <v>54.89</v>
      </c>
      <c r="W6" s="35">
        <f t="shared" si="3"/>
        <v>140.01</v>
      </c>
      <c r="X6" s="36">
        <f>IF(X7="",NA(),X7)</f>
        <v>109.85</v>
      </c>
      <c r="Y6" s="36">
        <f t="shared" ref="Y6:AG6" si="4">IF(Y7="",NA(),Y7)</f>
        <v>102.69</v>
      </c>
      <c r="Z6" s="36">
        <f t="shared" si="4"/>
        <v>99.03</v>
      </c>
      <c r="AA6" s="36">
        <f t="shared" si="4"/>
        <v>98.04</v>
      </c>
      <c r="AB6" s="36">
        <f t="shared" si="4"/>
        <v>102.25</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6">
        <f t="shared" si="5"/>
        <v>4.05</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2645.7</v>
      </c>
      <c r="AU6" s="36">
        <f t="shared" ref="AU6:BC6" si="6">IF(AU7="",NA(),AU7)</f>
        <v>1143.48</v>
      </c>
      <c r="AV6" s="36">
        <f t="shared" si="6"/>
        <v>275.10000000000002</v>
      </c>
      <c r="AW6" s="36">
        <f t="shared" si="6"/>
        <v>217.3</v>
      </c>
      <c r="AX6" s="36">
        <f t="shared" si="6"/>
        <v>306.33999999999997</v>
      </c>
      <c r="AY6" s="36">
        <f t="shared" si="6"/>
        <v>1002.64</v>
      </c>
      <c r="AZ6" s="36">
        <f t="shared" si="6"/>
        <v>1164.51</v>
      </c>
      <c r="BA6" s="36">
        <f t="shared" si="6"/>
        <v>434.72</v>
      </c>
      <c r="BB6" s="36">
        <f t="shared" si="6"/>
        <v>416.14</v>
      </c>
      <c r="BC6" s="36">
        <f t="shared" si="6"/>
        <v>371.89</v>
      </c>
      <c r="BD6" s="35" t="str">
        <f>IF(BD7="","",IF(BD7="-","【-】","【"&amp;SUBSTITUTE(TEXT(BD7,"#,##0.00"),"-","△")&amp;"】"))</f>
        <v>【262.87】</v>
      </c>
      <c r="BE6" s="36">
        <f>IF(BE7="",NA(),BE7)</f>
        <v>319.44</v>
      </c>
      <c r="BF6" s="36">
        <f t="shared" ref="BF6:BN6" si="7">IF(BF7="",NA(),BF7)</f>
        <v>301.98</v>
      </c>
      <c r="BG6" s="36">
        <f t="shared" si="7"/>
        <v>332.45</v>
      </c>
      <c r="BH6" s="36">
        <f t="shared" si="7"/>
        <v>331.57</v>
      </c>
      <c r="BI6" s="36">
        <f t="shared" si="7"/>
        <v>353.38</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110.05</v>
      </c>
      <c r="BQ6" s="36">
        <f t="shared" ref="BQ6:BY6" si="8">IF(BQ7="",NA(),BQ7)</f>
        <v>102.51</v>
      </c>
      <c r="BR6" s="36">
        <f t="shared" si="8"/>
        <v>95.65</v>
      </c>
      <c r="BS6" s="36">
        <f t="shared" si="8"/>
        <v>97.09</v>
      </c>
      <c r="BT6" s="36">
        <f t="shared" si="8"/>
        <v>102.13</v>
      </c>
      <c r="BU6" s="36">
        <f t="shared" si="8"/>
        <v>90.69</v>
      </c>
      <c r="BV6" s="36">
        <f t="shared" si="8"/>
        <v>90.64</v>
      </c>
      <c r="BW6" s="36">
        <f t="shared" si="8"/>
        <v>93.66</v>
      </c>
      <c r="BX6" s="36">
        <f t="shared" si="8"/>
        <v>92.76</v>
      </c>
      <c r="BY6" s="36">
        <f t="shared" si="8"/>
        <v>93.28</v>
      </c>
      <c r="BZ6" s="35" t="str">
        <f>IF(BZ7="","",IF(BZ7="-","【-】","【"&amp;SUBSTITUTE(TEXT(BZ7,"#,##0.00"),"-","△")&amp;"】"))</f>
        <v>【105.59】</v>
      </c>
      <c r="CA6" s="36">
        <f>IF(CA7="",NA(),CA7)</f>
        <v>179.6</v>
      </c>
      <c r="CB6" s="36">
        <f t="shared" ref="CB6:CJ6" si="9">IF(CB7="",NA(),CB7)</f>
        <v>191.87</v>
      </c>
      <c r="CC6" s="36">
        <f t="shared" si="9"/>
        <v>205.16</v>
      </c>
      <c r="CD6" s="36">
        <f t="shared" si="9"/>
        <v>202.93</v>
      </c>
      <c r="CE6" s="36">
        <f t="shared" si="9"/>
        <v>194.14</v>
      </c>
      <c r="CF6" s="36">
        <f t="shared" si="9"/>
        <v>211.08</v>
      </c>
      <c r="CG6" s="36">
        <f t="shared" si="9"/>
        <v>213.52</v>
      </c>
      <c r="CH6" s="36">
        <f t="shared" si="9"/>
        <v>208.21</v>
      </c>
      <c r="CI6" s="36">
        <f t="shared" si="9"/>
        <v>208.67</v>
      </c>
      <c r="CJ6" s="36">
        <f t="shared" si="9"/>
        <v>208.29</v>
      </c>
      <c r="CK6" s="35" t="str">
        <f>IF(CK7="","",IF(CK7="-","【-】","【"&amp;SUBSTITUTE(TEXT(CK7,"#,##0.00"),"-","△")&amp;"】"))</f>
        <v>【163.27】</v>
      </c>
      <c r="CL6" s="36">
        <f>IF(CL7="",NA(),CL7)</f>
        <v>78.61</v>
      </c>
      <c r="CM6" s="36">
        <f t="shared" ref="CM6:CU6" si="10">IF(CM7="",NA(),CM7)</f>
        <v>67.400000000000006</v>
      </c>
      <c r="CN6" s="36">
        <f t="shared" si="10"/>
        <v>66.58</v>
      </c>
      <c r="CO6" s="36">
        <f t="shared" si="10"/>
        <v>74.400000000000006</v>
      </c>
      <c r="CP6" s="36">
        <f t="shared" si="10"/>
        <v>74.53</v>
      </c>
      <c r="CQ6" s="36">
        <f t="shared" si="10"/>
        <v>49.69</v>
      </c>
      <c r="CR6" s="36">
        <f t="shared" si="10"/>
        <v>49.77</v>
      </c>
      <c r="CS6" s="36">
        <f t="shared" si="10"/>
        <v>49.22</v>
      </c>
      <c r="CT6" s="36">
        <f t="shared" si="10"/>
        <v>49.08</v>
      </c>
      <c r="CU6" s="36">
        <f t="shared" si="10"/>
        <v>49.32</v>
      </c>
      <c r="CV6" s="35" t="str">
        <f>IF(CV7="","",IF(CV7="-","【-】","【"&amp;SUBSTITUTE(TEXT(CV7,"#,##0.00"),"-","△")&amp;"】"))</f>
        <v>【59.94】</v>
      </c>
      <c r="CW6" s="36">
        <f>IF(CW7="",NA(),CW7)</f>
        <v>62.14</v>
      </c>
      <c r="CX6" s="36">
        <f t="shared" ref="CX6:DF6" si="11">IF(CX7="",NA(),CX7)</f>
        <v>69.930000000000007</v>
      </c>
      <c r="CY6" s="36">
        <f t="shared" si="11"/>
        <v>66.66</v>
      </c>
      <c r="CZ6" s="36">
        <f t="shared" si="11"/>
        <v>68.52</v>
      </c>
      <c r="DA6" s="36">
        <f t="shared" si="11"/>
        <v>67.25</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48.79</v>
      </c>
      <c r="DI6" s="36">
        <f t="shared" ref="DI6:DQ6" si="12">IF(DI7="",NA(),DI7)</f>
        <v>50.82</v>
      </c>
      <c r="DJ6" s="36">
        <f t="shared" si="12"/>
        <v>50.82</v>
      </c>
      <c r="DK6" s="36">
        <f t="shared" si="12"/>
        <v>50.32</v>
      </c>
      <c r="DL6" s="36">
        <f t="shared" si="12"/>
        <v>50.3</v>
      </c>
      <c r="DM6" s="36">
        <f t="shared" si="12"/>
        <v>35.18</v>
      </c>
      <c r="DN6" s="36">
        <f t="shared" si="12"/>
        <v>36.43</v>
      </c>
      <c r="DO6" s="36">
        <f t="shared" si="12"/>
        <v>46.12</v>
      </c>
      <c r="DP6" s="36">
        <f t="shared" si="12"/>
        <v>47.44</v>
      </c>
      <c r="DQ6" s="36">
        <f t="shared" si="12"/>
        <v>48.3</v>
      </c>
      <c r="DR6" s="35" t="str">
        <f>IF(DR7="","",IF(DR7="-","【-】","【"&amp;SUBSTITUTE(TEXT(DR7,"#,##0.00"),"-","△")&amp;"】"))</f>
        <v>【47.91】</v>
      </c>
      <c r="DS6" s="35">
        <f>IF(DS7="",NA(),DS7)</f>
        <v>0</v>
      </c>
      <c r="DT6" s="36">
        <f t="shared" ref="DT6:EB6" si="13">IF(DT7="",NA(),DT7)</f>
        <v>16.39</v>
      </c>
      <c r="DU6" s="36">
        <f t="shared" si="13"/>
        <v>23.49</v>
      </c>
      <c r="DV6" s="36">
        <f t="shared" si="13"/>
        <v>46.59</v>
      </c>
      <c r="DW6" s="36">
        <f t="shared" si="13"/>
        <v>46.64</v>
      </c>
      <c r="DX6" s="36">
        <f t="shared" si="13"/>
        <v>8.41</v>
      </c>
      <c r="DY6" s="36">
        <f t="shared" si="13"/>
        <v>8.7200000000000006</v>
      </c>
      <c r="DZ6" s="36">
        <f t="shared" si="13"/>
        <v>9.86</v>
      </c>
      <c r="EA6" s="36">
        <f t="shared" si="13"/>
        <v>11.16</v>
      </c>
      <c r="EB6" s="36">
        <f t="shared" si="13"/>
        <v>12.43</v>
      </c>
      <c r="EC6" s="35" t="str">
        <f>IF(EC7="","",IF(EC7="-","【-】","【"&amp;SUBSTITUTE(TEXT(EC7,"#,##0.00"),"-","△")&amp;"】"))</f>
        <v>【15.00】</v>
      </c>
      <c r="ED6" s="36">
        <f>IF(ED7="",NA(),ED7)</f>
        <v>1.1399999999999999</v>
      </c>
      <c r="EE6" s="36">
        <f t="shared" ref="EE6:EM6" si="14">IF(EE7="",NA(),EE7)</f>
        <v>1.3</v>
      </c>
      <c r="EF6" s="36">
        <f t="shared" si="14"/>
        <v>2.19</v>
      </c>
      <c r="EG6" s="36">
        <f t="shared" si="14"/>
        <v>1.37</v>
      </c>
      <c r="EH6" s="36">
        <f t="shared" si="14"/>
        <v>0.61</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c r="A7" s="29"/>
      <c r="B7" s="38">
        <v>2016</v>
      </c>
      <c r="C7" s="38">
        <v>244724</v>
      </c>
      <c r="D7" s="38">
        <v>46</v>
      </c>
      <c r="E7" s="38">
        <v>1</v>
      </c>
      <c r="F7" s="38">
        <v>0</v>
      </c>
      <c r="G7" s="38">
        <v>1</v>
      </c>
      <c r="H7" s="38" t="s">
        <v>105</v>
      </c>
      <c r="I7" s="38" t="s">
        <v>106</v>
      </c>
      <c r="J7" s="38" t="s">
        <v>107</v>
      </c>
      <c r="K7" s="38" t="s">
        <v>108</v>
      </c>
      <c r="L7" s="38" t="s">
        <v>109</v>
      </c>
      <c r="M7" s="38"/>
      <c r="N7" s="39" t="s">
        <v>110</v>
      </c>
      <c r="O7" s="39">
        <v>71</v>
      </c>
      <c r="P7" s="39">
        <v>57.42</v>
      </c>
      <c r="Q7" s="39">
        <v>3430</v>
      </c>
      <c r="R7" s="39">
        <v>13521</v>
      </c>
      <c r="S7" s="39">
        <v>241.89</v>
      </c>
      <c r="T7" s="39">
        <v>55.9</v>
      </c>
      <c r="U7" s="39">
        <v>7685</v>
      </c>
      <c r="V7" s="39">
        <v>54.89</v>
      </c>
      <c r="W7" s="39">
        <v>140.01</v>
      </c>
      <c r="X7" s="39">
        <v>109.85</v>
      </c>
      <c r="Y7" s="39">
        <v>102.69</v>
      </c>
      <c r="Z7" s="39">
        <v>99.03</v>
      </c>
      <c r="AA7" s="39">
        <v>98.04</v>
      </c>
      <c r="AB7" s="39">
        <v>102.25</v>
      </c>
      <c r="AC7" s="39">
        <v>104.95</v>
      </c>
      <c r="AD7" s="39">
        <v>105.53</v>
      </c>
      <c r="AE7" s="39">
        <v>107.2</v>
      </c>
      <c r="AF7" s="39">
        <v>106.62</v>
      </c>
      <c r="AG7" s="39">
        <v>107.95</v>
      </c>
      <c r="AH7" s="39">
        <v>114.35</v>
      </c>
      <c r="AI7" s="39">
        <v>0</v>
      </c>
      <c r="AJ7" s="39">
        <v>0</v>
      </c>
      <c r="AK7" s="39">
        <v>4.05</v>
      </c>
      <c r="AL7" s="39">
        <v>0</v>
      </c>
      <c r="AM7" s="39">
        <v>0</v>
      </c>
      <c r="AN7" s="39">
        <v>26.81</v>
      </c>
      <c r="AO7" s="39">
        <v>28.31</v>
      </c>
      <c r="AP7" s="39">
        <v>13.46</v>
      </c>
      <c r="AQ7" s="39">
        <v>12.59</v>
      </c>
      <c r="AR7" s="39">
        <v>12.44</v>
      </c>
      <c r="AS7" s="39">
        <v>0.79</v>
      </c>
      <c r="AT7" s="39">
        <v>2645.7</v>
      </c>
      <c r="AU7" s="39">
        <v>1143.48</v>
      </c>
      <c r="AV7" s="39">
        <v>275.10000000000002</v>
      </c>
      <c r="AW7" s="39">
        <v>217.3</v>
      </c>
      <c r="AX7" s="39">
        <v>306.33999999999997</v>
      </c>
      <c r="AY7" s="39">
        <v>1002.64</v>
      </c>
      <c r="AZ7" s="39">
        <v>1164.51</v>
      </c>
      <c r="BA7" s="39">
        <v>434.72</v>
      </c>
      <c r="BB7" s="39">
        <v>416.14</v>
      </c>
      <c r="BC7" s="39">
        <v>371.89</v>
      </c>
      <c r="BD7" s="39">
        <v>262.87</v>
      </c>
      <c r="BE7" s="39">
        <v>319.44</v>
      </c>
      <c r="BF7" s="39">
        <v>301.98</v>
      </c>
      <c r="BG7" s="39">
        <v>332.45</v>
      </c>
      <c r="BH7" s="39">
        <v>331.57</v>
      </c>
      <c r="BI7" s="39">
        <v>353.38</v>
      </c>
      <c r="BJ7" s="39">
        <v>520.29999999999995</v>
      </c>
      <c r="BK7" s="39">
        <v>498.27</v>
      </c>
      <c r="BL7" s="39">
        <v>495.76</v>
      </c>
      <c r="BM7" s="39">
        <v>487.22</v>
      </c>
      <c r="BN7" s="39">
        <v>483.11</v>
      </c>
      <c r="BO7" s="39">
        <v>270.87</v>
      </c>
      <c r="BP7" s="39">
        <v>110.05</v>
      </c>
      <c r="BQ7" s="39">
        <v>102.51</v>
      </c>
      <c r="BR7" s="39">
        <v>95.65</v>
      </c>
      <c r="BS7" s="39">
        <v>97.09</v>
      </c>
      <c r="BT7" s="39">
        <v>102.13</v>
      </c>
      <c r="BU7" s="39">
        <v>90.69</v>
      </c>
      <c r="BV7" s="39">
        <v>90.64</v>
      </c>
      <c r="BW7" s="39">
        <v>93.66</v>
      </c>
      <c r="BX7" s="39">
        <v>92.76</v>
      </c>
      <c r="BY7" s="39">
        <v>93.28</v>
      </c>
      <c r="BZ7" s="39">
        <v>105.59</v>
      </c>
      <c r="CA7" s="39">
        <v>179.6</v>
      </c>
      <c r="CB7" s="39">
        <v>191.87</v>
      </c>
      <c r="CC7" s="39">
        <v>205.16</v>
      </c>
      <c r="CD7" s="39">
        <v>202.93</v>
      </c>
      <c r="CE7" s="39">
        <v>194.14</v>
      </c>
      <c r="CF7" s="39">
        <v>211.08</v>
      </c>
      <c r="CG7" s="39">
        <v>213.52</v>
      </c>
      <c r="CH7" s="39">
        <v>208.21</v>
      </c>
      <c r="CI7" s="39">
        <v>208.67</v>
      </c>
      <c r="CJ7" s="39">
        <v>208.29</v>
      </c>
      <c r="CK7" s="39">
        <v>163.27000000000001</v>
      </c>
      <c r="CL7" s="39">
        <v>78.61</v>
      </c>
      <c r="CM7" s="39">
        <v>67.400000000000006</v>
      </c>
      <c r="CN7" s="39">
        <v>66.58</v>
      </c>
      <c r="CO7" s="39">
        <v>74.400000000000006</v>
      </c>
      <c r="CP7" s="39">
        <v>74.53</v>
      </c>
      <c r="CQ7" s="39">
        <v>49.69</v>
      </c>
      <c r="CR7" s="39">
        <v>49.77</v>
      </c>
      <c r="CS7" s="39">
        <v>49.22</v>
      </c>
      <c r="CT7" s="39">
        <v>49.08</v>
      </c>
      <c r="CU7" s="39">
        <v>49.32</v>
      </c>
      <c r="CV7" s="39">
        <v>59.94</v>
      </c>
      <c r="CW7" s="39">
        <v>62.14</v>
      </c>
      <c r="CX7" s="39">
        <v>69.930000000000007</v>
      </c>
      <c r="CY7" s="39">
        <v>66.66</v>
      </c>
      <c r="CZ7" s="39">
        <v>68.52</v>
      </c>
      <c r="DA7" s="39">
        <v>67.25</v>
      </c>
      <c r="DB7" s="39">
        <v>80.010000000000005</v>
      </c>
      <c r="DC7" s="39">
        <v>79.98</v>
      </c>
      <c r="DD7" s="39">
        <v>79.48</v>
      </c>
      <c r="DE7" s="39">
        <v>79.3</v>
      </c>
      <c r="DF7" s="39">
        <v>79.34</v>
      </c>
      <c r="DG7" s="39">
        <v>90.22</v>
      </c>
      <c r="DH7" s="39">
        <v>48.79</v>
      </c>
      <c r="DI7" s="39">
        <v>50.82</v>
      </c>
      <c r="DJ7" s="39">
        <v>50.82</v>
      </c>
      <c r="DK7" s="39">
        <v>50.32</v>
      </c>
      <c r="DL7" s="39">
        <v>50.3</v>
      </c>
      <c r="DM7" s="39">
        <v>35.18</v>
      </c>
      <c r="DN7" s="39">
        <v>36.43</v>
      </c>
      <c r="DO7" s="39">
        <v>46.12</v>
      </c>
      <c r="DP7" s="39">
        <v>47.44</v>
      </c>
      <c r="DQ7" s="39">
        <v>48.3</v>
      </c>
      <c r="DR7" s="39">
        <v>47.91</v>
      </c>
      <c r="DS7" s="39">
        <v>0</v>
      </c>
      <c r="DT7" s="39">
        <v>16.39</v>
      </c>
      <c r="DU7" s="39">
        <v>23.49</v>
      </c>
      <c r="DV7" s="39">
        <v>46.59</v>
      </c>
      <c r="DW7" s="39">
        <v>46.64</v>
      </c>
      <c r="DX7" s="39">
        <v>8.41</v>
      </c>
      <c r="DY7" s="39">
        <v>8.7200000000000006</v>
      </c>
      <c r="DZ7" s="39">
        <v>9.86</v>
      </c>
      <c r="EA7" s="39">
        <v>11.16</v>
      </c>
      <c r="EB7" s="39">
        <v>12.43</v>
      </c>
      <c r="EC7" s="39">
        <v>15</v>
      </c>
      <c r="ED7" s="39">
        <v>1.1399999999999999</v>
      </c>
      <c r="EE7" s="39">
        <v>1.3</v>
      </c>
      <c r="EF7" s="39">
        <v>2.19</v>
      </c>
      <c r="EG7" s="39">
        <v>1.37</v>
      </c>
      <c r="EH7" s="39">
        <v>0.61</v>
      </c>
      <c r="EI7" s="39">
        <v>0.66</v>
      </c>
      <c r="EJ7" s="39">
        <v>0.64</v>
      </c>
      <c r="EK7" s="39">
        <v>0.56000000000000005</v>
      </c>
      <c r="EL7" s="39">
        <v>0.65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cp:lastModifiedBy>
  <dcterms:created xsi:type="dcterms:W3CDTF">2017-12-25T01:30:54Z</dcterms:created>
  <dcterms:modified xsi:type="dcterms:W3CDTF">2018-02-19T07:28:44Z</dcterms:modified>
</cp:coreProperties>
</file>