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E85" i="4"/>
  <c r="BB10" i="4"/>
  <c r="AT10" i="4"/>
  <c r="AL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<sst xmlns="http://schemas.openxmlformats.org/spreadsheetml/2006/main" count="232" uniqueCount="120">
  <si>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</si>
  <si>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</si>
  <si>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</si>
  <si>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</si>
  <si>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</si>
  <si>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</si>
  <si>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</si>
  <si>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</si>
  <si>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</si>
  <si>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</si>
  <si>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</si>
  <si>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</si>
  <si>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</si>
  <si>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</si>
  <si>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</si>
  <si>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</si>
  <si>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</si>
  <si>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</si>
  <si>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</si>
  <si>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</si>
  <si>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</si>
  <si>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</si>
  <si>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</si>
  <si>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</si>
  <si>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</si>
  <si>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</si>
  <si>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</si>
  <si>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</si>
  <si>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</si>
  <si>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</si>
  <si>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</si>
  <si>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</si>
  <si>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</si>
  <si>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</si>
  <si>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</si>
  <si>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</si>
  <si>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</si>
  <si>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</si>
  <si>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</si>
  <si>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</si>
  <si>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</si>
  <si>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</si>
  <si>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</si>
  <si>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</si>
  <si>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</si>
  <si>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</si>
  <si>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</si>
  <si>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</si>
  <si>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</si>
  <si>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</si>
  <si>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</si>
  <si>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</si>
  <si>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</si>
  <si>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</si>
  <si>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</si>
  <si>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</si>
  <si>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</si>
  <si>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</si>
  <si>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</si>
  <si>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</si>
  <si>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</si>
  <si>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</si>
  <si>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</si>
  <si>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</si>
  <si>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</si>
  <si>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</si>
  <si>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</si>
  <si>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</si>
  <si>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</si>
  <si>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</si>
  <si>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</si>
  <si>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</si>
  <si>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</si>
  <si>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</si>
  <si>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</si>
  <si>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</si>
  <si>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</si>
  <si>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</si>
  <si>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</si>
  <si>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</si>
  <si>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</si>
  <si>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</si>
  <si>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</si>
  <si>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</si>
  <si>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</si>
  <si>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</si>
  <si>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</si>
  <si>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</si>
  <si>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</si>
  <si>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</si>
  <si>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</si>
  <si>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</si>
  <si>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</si>
  <si>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</si>
  <si>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</si>
  <si>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</si>
  <si>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</si>
  <si>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</si>
  <si>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</si>
  <si>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</si>
  <si>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</si>
  <si>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</si>
  <si>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</si>
  <si>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</si>
  <si>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</si>
  <si>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菰野町</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</si>
  <si>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</si>
  <si>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</si>
  <si>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</si>
  <si>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</si>
  <si>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</si>
  <si>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</si>
  <si>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</si>
  <si>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</si>
  <si>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</si>
  <si>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</si>
  <si>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①経常収支比率：平成27年度9月の料金改定(減額)以降、給水収益が減少し、平均値を下回ることとなった。
③流動比率：100％を大幅に上回り、平均値と比較しても高い数値であることから、短期的な債務に対する支払能力は問題ないといえる。
④企業債残高対給水収益比率：給水収益に対する企業債残高が少なく、借金に頼らない健全な経営といえる。
⑤料金回収率：平均値は上回っているものの、料金改定の影響により徐々に数値は下降している。
⑥給水原価：水質に恵まれていることから、平均値よりも大幅に安価となっている。
⑦施設利用率：平均値とほぼ同等の数値で推移している。余力分は災害時等のバックアップも見込んでいる。
⑧有収率：例年より数値が下がり、平均値以下となっている。これは新規に築造した配水池等の管理上、長期間の放水を行っていたことが原因と考えられる。</t>
    <rPh sb="1" eb="3">
      <t>ケイジョウ</t>
    </rPh>
    <rPh sb="3" eb="5">
      <t>シュウシ</t>
    </rPh>
    <rPh sb="5" eb="7">
      <t>ヒリツ</t>
    </rPh>
    <rPh sb="8" eb="10">
      <t>ヘイセイ</t>
    </rPh>
    <rPh sb="12" eb="13">
      <t>ネン</t>
    </rPh>
    <rPh sb="13" eb="14">
      <t>ド</t>
    </rPh>
    <rPh sb="15" eb="16">
      <t>ガツ</t>
    </rPh>
    <rPh sb="17" eb="19">
      <t>リョウキン</t>
    </rPh>
    <rPh sb="19" eb="21">
      <t>カイテイ</t>
    </rPh>
    <rPh sb="22" eb="24">
      <t>ゲンガク</t>
    </rPh>
    <rPh sb="25" eb="27">
      <t>イコウ</t>
    </rPh>
    <rPh sb="28" eb="30">
      <t>キュウスイ</t>
    </rPh>
    <rPh sb="30" eb="32">
      <t>シュウエキ</t>
    </rPh>
    <rPh sb="33" eb="35">
      <t>ゲンショウ</t>
    </rPh>
    <rPh sb="37" eb="39">
      <t>ヘイキン</t>
    </rPh>
    <rPh sb="39" eb="40">
      <t>チ</t>
    </rPh>
    <rPh sb="41" eb="42">
      <t>シタ</t>
    </rPh>
    <rPh sb="42" eb="43">
      <t>マワ</t>
    </rPh>
    <rPh sb="53" eb="55">
      <t>リュウドウ</t>
    </rPh>
    <rPh sb="55" eb="57">
      <t>ヒリツ</t>
    </rPh>
    <rPh sb="63" eb="65">
      <t>オオハバ</t>
    </rPh>
    <rPh sb="66" eb="68">
      <t>ウワマワ</t>
    </rPh>
    <rPh sb="70" eb="72">
      <t>ヘイキン</t>
    </rPh>
    <rPh sb="72" eb="73">
      <t>チ</t>
    </rPh>
    <rPh sb="74" eb="76">
      <t>ヒカク</t>
    </rPh>
    <rPh sb="79" eb="80">
      <t>タカ</t>
    </rPh>
    <rPh sb="81" eb="83">
      <t>スウチ</t>
    </rPh>
    <rPh sb="91" eb="94">
      <t>タンキテキ</t>
    </rPh>
    <rPh sb="95" eb="97">
      <t>サイム</t>
    </rPh>
    <rPh sb="98" eb="99">
      <t>タイ</t>
    </rPh>
    <rPh sb="101" eb="103">
      <t>シハライ</t>
    </rPh>
    <rPh sb="103" eb="105">
      <t>ノウリョク</t>
    </rPh>
    <rPh sb="106" eb="108">
      <t>モンダイ</t>
    </rPh>
    <rPh sb="117" eb="119">
      <t>キギョウ</t>
    </rPh>
    <rPh sb="119" eb="120">
      <t>サイ</t>
    </rPh>
    <rPh sb="120" eb="122">
      <t>ザンダカ</t>
    </rPh>
    <rPh sb="122" eb="123">
      <t>タイ</t>
    </rPh>
    <rPh sb="123" eb="125">
      <t>キュウスイ</t>
    </rPh>
    <rPh sb="125" eb="127">
      <t>シュウエキ</t>
    </rPh>
    <rPh sb="127" eb="129">
      <t>ヒリツ</t>
    </rPh>
    <rPh sb="130" eb="132">
      <t>キュウスイ</t>
    </rPh>
    <rPh sb="132" eb="134">
      <t>シュウエキ</t>
    </rPh>
    <rPh sb="135" eb="136">
      <t>タイ</t>
    </rPh>
    <rPh sb="138" eb="140">
      <t>キギョウ</t>
    </rPh>
    <rPh sb="140" eb="141">
      <t>サイ</t>
    </rPh>
    <rPh sb="141" eb="143">
      <t>ザンダカ</t>
    </rPh>
    <rPh sb="144" eb="145">
      <t>スク</t>
    </rPh>
    <rPh sb="148" eb="150">
      <t>シャッキン</t>
    </rPh>
    <rPh sb="151" eb="152">
      <t>タヨ</t>
    </rPh>
    <rPh sb="155" eb="157">
      <t>ケンゼン</t>
    </rPh>
    <rPh sb="158" eb="160">
      <t>ケイエイ</t>
    </rPh>
    <rPh sb="167" eb="169">
      <t>リョウキン</t>
    </rPh>
    <rPh sb="169" eb="171">
      <t>カイシュウ</t>
    </rPh>
    <rPh sb="171" eb="172">
      <t>リツ</t>
    </rPh>
    <rPh sb="173" eb="175">
      <t>ヘイキン</t>
    </rPh>
    <rPh sb="175" eb="176">
      <t>チ</t>
    </rPh>
    <rPh sb="177" eb="179">
      <t>ウワマワ</t>
    </rPh>
    <rPh sb="187" eb="189">
      <t>リョウキン</t>
    </rPh>
    <rPh sb="189" eb="191">
      <t>カイテイ</t>
    </rPh>
    <rPh sb="192" eb="194">
      <t>エイキョウ</t>
    </rPh>
    <rPh sb="197" eb="199">
      <t>ジョジョ</t>
    </rPh>
    <rPh sb="200" eb="202">
      <t>スウチ</t>
    </rPh>
    <rPh sb="203" eb="205">
      <t>カコウ</t>
    </rPh>
    <rPh sb="212" eb="214">
      <t>キュウスイ</t>
    </rPh>
    <rPh sb="214" eb="216">
      <t>ゲンカ</t>
    </rPh>
    <rPh sb="217" eb="219">
      <t>スイシツ</t>
    </rPh>
    <rPh sb="220" eb="221">
      <t>メグ</t>
    </rPh>
    <rPh sb="231" eb="233">
      <t>ヘイキン</t>
    </rPh>
    <rPh sb="233" eb="234">
      <t>チ</t>
    </rPh>
    <rPh sb="237" eb="239">
      <t>オオハバ</t>
    </rPh>
    <rPh sb="240" eb="242">
      <t>アンカ</t>
    </rPh>
    <rPh sb="251" eb="253">
      <t>シセツ</t>
    </rPh>
    <rPh sb="253" eb="255">
      <t>リヨウ</t>
    </rPh>
    <rPh sb="255" eb="256">
      <t>リツ</t>
    </rPh>
    <rPh sb="257" eb="259">
      <t>ヘイキン</t>
    </rPh>
    <rPh sb="259" eb="260">
      <t>チ</t>
    </rPh>
    <rPh sb="263" eb="265">
      <t>ドウトウ</t>
    </rPh>
    <rPh sb="266" eb="268">
      <t>スウチ</t>
    </rPh>
    <rPh sb="269" eb="271">
      <t>スイイ</t>
    </rPh>
    <rPh sb="276" eb="278">
      <t>ヨリョク</t>
    </rPh>
    <rPh sb="278" eb="279">
      <t>ブン</t>
    </rPh>
    <rPh sb="280" eb="282">
      <t>サイガイ</t>
    </rPh>
    <rPh sb="282" eb="283">
      <t>ジ</t>
    </rPh>
    <rPh sb="283" eb="284">
      <t>トウ</t>
    </rPh>
    <rPh sb="292" eb="294">
      <t>ミコ</t>
    </rPh>
    <rPh sb="301" eb="303">
      <t>ユウシュウ</t>
    </rPh>
    <rPh sb="303" eb="304">
      <t>リツ</t>
    </rPh>
    <rPh sb="305" eb="307">
      <t>レイネン</t>
    </rPh>
    <rPh sb="309" eb="311">
      <t>スウチ</t>
    </rPh>
    <rPh sb="312" eb="313">
      <t>サ</t>
    </rPh>
    <rPh sb="316" eb="318">
      <t>ヘイキン</t>
    </rPh>
    <rPh sb="318" eb="319">
      <t>チ</t>
    </rPh>
    <rPh sb="319" eb="321">
      <t>イカ</t>
    </rPh>
    <rPh sb="331" eb="333">
      <t>シンキ</t>
    </rPh>
    <rPh sb="334" eb="336">
      <t>チクゾウ</t>
    </rPh>
    <rPh sb="338" eb="341">
      <t>ハイスイチ</t>
    </rPh>
    <rPh sb="341" eb="342">
      <t>トウ</t>
    </rPh>
    <rPh sb="343" eb="345">
      <t>カンリ</t>
    </rPh>
    <rPh sb="345" eb="346">
      <t>ジョウ</t>
    </rPh>
    <rPh sb="347" eb="350">
      <t>チョウキカン</t>
    </rPh>
    <rPh sb="351" eb="353">
      <t>ホウスイ</t>
    </rPh>
    <rPh sb="354" eb="355">
      <t>オコナ</t>
    </rPh>
    <rPh sb="362" eb="364">
      <t>ゲンイン</t>
    </rPh>
    <rPh sb="365" eb="366">
      <t>カンガ</t>
    </rPh>
    <phoneticPr fontId="4"/>
  </si>
  <si>
    <t>非設置</t>
    <rPh sb="0" eb="1">
      <t>ヒ</t>
    </rPh>
    <rPh sb="1" eb="3">
      <t>セッチ</t>
    </rPh>
    <phoneticPr fontId="4"/>
  </si>
  <si>
    <t>①有形固定資産償却率：平均値とほぼ同等の数値となっており、おおよそ資産の半分程度まで償却が進んでいる。
②管路経年化率：例年平均値より低いものの、今回数値が大幅に上昇している。これは昭和50年代の拡張事業により同時期に布設した管路が、一気に法定耐用年数を迎えたためである。
③管路更新率：平均値よりも高い数値であり、適切な管路更新が行われているといえる。</t>
    <rPh sb="1" eb="3">
      <t>ユウケイ</t>
    </rPh>
    <rPh sb="3" eb="5">
      <t>コテイ</t>
    </rPh>
    <rPh sb="5" eb="7">
      <t>シサン</t>
    </rPh>
    <rPh sb="7" eb="9">
      <t>ショウキャク</t>
    </rPh>
    <rPh sb="9" eb="10">
      <t>リツ</t>
    </rPh>
    <rPh sb="11" eb="13">
      <t>ヘイキン</t>
    </rPh>
    <rPh sb="13" eb="14">
      <t>チ</t>
    </rPh>
    <rPh sb="17" eb="19">
      <t>ドウトウ</t>
    </rPh>
    <rPh sb="20" eb="22">
      <t>スウチ</t>
    </rPh>
    <rPh sb="33" eb="35">
      <t>シサン</t>
    </rPh>
    <rPh sb="36" eb="38">
      <t>ハンブン</t>
    </rPh>
    <rPh sb="38" eb="40">
      <t>テイド</t>
    </rPh>
    <rPh sb="42" eb="44">
      <t>ショウキャク</t>
    </rPh>
    <rPh sb="45" eb="46">
      <t>スス</t>
    </rPh>
    <rPh sb="53" eb="55">
      <t>カンロ</t>
    </rPh>
    <rPh sb="55" eb="58">
      <t>ケイネンカ</t>
    </rPh>
    <rPh sb="58" eb="59">
      <t>リツ</t>
    </rPh>
    <rPh sb="60" eb="62">
      <t>レイネン</t>
    </rPh>
    <rPh sb="62" eb="64">
      <t>ヘイキン</t>
    </rPh>
    <rPh sb="64" eb="65">
      <t>チ</t>
    </rPh>
    <rPh sb="67" eb="68">
      <t>ヒク</t>
    </rPh>
    <rPh sb="73" eb="75">
      <t>コンカイ</t>
    </rPh>
    <rPh sb="75" eb="77">
      <t>スウチ</t>
    </rPh>
    <rPh sb="78" eb="80">
      <t>オオハバ</t>
    </rPh>
    <rPh sb="81" eb="83">
      <t>ジョウショウ</t>
    </rPh>
    <rPh sb="91" eb="93">
      <t>ショウワ</t>
    </rPh>
    <rPh sb="95" eb="97">
      <t>ネンダイ</t>
    </rPh>
    <rPh sb="98" eb="100">
      <t>カクチョウ</t>
    </rPh>
    <rPh sb="100" eb="102">
      <t>ジギョウ</t>
    </rPh>
    <rPh sb="105" eb="106">
      <t>オナ</t>
    </rPh>
    <rPh sb="106" eb="108">
      <t>ジキ</t>
    </rPh>
    <rPh sb="109" eb="111">
      <t>フセツ</t>
    </rPh>
    <rPh sb="113" eb="115">
      <t>カンロ</t>
    </rPh>
    <rPh sb="117" eb="119">
      <t>イッキ</t>
    </rPh>
    <rPh sb="120" eb="122">
      <t>ホウテイ</t>
    </rPh>
    <rPh sb="122" eb="124">
      <t>タイヨウ</t>
    </rPh>
    <rPh sb="124" eb="126">
      <t>ネンスウ</t>
    </rPh>
    <rPh sb="127" eb="128">
      <t>ムカ</t>
    </rPh>
    <rPh sb="138" eb="140">
      <t>カンロ</t>
    </rPh>
    <rPh sb="140" eb="142">
      <t>コウシン</t>
    </rPh>
    <rPh sb="142" eb="143">
      <t>リツ</t>
    </rPh>
    <rPh sb="144" eb="146">
      <t>ヘイキン</t>
    </rPh>
    <rPh sb="146" eb="147">
      <t>チ</t>
    </rPh>
    <rPh sb="150" eb="151">
      <t>タカ</t>
    </rPh>
    <rPh sb="152" eb="154">
      <t>スウチ</t>
    </rPh>
    <rPh sb="158" eb="160">
      <t>テキセツ</t>
    </rPh>
    <rPh sb="161" eb="163">
      <t>カンロ</t>
    </rPh>
    <rPh sb="163" eb="165">
      <t>コウシン</t>
    </rPh>
    <rPh sb="166" eb="167">
      <t>オコナ</t>
    </rPh>
    <phoneticPr fontId="4"/>
  </si>
  <si>
    <t>　管路更新率は全国平均よりも高いものの、今後昭和末期の拡張事業により布設した管路が一気に法定耐用年数を迎えることから、管路経年化率は上昇していくと想定されため、計画的な管路の更新や施設の耐震化が必要となる。
　その一方、給水収益は減少傾向にあるため、有収率の改善や、適切な料金設定による財源確保が急務である。</t>
    <rPh sb="1" eb="3">
      <t>カンロ</t>
    </rPh>
    <rPh sb="3" eb="5">
      <t>コウシン</t>
    </rPh>
    <rPh sb="5" eb="6">
      <t>リツ</t>
    </rPh>
    <rPh sb="7" eb="9">
      <t>ゼンコク</t>
    </rPh>
    <rPh sb="9" eb="11">
      <t>ヘイキン</t>
    </rPh>
    <rPh sb="14" eb="15">
      <t>タカ</t>
    </rPh>
    <rPh sb="20" eb="22">
      <t>コンゴ</t>
    </rPh>
    <rPh sb="22" eb="24">
      <t>ショウワ</t>
    </rPh>
    <rPh sb="24" eb="26">
      <t>マッキ</t>
    </rPh>
    <rPh sb="27" eb="29">
      <t>カクチョウ</t>
    </rPh>
    <rPh sb="29" eb="31">
      <t>ジギョウ</t>
    </rPh>
    <rPh sb="34" eb="36">
      <t>フセツ</t>
    </rPh>
    <rPh sb="38" eb="40">
      <t>カンロ</t>
    </rPh>
    <rPh sb="41" eb="43">
      <t>イッキ</t>
    </rPh>
    <rPh sb="44" eb="46">
      <t>ホウテイ</t>
    </rPh>
    <rPh sb="46" eb="48">
      <t>タイヨウ</t>
    </rPh>
    <rPh sb="48" eb="50">
      <t>ネンスウ</t>
    </rPh>
    <rPh sb="51" eb="52">
      <t>ムカ</t>
    </rPh>
    <rPh sb="59" eb="61">
      <t>カンロ</t>
    </rPh>
    <rPh sb="61" eb="64">
      <t>ケイネンカ</t>
    </rPh>
    <rPh sb="64" eb="65">
      <t>リツ</t>
    </rPh>
    <rPh sb="66" eb="68">
      <t>ジョウショウ</t>
    </rPh>
    <rPh sb="73" eb="75">
      <t>ソウテイ</t>
    </rPh>
    <rPh sb="80" eb="82">
      <t>ケイカク</t>
    </rPh>
    <rPh sb="82" eb="83">
      <t>テキ</t>
    </rPh>
    <rPh sb="97" eb="99">
      <t>ヒツヨウ</t>
    </rPh>
    <rPh sb="107" eb="109">
      <t>イッポウ</t>
    </rPh>
    <rPh sb="110" eb="112">
      <t>キュウスイ</t>
    </rPh>
    <rPh sb="112" eb="114">
      <t>シュウエキ</t>
    </rPh>
    <rPh sb="115" eb="117">
      <t>ゲンショウ</t>
    </rPh>
    <rPh sb="117" eb="119">
      <t>ケイコウ</t>
    </rPh>
    <rPh sb="125" eb="127">
      <t>ユウシュウ</t>
    </rPh>
    <rPh sb="127" eb="128">
      <t>リツ</t>
    </rPh>
    <rPh sb="129" eb="131">
      <t>カイゼン</t>
    </rPh>
    <rPh sb="133" eb="135">
      <t>テキセツ</t>
    </rPh>
    <rPh sb="136" eb="138">
      <t>リョウキン</t>
    </rPh>
    <rPh sb="138" eb="140">
      <t>セッテイ</t>
    </rPh>
    <rPh sb="143" eb="145">
      <t>ザイゲン</t>
    </rPh>
    <rPh sb="145" eb="147">
      <t>カクホ</t>
    </rPh>
    <rPh sb="148" eb="150">
      <t>キュウム</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</si>
</sst>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0.66</c:v>
                </c:pt>
                <c:pt idx="1">
                  <c:v>1.59</c:v>
                </c:pt>
                <c:pt idx="2">
                  <c:v>1.04</c:v>
                </c:pt>
                <c:pt idx="3">
                  <c:v>0.73</c:v>
                </c:pt>
                <c:pt idx="4">
                  <c:v>1.03</c:v>
                </c:pt>
              </c:numCache>
            </c:numRef>
          </c:val>
        </c:ser>
        <c:dLbls>
          <c:showLegendKey val="0"/>
          <c:showVal val="0"/>
          <c:showCatName val="0"/>
          <c:showSerName val="0"/>
          <c:showPercent val="0"/>
          <c:showBubbleSize val="0"/>
        </c:dLbls>
        <c:gapWidth val="150"/>
        <c:axId val="84187008"/>
        <c:axId val="842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84187008"/>
        <c:axId val="84205568"/>
      </c:lineChart>
      <c:dateAx>
        <c:axId val="84187008"/>
        <c:scaling>
          <c:orientation val="minMax"/>
        </c:scaling>
        <c:delete val="1"/>
        <c:axPos val="b"/>
        <c:numFmt formatCode="ge" sourceLinked="1"/>
        <c:majorTickMark val="none"/>
        <c:minorTickMark val="none"/>
        <c:tickLblPos val="none"/>
        <c:crossAx val="84205568"/>
        <c:crosses val="autoZero"/>
        <c:auto val="1"/>
        <c:lblOffset val="100"/>
        <c:baseTimeUnit val="years"/>
      </c:dateAx>
      <c:valAx>
        <c:axId val="842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8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68.66</c:v>
                </c:pt>
                <c:pt idx="1">
                  <c:v>59.35</c:v>
                </c:pt>
                <c:pt idx="2">
                  <c:v>58.32</c:v>
                </c:pt>
                <c:pt idx="3">
                  <c:v>58.3</c:v>
                </c:pt>
                <c:pt idx="4">
                  <c:v>60.05</c:v>
                </c:pt>
              </c:numCache>
            </c:numRef>
          </c:val>
        </c:ser>
        <c:dLbls>
          <c:showLegendKey val="0"/>
          <c:showVal val="0"/>
          <c:showCatName val="0"/>
          <c:showSerName val="0"/>
          <c:showPercent val="0"/>
          <c:showBubbleSize val="0"/>
        </c:dLbls>
        <c:gapWidth val="150"/>
        <c:axId val="101427456"/>
        <c:axId val="10145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01427456"/>
        <c:axId val="101450112"/>
      </c:lineChart>
      <c:dateAx>
        <c:axId val="101427456"/>
        <c:scaling>
          <c:orientation val="minMax"/>
        </c:scaling>
        <c:delete val="1"/>
        <c:axPos val="b"/>
        <c:numFmt formatCode="ge" sourceLinked="1"/>
        <c:majorTickMark val="none"/>
        <c:minorTickMark val="none"/>
        <c:tickLblPos val="none"/>
        <c:crossAx val="101450112"/>
        <c:crosses val="autoZero"/>
        <c:auto val="1"/>
        <c:lblOffset val="100"/>
        <c:baseTimeUnit val="years"/>
      </c:dateAx>
      <c:valAx>
        <c:axId val="10145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2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87.13</c:v>
                </c:pt>
                <c:pt idx="1">
                  <c:v>85.16</c:v>
                </c:pt>
                <c:pt idx="2">
                  <c:v>85.07</c:v>
                </c:pt>
                <c:pt idx="3">
                  <c:v>86.09</c:v>
                </c:pt>
                <c:pt idx="4">
                  <c:v>84.48</c:v>
                </c:pt>
              </c:numCache>
            </c:numRef>
          </c:val>
        </c:ser>
        <c:dLbls>
          <c:showLegendKey val="0"/>
          <c:showVal val="0"/>
          <c:showCatName val="0"/>
          <c:showSerName val="0"/>
          <c:showPercent val="0"/>
          <c:showBubbleSize val="0"/>
        </c:dLbls>
        <c:gapWidth val="150"/>
        <c:axId val="101496704"/>
        <c:axId val="10150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01496704"/>
        <c:axId val="101507072"/>
      </c:lineChart>
      <c:dateAx>
        <c:axId val="101496704"/>
        <c:scaling>
          <c:orientation val="minMax"/>
        </c:scaling>
        <c:delete val="1"/>
        <c:axPos val="b"/>
        <c:numFmt formatCode="ge" sourceLinked="1"/>
        <c:majorTickMark val="none"/>
        <c:minorTickMark val="none"/>
        <c:tickLblPos val="none"/>
        <c:crossAx val="101507072"/>
        <c:crosses val="autoZero"/>
        <c:auto val="1"/>
        <c:lblOffset val="100"/>
        <c:baseTimeUnit val="years"/>
      </c:dateAx>
      <c:valAx>
        <c:axId val="10150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110.07</c:v>
                </c:pt>
                <c:pt idx="1">
                  <c:v>106.46</c:v>
                </c:pt>
                <c:pt idx="2">
                  <c:v>114.2</c:v>
                </c:pt>
                <c:pt idx="3">
                  <c:v>111.84</c:v>
                </c:pt>
                <c:pt idx="4">
                  <c:v>110.67</c:v>
                </c:pt>
              </c:numCache>
            </c:numRef>
          </c:val>
        </c:ser>
        <c:dLbls>
          <c:showLegendKey val="0"/>
          <c:showVal val="0"/>
          <c:showCatName val="0"/>
          <c:showSerName val="0"/>
          <c:showPercent val="0"/>
          <c:showBubbleSize val="0"/>
        </c:dLbls>
        <c:gapWidth val="150"/>
        <c:axId val="93271552"/>
        <c:axId val="9327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93271552"/>
        <c:axId val="93273472"/>
      </c:lineChart>
      <c:dateAx>
        <c:axId val="93271552"/>
        <c:scaling>
          <c:orientation val="minMax"/>
        </c:scaling>
        <c:delete val="1"/>
        <c:axPos val="b"/>
        <c:numFmt formatCode="ge" sourceLinked="1"/>
        <c:majorTickMark val="none"/>
        <c:minorTickMark val="none"/>
        <c:tickLblPos val="none"/>
        <c:crossAx val="93273472"/>
        <c:crosses val="autoZero"/>
        <c:auto val="1"/>
        <c:lblOffset val="100"/>
        <c:baseTimeUnit val="years"/>
      </c:dateAx>
      <c:valAx>
        <c:axId val="93273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2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48.32</c:v>
                </c:pt>
                <c:pt idx="1">
                  <c:v>49.48</c:v>
                </c:pt>
                <c:pt idx="2">
                  <c:v>49.64</c:v>
                </c:pt>
                <c:pt idx="3">
                  <c:v>50.21</c:v>
                </c:pt>
                <c:pt idx="4">
                  <c:v>50.55</c:v>
                </c:pt>
              </c:numCache>
            </c:numRef>
          </c:val>
        </c:ser>
        <c:dLbls>
          <c:showLegendKey val="0"/>
          <c:showVal val="0"/>
          <c:showCatName val="0"/>
          <c:showSerName val="0"/>
          <c:showPercent val="0"/>
          <c:showBubbleSize val="0"/>
        </c:dLbls>
        <c:gapWidth val="150"/>
        <c:axId val="93308032"/>
        <c:axId val="9330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93308032"/>
        <c:axId val="93309952"/>
      </c:lineChart>
      <c:dateAx>
        <c:axId val="93308032"/>
        <c:scaling>
          <c:orientation val="minMax"/>
        </c:scaling>
        <c:delete val="1"/>
        <c:axPos val="b"/>
        <c:numFmt formatCode="ge" sourceLinked="1"/>
        <c:majorTickMark val="none"/>
        <c:minorTickMark val="none"/>
        <c:tickLblPos val="none"/>
        <c:crossAx val="93309952"/>
        <c:crosses val="autoZero"/>
        <c:auto val="1"/>
        <c:lblOffset val="100"/>
        <c:baseTimeUnit val="years"/>
      </c:dateAx>
      <c:valAx>
        <c:axId val="9330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2.59</c:v>
                </c:pt>
                <c:pt idx="1">
                  <c:v>3.29</c:v>
                </c:pt>
                <c:pt idx="2">
                  <c:v>3.18</c:v>
                </c:pt>
                <c:pt idx="3">
                  <c:v>2.63</c:v>
                </c:pt>
                <c:pt idx="4">
                  <c:v>8.36</c:v>
                </c:pt>
              </c:numCache>
            </c:numRef>
          </c:val>
        </c:ser>
        <c:dLbls>
          <c:showLegendKey val="0"/>
          <c:showVal val="0"/>
          <c:showCatName val="0"/>
          <c:showSerName val="0"/>
          <c:showPercent val="0"/>
          <c:showBubbleSize val="0"/>
        </c:dLbls>
        <c:gapWidth val="150"/>
        <c:axId val="96572160"/>
        <c:axId val="9657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96572160"/>
        <c:axId val="96574080"/>
      </c:lineChart>
      <c:dateAx>
        <c:axId val="96572160"/>
        <c:scaling>
          <c:orientation val="minMax"/>
        </c:scaling>
        <c:delete val="1"/>
        <c:axPos val="b"/>
        <c:numFmt formatCode="ge" sourceLinked="1"/>
        <c:majorTickMark val="none"/>
        <c:minorTickMark val="none"/>
        <c:tickLblPos val="none"/>
        <c:crossAx val="96574080"/>
        <c:crosses val="autoZero"/>
        <c:auto val="1"/>
        <c:lblOffset val="100"/>
        <c:baseTimeUnit val="years"/>
      </c:dateAx>
      <c:valAx>
        <c:axId val="9657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7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520128"/>
        <c:axId val="10152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01520128"/>
        <c:axId val="101522048"/>
      </c:lineChart>
      <c:dateAx>
        <c:axId val="101520128"/>
        <c:scaling>
          <c:orientation val="minMax"/>
        </c:scaling>
        <c:delete val="1"/>
        <c:axPos val="b"/>
        <c:numFmt formatCode="ge" sourceLinked="1"/>
        <c:majorTickMark val="none"/>
        <c:minorTickMark val="none"/>
        <c:tickLblPos val="none"/>
        <c:crossAx val="101522048"/>
        <c:crosses val="autoZero"/>
        <c:auto val="1"/>
        <c:lblOffset val="100"/>
        <c:baseTimeUnit val="years"/>
      </c:dateAx>
      <c:valAx>
        <c:axId val="101522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52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1193.82</c:v>
                </c:pt>
                <c:pt idx="1">
                  <c:v>1216.83</c:v>
                </c:pt>
                <c:pt idx="2">
                  <c:v>330.67</c:v>
                </c:pt>
                <c:pt idx="3">
                  <c:v>355.51</c:v>
                </c:pt>
                <c:pt idx="4">
                  <c:v>467.67</c:v>
                </c:pt>
              </c:numCache>
            </c:numRef>
          </c:val>
        </c:ser>
        <c:dLbls>
          <c:showLegendKey val="0"/>
          <c:showVal val="0"/>
          <c:showCatName val="0"/>
          <c:showSerName val="0"/>
          <c:showPercent val="0"/>
          <c:showBubbleSize val="0"/>
        </c:dLbls>
        <c:gapWidth val="150"/>
        <c:axId val="101562624"/>
        <c:axId val="10156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01562624"/>
        <c:axId val="101564800"/>
      </c:lineChart>
      <c:dateAx>
        <c:axId val="101562624"/>
        <c:scaling>
          <c:orientation val="minMax"/>
        </c:scaling>
        <c:delete val="1"/>
        <c:axPos val="b"/>
        <c:numFmt formatCode="ge" sourceLinked="1"/>
        <c:majorTickMark val="none"/>
        <c:minorTickMark val="none"/>
        <c:tickLblPos val="none"/>
        <c:crossAx val="101564800"/>
        <c:crosses val="autoZero"/>
        <c:auto val="1"/>
        <c:lblOffset val="100"/>
        <c:baseTimeUnit val="years"/>
      </c:dateAx>
      <c:valAx>
        <c:axId val="101564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5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171.09</c:v>
                </c:pt>
                <c:pt idx="1">
                  <c:v>154.04</c:v>
                </c:pt>
                <c:pt idx="2">
                  <c:v>139.57</c:v>
                </c:pt>
                <c:pt idx="3">
                  <c:v>131.30000000000001</c:v>
                </c:pt>
                <c:pt idx="4">
                  <c:v>126.87</c:v>
                </c:pt>
              </c:numCache>
            </c:numRef>
          </c:val>
        </c:ser>
        <c:dLbls>
          <c:showLegendKey val="0"/>
          <c:showVal val="0"/>
          <c:showCatName val="0"/>
          <c:showSerName val="0"/>
          <c:showPercent val="0"/>
          <c:showBubbleSize val="0"/>
        </c:dLbls>
        <c:gapWidth val="150"/>
        <c:axId val="101277696"/>
        <c:axId val="10127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01277696"/>
        <c:axId val="101279616"/>
      </c:lineChart>
      <c:dateAx>
        <c:axId val="101277696"/>
        <c:scaling>
          <c:orientation val="minMax"/>
        </c:scaling>
        <c:delete val="1"/>
        <c:axPos val="b"/>
        <c:numFmt formatCode="ge" sourceLinked="1"/>
        <c:majorTickMark val="none"/>
        <c:minorTickMark val="none"/>
        <c:tickLblPos val="none"/>
        <c:crossAx val="101279616"/>
        <c:crosses val="autoZero"/>
        <c:auto val="1"/>
        <c:lblOffset val="100"/>
        <c:baseTimeUnit val="years"/>
      </c:dateAx>
      <c:valAx>
        <c:axId val="101279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27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105.19</c:v>
                </c:pt>
                <c:pt idx="1">
                  <c:v>101.92</c:v>
                </c:pt>
                <c:pt idx="2">
                  <c:v>113.15</c:v>
                </c:pt>
                <c:pt idx="3">
                  <c:v>110.15</c:v>
                </c:pt>
                <c:pt idx="4">
                  <c:v>106.05</c:v>
                </c:pt>
              </c:numCache>
            </c:numRef>
          </c:val>
        </c:ser>
        <c:dLbls>
          <c:showLegendKey val="0"/>
          <c:showVal val="0"/>
          <c:showCatName val="0"/>
          <c:showSerName val="0"/>
          <c:showPercent val="0"/>
          <c:showBubbleSize val="0"/>
        </c:dLbls>
        <c:gapWidth val="150"/>
        <c:axId val="101309824"/>
        <c:axId val="10131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01309824"/>
        <c:axId val="101316096"/>
      </c:lineChart>
      <c:dateAx>
        <c:axId val="101309824"/>
        <c:scaling>
          <c:orientation val="minMax"/>
        </c:scaling>
        <c:delete val="1"/>
        <c:axPos val="b"/>
        <c:numFmt formatCode="ge" sourceLinked="1"/>
        <c:majorTickMark val="none"/>
        <c:minorTickMark val="none"/>
        <c:tickLblPos val="none"/>
        <c:crossAx val="101316096"/>
        <c:crosses val="autoZero"/>
        <c:auto val="1"/>
        <c:lblOffset val="100"/>
        <c:baseTimeUnit val="years"/>
      </c:dateAx>
      <c:valAx>
        <c:axId val="10131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143.03</c:v>
                </c:pt>
                <c:pt idx="1">
                  <c:v>147.88999999999999</c:v>
                </c:pt>
                <c:pt idx="2">
                  <c:v>133.82</c:v>
                </c:pt>
                <c:pt idx="3">
                  <c:v>126.76</c:v>
                </c:pt>
                <c:pt idx="4">
                  <c:v>124.33</c:v>
                </c:pt>
              </c:numCache>
            </c:numRef>
          </c:val>
        </c:ser>
        <c:dLbls>
          <c:showLegendKey val="0"/>
          <c:showVal val="0"/>
          <c:showCatName val="0"/>
          <c:showSerName val="0"/>
          <c:showPercent val="0"/>
          <c:showBubbleSize val="0"/>
        </c:dLbls>
        <c:gapWidth val="150"/>
        <c:axId val="101415552"/>
        <c:axId val="1014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01415552"/>
        <c:axId val="101417728"/>
      </c:lineChart>
      <c:dateAx>
        <c:axId val="101415552"/>
        <c:scaling>
          <c:orientation val="minMax"/>
        </c:scaling>
        <c:delete val="1"/>
        <c:axPos val="b"/>
        <c:numFmt formatCode="ge" sourceLinked="1"/>
        <c:majorTickMark val="none"/>
        <c:minorTickMark val="none"/>
        <c:tickLblPos val="none"/>
        <c:crossAx val="101417728"/>
        <c:crosses val="autoZero"/>
        <c:auto val="1"/>
        <c:lblOffset val="100"/>
        <c:baseTimeUnit val="years"/>
      </c:dateAx>
      <c:valAx>
        <c:axId val="1014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1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7" zoomScale="90" zoomScaleNormal="9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三重県　菰野町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117</v>
      </c>
      <c r="AE8" s="84"/>
      <c r="AF8" s="84"/>
      <c r="AG8" s="84"/>
      <c r="AH8" s="84"/>
      <c r="AI8" s="84"/>
      <c r="AJ8" s="84"/>
      <c r="AK8" s="5"/>
      <c r="AL8" s="71">
        <f>データ!$R$6</f>
        <v>41731</v>
      </c>
      <c r="AM8" s="71"/>
      <c r="AN8" s="71"/>
      <c r="AO8" s="71"/>
      <c r="AP8" s="71"/>
      <c r="AQ8" s="71"/>
      <c r="AR8" s="71"/>
      <c r="AS8" s="71"/>
      <c r="AT8" s="67">
        <f>データ!$S$6</f>
        <v>107.01</v>
      </c>
      <c r="AU8" s="68"/>
      <c r="AV8" s="68"/>
      <c r="AW8" s="68"/>
      <c r="AX8" s="68"/>
      <c r="AY8" s="68"/>
      <c r="AZ8" s="68"/>
      <c r="BA8" s="68"/>
      <c r="BB8" s="70">
        <f>データ!$T$6</f>
        <v>389.97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86.18</v>
      </c>
      <c r="J10" s="68"/>
      <c r="K10" s="68"/>
      <c r="L10" s="68"/>
      <c r="M10" s="68"/>
      <c r="N10" s="68"/>
      <c r="O10" s="69"/>
      <c r="P10" s="70">
        <f>データ!$P$6</f>
        <v>99.02</v>
      </c>
      <c r="Q10" s="70"/>
      <c r="R10" s="70"/>
      <c r="S10" s="70"/>
      <c r="T10" s="70"/>
      <c r="U10" s="70"/>
      <c r="V10" s="70"/>
      <c r="W10" s="71">
        <f>データ!$Q$6</f>
        <v>1998</v>
      </c>
      <c r="X10" s="71"/>
      <c r="Y10" s="71"/>
      <c r="Z10" s="71"/>
      <c r="AA10" s="71"/>
      <c r="AB10" s="71"/>
      <c r="AC10" s="71"/>
      <c r="AD10" s="2"/>
      <c r="AE10" s="2"/>
      <c r="AF10" s="2"/>
      <c r="AG10" s="2"/>
      <c r="AH10" s="5"/>
      <c r="AI10" s="5"/>
      <c r="AJ10" s="5"/>
      <c r="AK10" s="5"/>
      <c r="AL10" s="71">
        <f>データ!$U$6</f>
        <v>41393</v>
      </c>
      <c r="AM10" s="71"/>
      <c r="AN10" s="71"/>
      <c r="AO10" s="71"/>
      <c r="AP10" s="71"/>
      <c r="AQ10" s="71"/>
      <c r="AR10" s="71"/>
      <c r="AS10" s="71"/>
      <c r="AT10" s="67">
        <f>データ!$V$6</f>
        <v>45.65</v>
      </c>
      <c r="AU10" s="68"/>
      <c r="AV10" s="68"/>
      <c r="AW10" s="68"/>
      <c r="AX10" s="68"/>
      <c r="AY10" s="68"/>
      <c r="AZ10" s="68"/>
      <c r="BA10" s="68"/>
      <c r="BB10" s="70">
        <f>データ!$W$6</f>
        <v>906.75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243418</v>
      </c>
      <c r="D6" s="34">
        <f t="shared" si="3"/>
        <v>46</v>
      </c>
      <c r="E6" s="34">
        <f t="shared" si="3"/>
        <v>1</v>
      </c>
      <c r="F6" s="34">
        <f t="shared" si="3"/>
        <v>0</v>
      </c>
      <c r="G6" s="34">
        <f t="shared" si="3"/>
        <v>1</v>
      </c>
      <c r="H6" s="34" t="str">
        <f t="shared" si="3"/>
        <v>三重県　菰野町</v>
      </c>
      <c r="I6" s="34" t="str">
        <f t="shared" si="3"/>
        <v>法適用</v>
      </c>
      <c r="J6" s="34" t="str">
        <f t="shared" si="3"/>
        <v>水道事業</v>
      </c>
      <c r="K6" s="34" t="str">
        <f t="shared" si="3"/>
        <v>末端給水事業</v>
      </c>
      <c r="L6" s="34" t="str">
        <f t="shared" si="3"/>
        <v>A5</v>
      </c>
      <c r="M6" s="34">
        <f t="shared" si="3"/>
        <v>0</v>
      </c>
      <c r="N6" s="35" t="str">
        <f t="shared" si="3"/>
        <v>-</v>
      </c>
      <c r="O6" s="35">
        <f t="shared" si="3"/>
        <v>86.18</v>
      </c>
      <c r="P6" s="35">
        <f t="shared" si="3"/>
        <v>99.02</v>
      </c>
      <c r="Q6" s="35">
        <f t="shared" si="3"/>
        <v>1998</v>
      </c>
      <c r="R6" s="35">
        <f t="shared" si="3"/>
        <v>41731</v>
      </c>
      <c r="S6" s="35">
        <f t="shared" si="3"/>
        <v>107.01</v>
      </c>
      <c r="T6" s="35">
        <f t="shared" si="3"/>
        <v>389.97</v>
      </c>
      <c r="U6" s="35">
        <f t="shared" si="3"/>
        <v>41393</v>
      </c>
      <c r="V6" s="35">
        <f t="shared" si="3"/>
        <v>45.65</v>
      </c>
      <c r="W6" s="35">
        <f t="shared" si="3"/>
        <v>906.75</v>
      </c>
      <c r="X6" s="36">
        <f>IF(X7="",NA(),X7)</f>
        <v>110.07</v>
      </c>
      <c r="Y6" s="36">
        <f t="shared" ref="Y6:AG6" si="4">IF(Y7="",NA(),Y7)</f>
        <v>106.46</v>
      </c>
      <c r="Z6" s="36">
        <f t="shared" si="4"/>
        <v>114.2</v>
      </c>
      <c r="AA6" s="36">
        <f t="shared" si="4"/>
        <v>111.84</v>
      </c>
      <c r="AB6" s="36">
        <f t="shared" si="4"/>
        <v>110.67</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1193.82</v>
      </c>
      <c r="AU6" s="36">
        <f t="shared" ref="AU6:BC6" si="6">IF(AU7="",NA(),AU7)</f>
        <v>1216.83</v>
      </c>
      <c r="AV6" s="36">
        <f t="shared" si="6"/>
        <v>330.67</v>
      </c>
      <c r="AW6" s="36">
        <f t="shared" si="6"/>
        <v>355.51</v>
      </c>
      <c r="AX6" s="36">
        <f t="shared" si="6"/>
        <v>467.67</v>
      </c>
      <c r="AY6" s="36">
        <f t="shared" si="6"/>
        <v>852.01</v>
      </c>
      <c r="AZ6" s="36">
        <f t="shared" si="6"/>
        <v>909.68</v>
      </c>
      <c r="BA6" s="36">
        <f t="shared" si="6"/>
        <v>382.09</v>
      </c>
      <c r="BB6" s="36">
        <f t="shared" si="6"/>
        <v>371.31</v>
      </c>
      <c r="BC6" s="36">
        <f t="shared" si="6"/>
        <v>377.63</v>
      </c>
      <c r="BD6" s="35" t="str">
        <f>IF(BD7="","",IF(BD7="-","【-】","【"&amp;SUBSTITUTE(TEXT(BD7,"#,##0.00"),"-","△")&amp;"】"))</f>
        <v>【262.87】</v>
      </c>
      <c r="BE6" s="36">
        <f>IF(BE7="",NA(),BE7)</f>
        <v>171.09</v>
      </c>
      <c r="BF6" s="36">
        <f t="shared" ref="BF6:BN6" si="7">IF(BF7="",NA(),BF7)</f>
        <v>154.04</v>
      </c>
      <c r="BG6" s="36">
        <f t="shared" si="7"/>
        <v>139.57</v>
      </c>
      <c r="BH6" s="36">
        <f t="shared" si="7"/>
        <v>131.30000000000001</v>
      </c>
      <c r="BI6" s="36">
        <f t="shared" si="7"/>
        <v>126.87</v>
      </c>
      <c r="BJ6" s="36">
        <f t="shared" si="7"/>
        <v>391.4</v>
      </c>
      <c r="BK6" s="36">
        <f t="shared" si="7"/>
        <v>382.65</v>
      </c>
      <c r="BL6" s="36">
        <f t="shared" si="7"/>
        <v>385.06</v>
      </c>
      <c r="BM6" s="36">
        <f t="shared" si="7"/>
        <v>373.09</v>
      </c>
      <c r="BN6" s="36">
        <f t="shared" si="7"/>
        <v>364.71</v>
      </c>
      <c r="BO6" s="35" t="str">
        <f>IF(BO7="","",IF(BO7="-","【-】","【"&amp;SUBSTITUTE(TEXT(BO7,"#,##0.00"),"-","△")&amp;"】"))</f>
        <v>【270.87】</v>
      </c>
      <c r="BP6" s="36">
        <f>IF(BP7="",NA(),BP7)</f>
        <v>105.19</v>
      </c>
      <c r="BQ6" s="36">
        <f t="shared" ref="BQ6:BY6" si="8">IF(BQ7="",NA(),BQ7)</f>
        <v>101.92</v>
      </c>
      <c r="BR6" s="36">
        <f t="shared" si="8"/>
        <v>113.15</v>
      </c>
      <c r="BS6" s="36">
        <f t="shared" si="8"/>
        <v>110.15</v>
      </c>
      <c r="BT6" s="36">
        <f t="shared" si="8"/>
        <v>106.05</v>
      </c>
      <c r="BU6" s="36">
        <f t="shared" si="8"/>
        <v>95.91</v>
      </c>
      <c r="BV6" s="36">
        <f t="shared" si="8"/>
        <v>96.1</v>
      </c>
      <c r="BW6" s="36">
        <f t="shared" si="8"/>
        <v>99.07</v>
      </c>
      <c r="BX6" s="36">
        <f t="shared" si="8"/>
        <v>99.99</v>
      </c>
      <c r="BY6" s="36">
        <f t="shared" si="8"/>
        <v>100.65</v>
      </c>
      <c r="BZ6" s="35" t="str">
        <f>IF(BZ7="","",IF(BZ7="-","【-】","【"&amp;SUBSTITUTE(TEXT(BZ7,"#,##0.00"),"-","△")&amp;"】"))</f>
        <v>【105.59】</v>
      </c>
      <c r="CA6" s="36">
        <f>IF(CA7="",NA(),CA7)</f>
        <v>143.03</v>
      </c>
      <c r="CB6" s="36">
        <f t="shared" ref="CB6:CJ6" si="9">IF(CB7="",NA(),CB7)</f>
        <v>147.88999999999999</v>
      </c>
      <c r="CC6" s="36">
        <f t="shared" si="9"/>
        <v>133.82</v>
      </c>
      <c r="CD6" s="36">
        <f t="shared" si="9"/>
        <v>126.76</v>
      </c>
      <c r="CE6" s="36">
        <f t="shared" si="9"/>
        <v>124.33</v>
      </c>
      <c r="CF6" s="36">
        <f t="shared" si="9"/>
        <v>179.29</v>
      </c>
      <c r="CG6" s="36">
        <f t="shared" si="9"/>
        <v>178.39</v>
      </c>
      <c r="CH6" s="36">
        <f t="shared" si="9"/>
        <v>173.03</v>
      </c>
      <c r="CI6" s="36">
        <f t="shared" si="9"/>
        <v>171.15</v>
      </c>
      <c r="CJ6" s="36">
        <f t="shared" si="9"/>
        <v>170.19</v>
      </c>
      <c r="CK6" s="35" t="str">
        <f>IF(CK7="","",IF(CK7="-","【-】","【"&amp;SUBSTITUTE(TEXT(CK7,"#,##0.00"),"-","△")&amp;"】"))</f>
        <v>【163.27】</v>
      </c>
      <c r="CL6" s="36">
        <f>IF(CL7="",NA(),CL7)</f>
        <v>68.66</v>
      </c>
      <c r="CM6" s="36">
        <f t="shared" ref="CM6:CU6" si="10">IF(CM7="",NA(),CM7)</f>
        <v>59.35</v>
      </c>
      <c r="CN6" s="36">
        <f t="shared" si="10"/>
        <v>58.32</v>
      </c>
      <c r="CO6" s="36">
        <f t="shared" si="10"/>
        <v>58.3</v>
      </c>
      <c r="CP6" s="36">
        <f t="shared" si="10"/>
        <v>60.05</v>
      </c>
      <c r="CQ6" s="36">
        <f t="shared" si="10"/>
        <v>59.09</v>
      </c>
      <c r="CR6" s="36">
        <f t="shared" si="10"/>
        <v>59.23</v>
      </c>
      <c r="CS6" s="36">
        <f t="shared" si="10"/>
        <v>58.58</v>
      </c>
      <c r="CT6" s="36">
        <f t="shared" si="10"/>
        <v>58.53</v>
      </c>
      <c r="CU6" s="36">
        <f t="shared" si="10"/>
        <v>59.01</v>
      </c>
      <c r="CV6" s="35" t="str">
        <f>IF(CV7="","",IF(CV7="-","【-】","【"&amp;SUBSTITUTE(TEXT(CV7,"#,##0.00"),"-","△")&amp;"】"))</f>
        <v>【59.94】</v>
      </c>
      <c r="CW6" s="36">
        <f>IF(CW7="",NA(),CW7)</f>
        <v>87.13</v>
      </c>
      <c r="CX6" s="36">
        <f t="shared" ref="CX6:DF6" si="11">IF(CX7="",NA(),CX7)</f>
        <v>85.16</v>
      </c>
      <c r="CY6" s="36">
        <f t="shared" si="11"/>
        <v>85.07</v>
      </c>
      <c r="CZ6" s="36">
        <f t="shared" si="11"/>
        <v>86.09</v>
      </c>
      <c r="DA6" s="36">
        <f t="shared" si="11"/>
        <v>84.48</v>
      </c>
      <c r="DB6" s="36">
        <f t="shared" si="11"/>
        <v>85.4</v>
      </c>
      <c r="DC6" s="36">
        <f t="shared" si="11"/>
        <v>85.53</v>
      </c>
      <c r="DD6" s="36">
        <f t="shared" si="11"/>
        <v>85.23</v>
      </c>
      <c r="DE6" s="36">
        <f t="shared" si="11"/>
        <v>85.26</v>
      </c>
      <c r="DF6" s="36">
        <f t="shared" si="11"/>
        <v>85.37</v>
      </c>
      <c r="DG6" s="35" t="str">
        <f>IF(DG7="","",IF(DG7="-","【-】","【"&amp;SUBSTITUTE(TEXT(DG7,"#,##0.00"),"-","△")&amp;"】"))</f>
        <v>【90.22】</v>
      </c>
      <c r="DH6" s="36">
        <f>IF(DH7="",NA(),DH7)</f>
        <v>48.32</v>
      </c>
      <c r="DI6" s="36">
        <f t="shared" ref="DI6:DQ6" si="12">IF(DI7="",NA(),DI7)</f>
        <v>49.48</v>
      </c>
      <c r="DJ6" s="36">
        <f t="shared" si="12"/>
        <v>49.64</v>
      </c>
      <c r="DK6" s="36">
        <f t="shared" si="12"/>
        <v>50.21</v>
      </c>
      <c r="DL6" s="36">
        <f t="shared" si="12"/>
        <v>50.55</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2.59</v>
      </c>
      <c r="DT6" s="36">
        <f t="shared" ref="DT6:EB6" si="13">IF(DT7="",NA(),DT7)</f>
        <v>3.29</v>
      </c>
      <c r="DU6" s="36">
        <f t="shared" si="13"/>
        <v>3.18</v>
      </c>
      <c r="DV6" s="36">
        <f t="shared" si="13"/>
        <v>2.63</v>
      </c>
      <c r="DW6" s="36">
        <f t="shared" si="13"/>
        <v>8.36</v>
      </c>
      <c r="DX6" s="36">
        <f t="shared" si="13"/>
        <v>7.8</v>
      </c>
      <c r="DY6" s="36">
        <f t="shared" si="13"/>
        <v>8.39</v>
      </c>
      <c r="DZ6" s="36">
        <f t="shared" si="13"/>
        <v>10.09</v>
      </c>
      <c r="EA6" s="36">
        <f t="shared" si="13"/>
        <v>10.54</v>
      </c>
      <c r="EB6" s="36">
        <f t="shared" si="13"/>
        <v>12.03</v>
      </c>
      <c r="EC6" s="35" t="str">
        <f>IF(EC7="","",IF(EC7="-","【-】","【"&amp;SUBSTITUTE(TEXT(EC7,"#,##0.00"),"-","△")&amp;"】"))</f>
        <v>【15.00】</v>
      </c>
      <c r="ED6" s="36">
        <f>IF(ED7="",NA(),ED7)</f>
        <v>0.66</v>
      </c>
      <c r="EE6" s="36">
        <f t="shared" ref="EE6:EM6" si="14">IF(EE7="",NA(),EE7)</f>
        <v>1.59</v>
      </c>
      <c r="EF6" s="36">
        <f t="shared" si="14"/>
        <v>1.04</v>
      </c>
      <c r="EG6" s="36">
        <f t="shared" si="14"/>
        <v>0.73</v>
      </c>
      <c r="EH6" s="36">
        <f t="shared" si="14"/>
        <v>1.03</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243418</v>
      </c>
      <c r="D7" s="38">
        <v>46</v>
      </c>
      <c r="E7" s="38">
        <v>1</v>
      </c>
      <c r="F7" s="38">
        <v>0</v>
      </c>
      <c r="G7" s="38">
        <v>1</v>
      </c>
      <c r="H7" s="38" t="s">
        <v>105</v>
      </c>
      <c r="I7" s="38" t="s">
        <v>106</v>
      </c>
      <c r="J7" s="38" t="s">
        <v>107</v>
      </c>
      <c r="K7" s="38" t="s">
        <v>108</v>
      </c>
      <c r="L7" s="38" t="s">
        <v>109</v>
      </c>
      <c r="M7" s="38"/>
      <c r="N7" s="39" t="s">
        <v>110</v>
      </c>
      <c r="O7" s="39">
        <v>86.18</v>
      </c>
      <c r="P7" s="39">
        <v>99.02</v>
      </c>
      <c r="Q7" s="39">
        <v>1998</v>
      </c>
      <c r="R7" s="39">
        <v>41731</v>
      </c>
      <c r="S7" s="39">
        <v>107.01</v>
      </c>
      <c r="T7" s="39">
        <v>389.97</v>
      </c>
      <c r="U7" s="39">
        <v>41393</v>
      </c>
      <c r="V7" s="39">
        <v>45.65</v>
      </c>
      <c r="W7" s="39">
        <v>906.75</v>
      </c>
      <c r="X7" s="39">
        <v>110.07</v>
      </c>
      <c r="Y7" s="39">
        <v>106.46</v>
      </c>
      <c r="Z7" s="39">
        <v>114.2</v>
      </c>
      <c r="AA7" s="39">
        <v>111.84</v>
      </c>
      <c r="AB7" s="39">
        <v>110.67</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1193.82</v>
      </c>
      <c r="AU7" s="39">
        <v>1216.83</v>
      </c>
      <c r="AV7" s="39">
        <v>330.67</v>
      </c>
      <c r="AW7" s="39">
        <v>355.51</v>
      </c>
      <c r="AX7" s="39">
        <v>467.67</v>
      </c>
      <c r="AY7" s="39">
        <v>852.01</v>
      </c>
      <c r="AZ7" s="39">
        <v>909.68</v>
      </c>
      <c r="BA7" s="39">
        <v>382.09</v>
      </c>
      <c r="BB7" s="39">
        <v>371.31</v>
      </c>
      <c r="BC7" s="39">
        <v>377.63</v>
      </c>
      <c r="BD7" s="39">
        <v>262.87</v>
      </c>
      <c r="BE7" s="39">
        <v>171.09</v>
      </c>
      <c r="BF7" s="39">
        <v>154.04</v>
      </c>
      <c r="BG7" s="39">
        <v>139.57</v>
      </c>
      <c r="BH7" s="39">
        <v>131.30000000000001</v>
      </c>
      <c r="BI7" s="39">
        <v>126.87</v>
      </c>
      <c r="BJ7" s="39">
        <v>391.4</v>
      </c>
      <c r="BK7" s="39">
        <v>382.65</v>
      </c>
      <c r="BL7" s="39">
        <v>385.06</v>
      </c>
      <c r="BM7" s="39">
        <v>373.09</v>
      </c>
      <c r="BN7" s="39">
        <v>364.71</v>
      </c>
      <c r="BO7" s="39">
        <v>270.87</v>
      </c>
      <c r="BP7" s="39">
        <v>105.19</v>
      </c>
      <c r="BQ7" s="39">
        <v>101.92</v>
      </c>
      <c r="BR7" s="39">
        <v>113.15</v>
      </c>
      <c r="BS7" s="39">
        <v>110.15</v>
      </c>
      <c r="BT7" s="39">
        <v>106.05</v>
      </c>
      <c r="BU7" s="39">
        <v>95.91</v>
      </c>
      <c r="BV7" s="39">
        <v>96.1</v>
      </c>
      <c r="BW7" s="39">
        <v>99.07</v>
      </c>
      <c r="BX7" s="39">
        <v>99.99</v>
      </c>
      <c r="BY7" s="39">
        <v>100.65</v>
      </c>
      <c r="BZ7" s="39">
        <v>105.59</v>
      </c>
      <c r="CA7" s="39">
        <v>143.03</v>
      </c>
      <c r="CB7" s="39">
        <v>147.88999999999999</v>
      </c>
      <c r="CC7" s="39">
        <v>133.82</v>
      </c>
      <c r="CD7" s="39">
        <v>126.76</v>
      </c>
      <c r="CE7" s="39">
        <v>124.33</v>
      </c>
      <c r="CF7" s="39">
        <v>179.29</v>
      </c>
      <c r="CG7" s="39">
        <v>178.39</v>
      </c>
      <c r="CH7" s="39">
        <v>173.03</v>
      </c>
      <c r="CI7" s="39">
        <v>171.15</v>
      </c>
      <c r="CJ7" s="39">
        <v>170.19</v>
      </c>
      <c r="CK7" s="39">
        <v>163.27000000000001</v>
      </c>
      <c r="CL7" s="39">
        <v>68.66</v>
      </c>
      <c r="CM7" s="39">
        <v>59.35</v>
      </c>
      <c r="CN7" s="39">
        <v>58.32</v>
      </c>
      <c r="CO7" s="39">
        <v>58.3</v>
      </c>
      <c r="CP7" s="39">
        <v>60.05</v>
      </c>
      <c r="CQ7" s="39">
        <v>59.09</v>
      </c>
      <c r="CR7" s="39">
        <v>59.23</v>
      </c>
      <c r="CS7" s="39">
        <v>58.58</v>
      </c>
      <c r="CT7" s="39">
        <v>58.53</v>
      </c>
      <c r="CU7" s="39">
        <v>59.01</v>
      </c>
      <c r="CV7" s="39">
        <v>59.94</v>
      </c>
      <c r="CW7" s="39">
        <v>87.13</v>
      </c>
      <c r="CX7" s="39">
        <v>85.16</v>
      </c>
      <c r="CY7" s="39">
        <v>85.07</v>
      </c>
      <c r="CZ7" s="39">
        <v>86.09</v>
      </c>
      <c r="DA7" s="39">
        <v>84.48</v>
      </c>
      <c r="DB7" s="39">
        <v>85.4</v>
      </c>
      <c r="DC7" s="39">
        <v>85.53</v>
      </c>
      <c r="DD7" s="39">
        <v>85.23</v>
      </c>
      <c r="DE7" s="39">
        <v>85.26</v>
      </c>
      <c r="DF7" s="39">
        <v>85.37</v>
      </c>
      <c r="DG7" s="39">
        <v>90.22</v>
      </c>
      <c r="DH7" s="39">
        <v>48.32</v>
      </c>
      <c r="DI7" s="39">
        <v>49.48</v>
      </c>
      <c r="DJ7" s="39">
        <v>49.64</v>
      </c>
      <c r="DK7" s="39">
        <v>50.21</v>
      </c>
      <c r="DL7" s="39">
        <v>50.55</v>
      </c>
      <c r="DM7" s="39">
        <v>36.36</v>
      </c>
      <c r="DN7" s="39">
        <v>37.340000000000003</v>
      </c>
      <c r="DO7" s="39">
        <v>44.31</v>
      </c>
      <c r="DP7" s="39">
        <v>45.75</v>
      </c>
      <c r="DQ7" s="39">
        <v>46.9</v>
      </c>
      <c r="DR7" s="39">
        <v>47.91</v>
      </c>
      <c r="DS7" s="39">
        <v>2.59</v>
      </c>
      <c r="DT7" s="39">
        <v>3.29</v>
      </c>
      <c r="DU7" s="39">
        <v>3.18</v>
      </c>
      <c r="DV7" s="39">
        <v>2.63</v>
      </c>
      <c r="DW7" s="39">
        <v>8.36</v>
      </c>
      <c r="DX7" s="39">
        <v>7.8</v>
      </c>
      <c r="DY7" s="39">
        <v>8.39</v>
      </c>
      <c r="DZ7" s="39">
        <v>10.09</v>
      </c>
      <c r="EA7" s="39">
        <v>10.54</v>
      </c>
      <c r="EB7" s="39">
        <v>12.03</v>
      </c>
      <c r="EC7" s="39">
        <v>15</v>
      </c>
      <c r="ED7" s="39">
        <v>0.66</v>
      </c>
      <c r="EE7" s="39">
        <v>1.59</v>
      </c>
      <c r="EF7" s="39">
        <v>1.04</v>
      </c>
      <c r="EG7" s="39">
        <v>0.73</v>
      </c>
      <c r="EH7" s="39">
        <v>1.03</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職員ユーザー</cp:lastModifiedBy>
  <cp:lastPrinted>2018-02-01T00:02:12Z</cp:lastPrinted>
  <dcterms:created xsi:type="dcterms:W3CDTF">2017-12-25T01:30:49Z</dcterms:created>
  <dcterms:modified xsi:type="dcterms:W3CDTF">2018-02-02T02:21:03Z</dcterms:modified>
  <cp:category/>
</cp:coreProperties>
</file>