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上下水道総務課\会計係\会計係長\上下　経営戦略\経営比較分析表（2018年2月9日〆）\"/>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<sst xmlns="http://schemas.openxmlformats.org/spreadsheetml/2006/main" count="237" uniqueCount="124">
  <si>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</si>
  <si>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</si>
  <si>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</si>
  <si>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</si>
  <si>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</si>
  <si>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</si>
  <si>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</si>
  <si>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</si>
  <si>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</si>
  <si>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</si>
  <si>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</si>
  <si>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</si>
  <si>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</si>
  <si>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</si>
  <si>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</si>
  <si>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</si>
  <si>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</si>
  <si>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</si>
  <si>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</si>
  <si>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</si>
  <si>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</si>
  <si>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</si>
  <si>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</si>
  <si>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</si>
  <si>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</si>
  <si>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</si>
  <si>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</si>
  <si>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</si>
  <si>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</si>
  <si>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</si>
  <si>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</si>
  <si>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</si>
  <si>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</si>
  <si>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</si>
  <si>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</si>
  <si>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</si>
  <si>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</si>
  <si>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</si>
  <si>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</si>
  <si>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</si>
  <si>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</si>
  <si>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</si>
  <si>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</si>
  <si>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</si>
  <si>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</si>
  <si>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</si>
  <si>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</si>
  <si>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</si>
  <si>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</si>
  <si>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</si>
  <si>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</si>
  <si>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</si>
  <si>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</si>
  <si>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</si>
  <si>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</si>
  <si>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</si>
  <si>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</si>
  <si>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</si>
  <si>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</si>
  <si>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</si>
  <si>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</si>
  <si>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</si>
  <si>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</si>
  <si>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</si>
  <si>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</si>
  <si>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</si>
  <si>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</si>
  <si>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</si>
  <si>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</si>
  <si>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</si>
  <si>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</si>
  <si>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</si>
  <si>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</si>
  <si>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</si>
  <si>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</si>
  <si>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</si>
  <si>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</si>
  <si>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</si>
  <si>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</si>
  <si>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</si>
  <si>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</si>
  <si>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</si>
  <si>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</si>
  <si>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</si>
  <si>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</si>
  <si>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</si>
  <si>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</si>
  <si>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</si>
  <si>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</si>
  <si>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</si>
  <si>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</si>
  <si>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</si>
  <si>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</si>
  <si>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</si>
  <si>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</si>
  <si>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</si>
  <si>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</si>
  <si>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</si>
  <si>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</si>
  <si>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</si>
  <si>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</si>
  <si>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</si>
  <si>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</si>
  <si>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</si>
  <si>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</si>
  <si>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</si>
  <si>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</si>
  <si>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</si>
  <si>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松阪市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</si>
  <si>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</si>
  <si>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</si>
  <si>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</si>
  <si>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</si>
  <si>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</si>
  <si>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</si>
  <si>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</si>
  <si>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</si>
  <si>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</si>
  <si>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</si>
  <si>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</si>
  <si>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</si>
  <si>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収益的収支比率は50％前後を推移し、施設更新、上水道統合に係る整備を推進していることから、給水収益に対する企業債残高は類似団体平均値を大きく上回っています。料金回収率は類似団体平均値の4割の24.85％、平成28年の給水原価278.73円は類似団体、全国平均値より低い数値ですが年々増加傾向にあり、経営の健全性は一般会計からの繰入金によって保たれています。
　また、施設利用率は類似団体平均値を推移していますが、給水人口の減少などにより年々減少傾向にあり、1日あたりの給水量が少なく場所によっては配水管の水が滞留することで残留塩素値を保持できなくなり廃棄する水量もある等、有収率は類似団体平均を大きく下回っています。
</t>
    <phoneticPr fontId="4"/>
  </si>
  <si>
    <t>　飯高簡易水道では、水道事業との統合にあたり、基幹管路の老朽管の更新事業を進めており、平成28年度中には主要な管路の更新は完了しました。</t>
    <phoneticPr fontId="4"/>
  </si>
  <si>
    <t xml:space="preserve">　一部の地域を除く簡易水道事業は、平成29年4月より水道事業と統合します。料金設定については激変緩和措置を講じながら統一を目指していき、施設整備については水道事業の更新ロードマップに沿って進めていきます。
　また、簡易水道事業として残った地域については、引き続き、法適化（水道事業への切り替え）に向けた協議をしていきます。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</si>
</sst>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2.73</c:v>
                </c:pt>
                <c:pt idx="1">
                  <c:v>2.21</c:v>
                </c:pt>
                <c:pt idx="2">
                  <c:v>1.07</c:v>
                </c:pt>
                <c:pt idx="3">
                  <c:v>0.22</c:v>
                </c:pt>
                <c:pt idx="4">
                  <c:v>0.09</c:v>
                </c:pt>
              </c:numCache>
            </c:numRef>
          </c:val>
          <c:extLst>
            <c:ext xmlns:c16="http://schemas.microsoft.com/office/drawing/2014/chart" uri="{C3380CC4-5D6E-409C-BE32-E72D297353CC}">
              <c16:uniqueId val="{00000000-F731-4852-8E2C-BE40C1D0CD12}"/>
            </c:ext>
          </c:extLst>
        </c:ser>
        <c:dLbls>
          <c:showLegendKey val="0"/>
          <c:showVal val="0"/>
          <c:showCatName val="0"/>
          <c:showSerName val="0"/>
          <c:showPercent val="0"/>
          <c:showBubbleSize val="0"/>
        </c:dLbls>
        <c:gapWidth val="150"/>
        <c:axId val="119252864"/>
        <c:axId val="1192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0.65</c:v>
                </c:pt>
                <c:pt idx="4">
                  <c:v>0.53</c:v>
                </c:pt>
              </c:numCache>
            </c:numRef>
          </c:val>
          <c:smooth val="0"/>
          <c:extLst>
            <c:ext xmlns:c16="http://schemas.microsoft.com/office/drawing/2014/chart" uri="{C3380CC4-5D6E-409C-BE32-E72D297353CC}">
              <c16:uniqueId val="{00000001-F731-4852-8E2C-BE40C1D0CD12}"/>
            </c:ext>
          </c:extLst>
        </c:ser>
        <c:dLbls>
          <c:showLegendKey val="0"/>
          <c:showVal val="0"/>
          <c:showCatName val="0"/>
          <c:showSerName val="0"/>
          <c:showPercent val="0"/>
          <c:showBubbleSize val="0"/>
        </c:dLbls>
        <c:marker val="1"/>
        <c:smooth val="0"/>
        <c:axId val="119252864"/>
        <c:axId val="119271424"/>
      </c:lineChart>
      <c:dateAx>
        <c:axId val="119252864"/>
        <c:scaling>
          <c:orientation val="minMax"/>
        </c:scaling>
        <c:delete val="1"/>
        <c:axPos val="b"/>
        <c:numFmt formatCode="ge" sourceLinked="1"/>
        <c:majorTickMark val="none"/>
        <c:minorTickMark val="none"/>
        <c:tickLblPos val="none"/>
        <c:crossAx val="119271424"/>
        <c:crosses val="autoZero"/>
        <c:auto val="1"/>
        <c:lblOffset val="100"/>
        <c:baseTimeUnit val="years"/>
      </c:dateAx>
      <c:valAx>
        <c:axId val="1192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68.900000000000006</c:v>
                </c:pt>
                <c:pt idx="1">
                  <c:v>67.52</c:v>
                </c:pt>
                <c:pt idx="2">
                  <c:v>67.69</c:v>
                </c:pt>
                <c:pt idx="3">
                  <c:v>61.86</c:v>
                </c:pt>
                <c:pt idx="4">
                  <c:v>59.44</c:v>
                </c:pt>
              </c:numCache>
            </c:numRef>
          </c:val>
          <c:extLst>
            <c:ext xmlns:c16="http://schemas.microsoft.com/office/drawing/2014/chart" uri="{C3380CC4-5D6E-409C-BE32-E72D297353CC}">
              <c16:uniqueId val="{00000000-EFE8-4E29-A119-A0417C3F56DF}"/>
            </c:ext>
          </c:extLst>
        </c:ser>
        <c:dLbls>
          <c:showLegendKey val="0"/>
          <c:showVal val="0"/>
          <c:showCatName val="0"/>
          <c:showSerName val="0"/>
          <c:showPercent val="0"/>
          <c:showBubbleSize val="0"/>
        </c:dLbls>
        <c:gapWidth val="150"/>
        <c:axId val="140762112"/>
        <c:axId val="14076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57.29</c:v>
                </c:pt>
                <c:pt idx="4">
                  <c:v>55.9</c:v>
                </c:pt>
              </c:numCache>
            </c:numRef>
          </c:val>
          <c:smooth val="0"/>
          <c:extLst>
            <c:ext xmlns:c16="http://schemas.microsoft.com/office/drawing/2014/chart" uri="{C3380CC4-5D6E-409C-BE32-E72D297353CC}">
              <c16:uniqueId val="{00000001-EFE8-4E29-A119-A0417C3F56DF}"/>
            </c:ext>
          </c:extLst>
        </c:ser>
        <c:dLbls>
          <c:showLegendKey val="0"/>
          <c:showVal val="0"/>
          <c:showCatName val="0"/>
          <c:showSerName val="0"/>
          <c:showPercent val="0"/>
          <c:showBubbleSize val="0"/>
        </c:dLbls>
        <c:marker val="1"/>
        <c:smooth val="0"/>
        <c:axId val="140762112"/>
        <c:axId val="140764288"/>
      </c:lineChart>
      <c:dateAx>
        <c:axId val="140762112"/>
        <c:scaling>
          <c:orientation val="minMax"/>
        </c:scaling>
        <c:delete val="1"/>
        <c:axPos val="b"/>
        <c:numFmt formatCode="ge" sourceLinked="1"/>
        <c:majorTickMark val="none"/>
        <c:minorTickMark val="none"/>
        <c:tickLblPos val="none"/>
        <c:crossAx val="140764288"/>
        <c:crosses val="autoZero"/>
        <c:auto val="1"/>
        <c:lblOffset val="100"/>
        <c:baseTimeUnit val="years"/>
      </c:dateAx>
      <c:valAx>
        <c:axId val="1407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67.03</c:v>
                </c:pt>
                <c:pt idx="1">
                  <c:v>68.760000000000005</c:v>
                </c:pt>
                <c:pt idx="2">
                  <c:v>66.25</c:v>
                </c:pt>
                <c:pt idx="3">
                  <c:v>66.569999999999993</c:v>
                </c:pt>
                <c:pt idx="4">
                  <c:v>67.33</c:v>
                </c:pt>
              </c:numCache>
            </c:numRef>
          </c:val>
          <c:extLst>
            <c:ext xmlns:c16="http://schemas.microsoft.com/office/drawing/2014/chart" uri="{C3380CC4-5D6E-409C-BE32-E72D297353CC}">
              <c16:uniqueId val="{00000000-2F4F-4D8F-A38C-A039C6631F93}"/>
            </c:ext>
          </c:extLst>
        </c:ser>
        <c:dLbls>
          <c:showLegendKey val="0"/>
          <c:showVal val="0"/>
          <c:showCatName val="0"/>
          <c:showSerName val="0"/>
          <c:showPercent val="0"/>
          <c:showBubbleSize val="0"/>
        </c:dLbls>
        <c:gapWidth val="150"/>
        <c:axId val="140831360"/>
        <c:axId val="1408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73.69</c:v>
                </c:pt>
                <c:pt idx="4">
                  <c:v>73.28</c:v>
                </c:pt>
              </c:numCache>
            </c:numRef>
          </c:val>
          <c:smooth val="0"/>
          <c:extLst>
            <c:ext xmlns:c16="http://schemas.microsoft.com/office/drawing/2014/chart" uri="{C3380CC4-5D6E-409C-BE32-E72D297353CC}">
              <c16:uniqueId val="{00000001-2F4F-4D8F-A38C-A039C6631F93}"/>
            </c:ext>
          </c:extLst>
        </c:ser>
        <c:dLbls>
          <c:showLegendKey val="0"/>
          <c:showVal val="0"/>
          <c:showCatName val="0"/>
          <c:showSerName val="0"/>
          <c:showPercent val="0"/>
          <c:showBubbleSize val="0"/>
        </c:dLbls>
        <c:marker val="1"/>
        <c:smooth val="0"/>
        <c:axId val="140831360"/>
        <c:axId val="140833536"/>
      </c:lineChart>
      <c:dateAx>
        <c:axId val="140831360"/>
        <c:scaling>
          <c:orientation val="minMax"/>
        </c:scaling>
        <c:delete val="1"/>
        <c:axPos val="b"/>
        <c:numFmt formatCode="ge" sourceLinked="1"/>
        <c:majorTickMark val="none"/>
        <c:minorTickMark val="none"/>
        <c:tickLblPos val="none"/>
        <c:crossAx val="140833536"/>
        <c:crosses val="autoZero"/>
        <c:auto val="1"/>
        <c:lblOffset val="100"/>
        <c:baseTimeUnit val="years"/>
      </c:dateAx>
      <c:valAx>
        <c:axId val="1408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46.18</c:v>
                </c:pt>
                <c:pt idx="1">
                  <c:v>45.41</c:v>
                </c:pt>
                <c:pt idx="2">
                  <c:v>49.41</c:v>
                </c:pt>
                <c:pt idx="3">
                  <c:v>51.5</c:v>
                </c:pt>
                <c:pt idx="4">
                  <c:v>48.19</c:v>
                </c:pt>
              </c:numCache>
            </c:numRef>
          </c:val>
          <c:extLst>
            <c:ext xmlns:c16="http://schemas.microsoft.com/office/drawing/2014/chart" uri="{C3380CC4-5D6E-409C-BE32-E72D297353CC}">
              <c16:uniqueId val="{00000000-D233-4EC3-B6A8-16481CB3043D}"/>
            </c:ext>
          </c:extLst>
        </c:ser>
        <c:dLbls>
          <c:showLegendKey val="0"/>
          <c:showVal val="0"/>
          <c:showCatName val="0"/>
          <c:showSerName val="0"/>
          <c:showPercent val="0"/>
          <c:showBubbleSize val="0"/>
        </c:dLbls>
        <c:gapWidth val="150"/>
        <c:axId val="131991040"/>
        <c:axId val="1319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76.27</c:v>
                </c:pt>
                <c:pt idx="4">
                  <c:v>77.56</c:v>
                </c:pt>
              </c:numCache>
            </c:numRef>
          </c:val>
          <c:smooth val="0"/>
          <c:extLst>
            <c:ext xmlns:c16="http://schemas.microsoft.com/office/drawing/2014/chart" uri="{C3380CC4-5D6E-409C-BE32-E72D297353CC}">
              <c16:uniqueId val="{00000001-D233-4EC3-B6A8-16481CB3043D}"/>
            </c:ext>
          </c:extLst>
        </c:ser>
        <c:dLbls>
          <c:showLegendKey val="0"/>
          <c:showVal val="0"/>
          <c:showCatName val="0"/>
          <c:showSerName val="0"/>
          <c:showPercent val="0"/>
          <c:showBubbleSize val="0"/>
        </c:dLbls>
        <c:marker val="1"/>
        <c:smooth val="0"/>
        <c:axId val="131991040"/>
        <c:axId val="131992960"/>
      </c:lineChart>
      <c:dateAx>
        <c:axId val="131991040"/>
        <c:scaling>
          <c:orientation val="minMax"/>
        </c:scaling>
        <c:delete val="1"/>
        <c:axPos val="b"/>
        <c:numFmt formatCode="ge" sourceLinked="1"/>
        <c:majorTickMark val="none"/>
        <c:minorTickMark val="none"/>
        <c:tickLblPos val="none"/>
        <c:crossAx val="131992960"/>
        <c:crosses val="autoZero"/>
        <c:auto val="1"/>
        <c:lblOffset val="100"/>
        <c:baseTimeUnit val="years"/>
      </c:dateAx>
      <c:valAx>
        <c:axId val="1319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EC-464F-AD7A-4BB27F5A1AEF}"/>
            </c:ext>
          </c:extLst>
        </c:ser>
        <c:dLbls>
          <c:showLegendKey val="0"/>
          <c:showVal val="0"/>
          <c:showCatName val="0"/>
          <c:showSerName val="0"/>
          <c:showPercent val="0"/>
          <c:showBubbleSize val="0"/>
        </c:dLbls>
        <c:gapWidth val="150"/>
        <c:axId val="132027520"/>
        <c:axId val="1320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EC-464F-AD7A-4BB27F5A1AEF}"/>
            </c:ext>
          </c:extLst>
        </c:ser>
        <c:dLbls>
          <c:showLegendKey val="0"/>
          <c:showVal val="0"/>
          <c:showCatName val="0"/>
          <c:showSerName val="0"/>
          <c:showPercent val="0"/>
          <c:showBubbleSize val="0"/>
        </c:dLbls>
        <c:marker val="1"/>
        <c:smooth val="0"/>
        <c:axId val="132027520"/>
        <c:axId val="132029440"/>
      </c:lineChart>
      <c:dateAx>
        <c:axId val="132027520"/>
        <c:scaling>
          <c:orientation val="minMax"/>
        </c:scaling>
        <c:delete val="1"/>
        <c:axPos val="b"/>
        <c:numFmt formatCode="ge" sourceLinked="1"/>
        <c:majorTickMark val="none"/>
        <c:minorTickMark val="none"/>
        <c:tickLblPos val="none"/>
        <c:crossAx val="132029440"/>
        <c:crosses val="autoZero"/>
        <c:auto val="1"/>
        <c:lblOffset val="100"/>
        <c:baseTimeUnit val="years"/>
      </c:dateAx>
      <c:valAx>
        <c:axId val="1320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5A-4541-8FA5-2F4BEB8B8429}"/>
            </c:ext>
          </c:extLst>
        </c:ser>
        <c:dLbls>
          <c:showLegendKey val="0"/>
          <c:showVal val="0"/>
          <c:showCatName val="0"/>
          <c:showSerName val="0"/>
          <c:showPercent val="0"/>
          <c:showBubbleSize val="0"/>
        </c:dLbls>
        <c:gapWidth val="150"/>
        <c:axId val="132076288"/>
        <c:axId val="1320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5A-4541-8FA5-2F4BEB8B8429}"/>
            </c:ext>
          </c:extLst>
        </c:ser>
        <c:dLbls>
          <c:showLegendKey val="0"/>
          <c:showVal val="0"/>
          <c:showCatName val="0"/>
          <c:showSerName val="0"/>
          <c:showPercent val="0"/>
          <c:showBubbleSize val="0"/>
        </c:dLbls>
        <c:marker val="1"/>
        <c:smooth val="0"/>
        <c:axId val="132076288"/>
        <c:axId val="132078208"/>
      </c:lineChart>
      <c:dateAx>
        <c:axId val="132076288"/>
        <c:scaling>
          <c:orientation val="minMax"/>
        </c:scaling>
        <c:delete val="1"/>
        <c:axPos val="b"/>
        <c:numFmt formatCode="ge" sourceLinked="1"/>
        <c:majorTickMark val="none"/>
        <c:minorTickMark val="none"/>
        <c:tickLblPos val="none"/>
        <c:crossAx val="132078208"/>
        <c:crosses val="autoZero"/>
        <c:auto val="1"/>
        <c:lblOffset val="100"/>
        <c:baseTimeUnit val="years"/>
      </c:dateAx>
      <c:valAx>
        <c:axId val="1320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5F-42AB-A3DA-826881A21FA5}"/>
            </c:ext>
          </c:extLst>
        </c:ser>
        <c:dLbls>
          <c:showLegendKey val="0"/>
          <c:showVal val="0"/>
          <c:showCatName val="0"/>
          <c:showSerName val="0"/>
          <c:showPercent val="0"/>
          <c:showBubbleSize val="0"/>
        </c:dLbls>
        <c:gapWidth val="150"/>
        <c:axId val="132100864"/>
        <c:axId val="1321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5F-42AB-A3DA-826881A21FA5}"/>
            </c:ext>
          </c:extLst>
        </c:ser>
        <c:dLbls>
          <c:showLegendKey val="0"/>
          <c:showVal val="0"/>
          <c:showCatName val="0"/>
          <c:showSerName val="0"/>
          <c:showPercent val="0"/>
          <c:showBubbleSize val="0"/>
        </c:dLbls>
        <c:marker val="1"/>
        <c:smooth val="0"/>
        <c:axId val="132100864"/>
        <c:axId val="132102784"/>
      </c:lineChart>
      <c:dateAx>
        <c:axId val="132100864"/>
        <c:scaling>
          <c:orientation val="minMax"/>
        </c:scaling>
        <c:delete val="1"/>
        <c:axPos val="b"/>
        <c:numFmt formatCode="ge" sourceLinked="1"/>
        <c:majorTickMark val="none"/>
        <c:minorTickMark val="none"/>
        <c:tickLblPos val="none"/>
        <c:crossAx val="132102784"/>
        <c:crosses val="autoZero"/>
        <c:auto val="1"/>
        <c:lblOffset val="100"/>
        <c:baseTimeUnit val="years"/>
      </c:dateAx>
      <c:valAx>
        <c:axId val="1321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54-4E84-ADD8-CBF864D0D321}"/>
            </c:ext>
          </c:extLst>
        </c:ser>
        <c:dLbls>
          <c:showLegendKey val="0"/>
          <c:showVal val="0"/>
          <c:showCatName val="0"/>
          <c:showSerName val="0"/>
          <c:showPercent val="0"/>
          <c:showBubbleSize val="0"/>
        </c:dLbls>
        <c:gapWidth val="150"/>
        <c:axId val="140018048"/>
        <c:axId val="1400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54-4E84-ADD8-CBF864D0D321}"/>
            </c:ext>
          </c:extLst>
        </c:ser>
        <c:dLbls>
          <c:showLegendKey val="0"/>
          <c:showVal val="0"/>
          <c:showCatName val="0"/>
          <c:showSerName val="0"/>
          <c:showPercent val="0"/>
          <c:showBubbleSize val="0"/>
        </c:dLbls>
        <c:marker val="1"/>
        <c:smooth val="0"/>
        <c:axId val="140018048"/>
        <c:axId val="140019968"/>
      </c:lineChart>
      <c:dateAx>
        <c:axId val="140018048"/>
        <c:scaling>
          <c:orientation val="minMax"/>
        </c:scaling>
        <c:delete val="1"/>
        <c:axPos val="b"/>
        <c:numFmt formatCode="ge" sourceLinked="1"/>
        <c:majorTickMark val="none"/>
        <c:minorTickMark val="none"/>
        <c:tickLblPos val="none"/>
        <c:crossAx val="140019968"/>
        <c:crosses val="autoZero"/>
        <c:auto val="1"/>
        <c:lblOffset val="100"/>
        <c:baseTimeUnit val="years"/>
      </c:dateAx>
      <c:valAx>
        <c:axId val="1400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2749.46</c:v>
                </c:pt>
                <c:pt idx="1">
                  <c:v>2768.96</c:v>
                </c:pt>
                <c:pt idx="2">
                  <c:v>3047.16</c:v>
                </c:pt>
                <c:pt idx="3">
                  <c:v>3499.11</c:v>
                </c:pt>
                <c:pt idx="4">
                  <c:v>3640.92</c:v>
                </c:pt>
              </c:numCache>
            </c:numRef>
          </c:val>
          <c:extLst>
            <c:ext xmlns:c16="http://schemas.microsoft.com/office/drawing/2014/chart" uri="{C3380CC4-5D6E-409C-BE32-E72D297353CC}">
              <c16:uniqueId val="{00000000-BB48-4042-8030-75A847502129}"/>
            </c:ext>
          </c:extLst>
        </c:ser>
        <c:dLbls>
          <c:showLegendKey val="0"/>
          <c:showVal val="0"/>
          <c:showCatName val="0"/>
          <c:showSerName val="0"/>
          <c:showPercent val="0"/>
          <c:showBubbleSize val="0"/>
        </c:dLbls>
        <c:gapWidth val="150"/>
        <c:axId val="140206080"/>
        <c:axId val="140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1134.67</c:v>
                </c:pt>
                <c:pt idx="4">
                  <c:v>1144.79</c:v>
                </c:pt>
              </c:numCache>
            </c:numRef>
          </c:val>
          <c:smooth val="0"/>
          <c:extLst>
            <c:ext xmlns:c16="http://schemas.microsoft.com/office/drawing/2014/chart" uri="{C3380CC4-5D6E-409C-BE32-E72D297353CC}">
              <c16:uniqueId val="{00000001-BB48-4042-8030-75A847502129}"/>
            </c:ext>
          </c:extLst>
        </c:ser>
        <c:dLbls>
          <c:showLegendKey val="0"/>
          <c:showVal val="0"/>
          <c:showCatName val="0"/>
          <c:showSerName val="0"/>
          <c:showPercent val="0"/>
          <c:showBubbleSize val="0"/>
        </c:dLbls>
        <c:marker val="1"/>
        <c:smooth val="0"/>
        <c:axId val="140206080"/>
        <c:axId val="140208000"/>
      </c:lineChart>
      <c:dateAx>
        <c:axId val="140206080"/>
        <c:scaling>
          <c:orientation val="minMax"/>
        </c:scaling>
        <c:delete val="1"/>
        <c:axPos val="b"/>
        <c:numFmt formatCode="ge" sourceLinked="1"/>
        <c:majorTickMark val="none"/>
        <c:minorTickMark val="none"/>
        <c:tickLblPos val="none"/>
        <c:crossAx val="140208000"/>
        <c:crosses val="autoZero"/>
        <c:auto val="1"/>
        <c:lblOffset val="100"/>
        <c:baseTimeUnit val="years"/>
      </c:dateAx>
      <c:valAx>
        <c:axId val="1402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30.99</c:v>
                </c:pt>
                <c:pt idx="1">
                  <c:v>30.14</c:v>
                </c:pt>
                <c:pt idx="2">
                  <c:v>29.49</c:v>
                </c:pt>
                <c:pt idx="3">
                  <c:v>27.93</c:v>
                </c:pt>
                <c:pt idx="4">
                  <c:v>24.85</c:v>
                </c:pt>
              </c:numCache>
            </c:numRef>
          </c:val>
          <c:extLst>
            <c:ext xmlns:c16="http://schemas.microsoft.com/office/drawing/2014/chart" uri="{C3380CC4-5D6E-409C-BE32-E72D297353CC}">
              <c16:uniqueId val="{00000000-3711-47A2-864B-1D6085DBE8D6}"/>
            </c:ext>
          </c:extLst>
        </c:ser>
        <c:dLbls>
          <c:showLegendKey val="0"/>
          <c:showVal val="0"/>
          <c:showCatName val="0"/>
          <c:showSerName val="0"/>
          <c:showPercent val="0"/>
          <c:showBubbleSize val="0"/>
        </c:dLbls>
        <c:gapWidth val="150"/>
        <c:axId val="140238208"/>
        <c:axId val="1405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40.6</c:v>
                </c:pt>
                <c:pt idx="4">
                  <c:v>56.04</c:v>
                </c:pt>
              </c:numCache>
            </c:numRef>
          </c:val>
          <c:smooth val="0"/>
          <c:extLst>
            <c:ext xmlns:c16="http://schemas.microsoft.com/office/drawing/2014/chart" uri="{C3380CC4-5D6E-409C-BE32-E72D297353CC}">
              <c16:uniqueId val="{00000001-3711-47A2-864B-1D6085DBE8D6}"/>
            </c:ext>
          </c:extLst>
        </c:ser>
        <c:dLbls>
          <c:showLegendKey val="0"/>
          <c:showVal val="0"/>
          <c:showCatName val="0"/>
          <c:showSerName val="0"/>
          <c:showPercent val="0"/>
          <c:showBubbleSize val="0"/>
        </c:dLbls>
        <c:marker val="1"/>
        <c:smooth val="0"/>
        <c:axId val="140238208"/>
        <c:axId val="140547584"/>
      </c:lineChart>
      <c:dateAx>
        <c:axId val="140238208"/>
        <c:scaling>
          <c:orientation val="minMax"/>
        </c:scaling>
        <c:delete val="1"/>
        <c:axPos val="b"/>
        <c:numFmt formatCode="ge" sourceLinked="1"/>
        <c:majorTickMark val="none"/>
        <c:minorTickMark val="none"/>
        <c:tickLblPos val="none"/>
        <c:crossAx val="140547584"/>
        <c:crosses val="autoZero"/>
        <c:auto val="1"/>
        <c:lblOffset val="100"/>
        <c:baseTimeUnit val="years"/>
      </c:dateAx>
      <c:valAx>
        <c:axId val="1405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212.65</c:v>
                </c:pt>
                <c:pt idx="1">
                  <c:v>218.45</c:v>
                </c:pt>
                <c:pt idx="2">
                  <c:v>231.03</c:v>
                </c:pt>
                <c:pt idx="3">
                  <c:v>242.02</c:v>
                </c:pt>
                <c:pt idx="4">
                  <c:v>278.73</c:v>
                </c:pt>
              </c:numCache>
            </c:numRef>
          </c:val>
          <c:extLst>
            <c:ext xmlns:c16="http://schemas.microsoft.com/office/drawing/2014/chart" uri="{C3380CC4-5D6E-409C-BE32-E72D297353CC}">
              <c16:uniqueId val="{00000000-1F9A-4092-8B55-41FB5A740ADE}"/>
            </c:ext>
          </c:extLst>
        </c:ser>
        <c:dLbls>
          <c:showLegendKey val="0"/>
          <c:showVal val="0"/>
          <c:showCatName val="0"/>
          <c:showSerName val="0"/>
          <c:showPercent val="0"/>
          <c:showBubbleSize val="0"/>
        </c:dLbls>
        <c:gapWidth val="150"/>
        <c:axId val="140565888"/>
        <c:axId val="1405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440.03</c:v>
                </c:pt>
                <c:pt idx="4">
                  <c:v>304.35000000000002</c:v>
                </c:pt>
              </c:numCache>
            </c:numRef>
          </c:val>
          <c:smooth val="0"/>
          <c:extLst>
            <c:ext xmlns:c16="http://schemas.microsoft.com/office/drawing/2014/chart" uri="{C3380CC4-5D6E-409C-BE32-E72D297353CC}">
              <c16:uniqueId val="{00000001-1F9A-4092-8B55-41FB5A740ADE}"/>
            </c:ext>
          </c:extLst>
        </c:ser>
        <c:dLbls>
          <c:showLegendKey val="0"/>
          <c:showVal val="0"/>
          <c:showCatName val="0"/>
          <c:showSerName val="0"/>
          <c:showPercent val="0"/>
          <c:showBubbleSize val="0"/>
        </c:dLbls>
        <c:marker val="1"/>
        <c:smooth val="0"/>
        <c:axId val="140565888"/>
        <c:axId val="140568064"/>
      </c:lineChart>
      <c:dateAx>
        <c:axId val="140565888"/>
        <c:scaling>
          <c:orientation val="minMax"/>
        </c:scaling>
        <c:delete val="1"/>
        <c:axPos val="b"/>
        <c:numFmt formatCode="ge" sourceLinked="1"/>
        <c:majorTickMark val="none"/>
        <c:minorTickMark val="none"/>
        <c:tickLblPos val="none"/>
        <c:crossAx val="140568064"/>
        <c:crosses val="autoZero"/>
        <c:auto val="1"/>
        <c:lblOffset val="100"/>
        <c:baseTimeUnit val="years"/>
      </c:dateAx>
      <c:valAx>
        <c:axId val="1405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61" zoomScaleNormal="100" workbookViewId="0">
      <selection activeCell="CC64" sqref="CC6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三重県　松阪市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120</v>
      </c>
      <c r="AE8" s="74"/>
      <c r="AF8" s="74"/>
      <c r="AG8" s="74"/>
      <c r="AH8" s="74"/>
      <c r="AI8" s="74"/>
      <c r="AJ8" s="74"/>
      <c r="AK8" s="2"/>
      <c r="AL8" s="67">
        <f>データ!$R$6</f>
        <v>166577</v>
      </c>
      <c r="AM8" s="67"/>
      <c r="AN8" s="67"/>
      <c r="AO8" s="67"/>
      <c r="AP8" s="67"/>
      <c r="AQ8" s="67"/>
      <c r="AR8" s="67"/>
      <c r="AS8" s="67"/>
      <c r="AT8" s="66">
        <f>データ!$S$6</f>
        <v>623.66</v>
      </c>
      <c r="AU8" s="66"/>
      <c r="AV8" s="66"/>
      <c r="AW8" s="66"/>
      <c r="AX8" s="66"/>
      <c r="AY8" s="66"/>
      <c r="AZ8" s="66"/>
      <c r="BA8" s="66"/>
      <c r="BB8" s="66">
        <f>データ!$T$6</f>
        <v>267.10000000000002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2.93</v>
      </c>
      <c r="Q10" s="66"/>
      <c r="R10" s="66"/>
      <c r="S10" s="66"/>
      <c r="T10" s="66"/>
      <c r="U10" s="66"/>
      <c r="V10" s="66"/>
      <c r="W10" s="67">
        <f>データ!$Q$6</f>
        <v>2160</v>
      </c>
      <c r="X10" s="67"/>
      <c r="Y10" s="67"/>
      <c r="Z10" s="67"/>
      <c r="AA10" s="67"/>
      <c r="AB10" s="67"/>
      <c r="AC10" s="67"/>
      <c r="AD10" s="2"/>
      <c r="AE10" s="2"/>
      <c r="AF10" s="2"/>
      <c r="AG10" s="2"/>
      <c r="AH10" s="2"/>
      <c r="AI10" s="2"/>
      <c r="AJ10" s="2"/>
      <c r="AK10" s="2"/>
      <c r="AL10" s="67">
        <f>データ!$U$6</f>
        <v>4867</v>
      </c>
      <c r="AM10" s="67"/>
      <c r="AN10" s="67"/>
      <c r="AO10" s="67"/>
      <c r="AP10" s="67"/>
      <c r="AQ10" s="67"/>
      <c r="AR10" s="67"/>
      <c r="AS10" s="67"/>
      <c r="AT10" s="66">
        <f>データ!$V$6</f>
        <v>0.32</v>
      </c>
      <c r="AU10" s="66"/>
      <c r="AV10" s="66"/>
      <c r="AW10" s="66"/>
      <c r="AX10" s="66"/>
      <c r="AY10" s="66"/>
      <c r="AZ10" s="66"/>
      <c r="BA10" s="66"/>
      <c r="BB10" s="66">
        <f>データ!$W$6</f>
        <v>15209.38</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123</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242047</v>
      </c>
      <c r="D6" s="34">
        <f t="shared" si="3"/>
        <v>47</v>
      </c>
      <c r="E6" s="34">
        <f t="shared" si="3"/>
        <v>1</v>
      </c>
      <c r="F6" s="34">
        <f t="shared" si="3"/>
        <v>0</v>
      </c>
      <c r="G6" s="34">
        <f t="shared" si="3"/>
        <v>0</v>
      </c>
      <c r="H6" s="34" t="str">
        <f t="shared" si="3"/>
        <v>三重県　松阪市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2.93</v>
      </c>
      <c r="Q6" s="35">
        <f t="shared" si="3"/>
        <v>2160</v>
      </c>
      <c r="R6" s="35">
        <f t="shared" si="3"/>
        <v>166577</v>
      </c>
      <c r="S6" s="35">
        <f t="shared" si="3"/>
        <v>623.66</v>
      </c>
      <c r="T6" s="35">
        <f t="shared" si="3"/>
        <v>267.10000000000002</v>
      </c>
      <c r="U6" s="35">
        <f t="shared" si="3"/>
        <v>4867</v>
      </c>
      <c r="V6" s="35">
        <f t="shared" si="3"/>
        <v>0.32</v>
      </c>
      <c r="W6" s="35">
        <f t="shared" si="3"/>
        <v>15209.38</v>
      </c>
      <c r="X6" s="36">
        <f>IF(X7="",NA(),X7)</f>
        <v>46.18</v>
      </c>
      <c r="Y6" s="36">
        <f t="shared" ref="Y6:AG6" si="4">IF(Y7="",NA(),Y7)</f>
        <v>45.41</v>
      </c>
      <c r="Z6" s="36">
        <f t="shared" si="4"/>
        <v>49.41</v>
      </c>
      <c r="AA6" s="36">
        <f t="shared" si="4"/>
        <v>51.5</v>
      </c>
      <c r="AB6" s="36">
        <f t="shared" si="4"/>
        <v>48.19</v>
      </c>
      <c r="AC6" s="36">
        <f t="shared" si="4"/>
        <v>73.63</v>
      </c>
      <c r="AD6" s="36">
        <f t="shared" si="4"/>
        <v>75.709999999999994</v>
      </c>
      <c r="AE6" s="36">
        <f t="shared" si="4"/>
        <v>75.09</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2749.46</v>
      </c>
      <c r="BF6" s="36">
        <f t="shared" ref="BF6:BN6" si="7">IF(BF7="",NA(),BF7)</f>
        <v>2768.96</v>
      </c>
      <c r="BG6" s="36">
        <f t="shared" si="7"/>
        <v>3047.16</v>
      </c>
      <c r="BH6" s="36">
        <f t="shared" si="7"/>
        <v>3499.11</v>
      </c>
      <c r="BI6" s="36">
        <f t="shared" si="7"/>
        <v>3640.92</v>
      </c>
      <c r="BJ6" s="36">
        <f t="shared" si="7"/>
        <v>1158.82</v>
      </c>
      <c r="BK6" s="36">
        <f t="shared" si="7"/>
        <v>1167.7</v>
      </c>
      <c r="BL6" s="36">
        <f t="shared" si="7"/>
        <v>1228.58</v>
      </c>
      <c r="BM6" s="36">
        <f t="shared" si="7"/>
        <v>1134.67</v>
      </c>
      <c r="BN6" s="36">
        <f t="shared" si="7"/>
        <v>1144.79</v>
      </c>
      <c r="BO6" s="35" t="str">
        <f>IF(BO7="","",IF(BO7="-","【-】","【"&amp;SUBSTITUTE(TEXT(BO7,"#,##0.00"),"-","△")&amp;"】"))</f>
        <v>【1,280.76】</v>
      </c>
      <c r="BP6" s="36">
        <f>IF(BP7="",NA(),BP7)</f>
        <v>30.99</v>
      </c>
      <c r="BQ6" s="36">
        <f t="shared" ref="BQ6:BY6" si="8">IF(BQ7="",NA(),BQ7)</f>
        <v>30.14</v>
      </c>
      <c r="BR6" s="36">
        <f t="shared" si="8"/>
        <v>29.49</v>
      </c>
      <c r="BS6" s="36">
        <f t="shared" si="8"/>
        <v>27.93</v>
      </c>
      <c r="BT6" s="36">
        <f t="shared" si="8"/>
        <v>24.85</v>
      </c>
      <c r="BU6" s="36">
        <f t="shared" si="8"/>
        <v>55.6</v>
      </c>
      <c r="BV6" s="36">
        <f t="shared" si="8"/>
        <v>54.43</v>
      </c>
      <c r="BW6" s="36">
        <f t="shared" si="8"/>
        <v>53.81</v>
      </c>
      <c r="BX6" s="36">
        <f t="shared" si="8"/>
        <v>40.6</v>
      </c>
      <c r="BY6" s="36">
        <f t="shared" si="8"/>
        <v>56.04</v>
      </c>
      <c r="BZ6" s="35" t="str">
        <f>IF(BZ7="","",IF(BZ7="-","【-】","【"&amp;SUBSTITUTE(TEXT(BZ7,"#,##0.00"),"-","△")&amp;"】"))</f>
        <v>【53.06】</v>
      </c>
      <c r="CA6" s="36">
        <f>IF(CA7="",NA(),CA7)</f>
        <v>212.65</v>
      </c>
      <c r="CB6" s="36">
        <f t="shared" ref="CB6:CJ6" si="9">IF(CB7="",NA(),CB7)</f>
        <v>218.45</v>
      </c>
      <c r="CC6" s="36">
        <f t="shared" si="9"/>
        <v>231.03</v>
      </c>
      <c r="CD6" s="36">
        <f t="shared" si="9"/>
        <v>242.02</v>
      </c>
      <c r="CE6" s="36">
        <f t="shared" si="9"/>
        <v>278.73</v>
      </c>
      <c r="CF6" s="36">
        <f t="shared" si="9"/>
        <v>275.86</v>
      </c>
      <c r="CG6" s="36">
        <f t="shared" si="9"/>
        <v>279.8</v>
      </c>
      <c r="CH6" s="36">
        <f t="shared" si="9"/>
        <v>284.64999999999998</v>
      </c>
      <c r="CI6" s="36">
        <f t="shared" si="9"/>
        <v>440.03</v>
      </c>
      <c r="CJ6" s="36">
        <f t="shared" si="9"/>
        <v>304.35000000000002</v>
      </c>
      <c r="CK6" s="35" t="str">
        <f>IF(CK7="","",IF(CK7="-","【-】","【"&amp;SUBSTITUTE(TEXT(CK7,"#,##0.00"),"-","△")&amp;"】"))</f>
        <v>【314.83】</v>
      </c>
      <c r="CL6" s="36">
        <f>IF(CL7="",NA(),CL7)</f>
        <v>68.900000000000006</v>
      </c>
      <c r="CM6" s="36">
        <f t="shared" ref="CM6:CU6" si="10">IF(CM7="",NA(),CM7)</f>
        <v>67.52</v>
      </c>
      <c r="CN6" s="36">
        <f t="shared" si="10"/>
        <v>67.69</v>
      </c>
      <c r="CO6" s="36">
        <f t="shared" si="10"/>
        <v>61.86</v>
      </c>
      <c r="CP6" s="36">
        <f t="shared" si="10"/>
        <v>59.44</v>
      </c>
      <c r="CQ6" s="36">
        <f t="shared" si="10"/>
        <v>60.66</v>
      </c>
      <c r="CR6" s="36">
        <f t="shared" si="10"/>
        <v>60.17</v>
      </c>
      <c r="CS6" s="36">
        <f t="shared" si="10"/>
        <v>58.96</v>
      </c>
      <c r="CT6" s="36">
        <f t="shared" si="10"/>
        <v>57.29</v>
      </c>
      <c r="CU6" s="36">
        <f t="shared" si="10"/>
        <v>55.9</v>
      </c>
      <c r="CV6" s="35" t="str">
        <f>IF(CV7="","",IF(CV7="-","【-】","【"&amp;SUBSTITUTE(TEXT(CV7,"#,##0.00"),"-","△")&amp;"】"))</f>
        <v>【56.28】</v>
      </c>
      <c r="CW6" s="36">
        <f>IF(CW7="",NA(),CW7)</f>
        <v>67.03</v>
      </c>
      <c r="CX6" s="36">
        <f t="shared" ref="CX6:DF6" si="11">IF(CX7="",NA(),CX7)</f>
        <v>68.760000000000005</v>
      </c>
      <c r="CY6" s="36">
        <f t="shared" si="11"/>
        <v>66.25</v>
      </c>
      <c r="CZ6" s="36">
        <f t="shared" si="11"/>
        <v>66.569999999999993</v>
      </c>
      <c r="DA6" s="36">
        <f t="shared" si="11"/>
        <v>67.33</v>
      </c>
      <c r="DB6" s="36">
        <f t="shared" si="11"/>
        <v>77.319999999999993</v>
      </c>
      <c r="DC6" s="36">
        <f t="shared" si="11"/>
        <v>76.680000000000007</v>
      </c>
      <c r="DD6" s="36">
        <f t="shared" si="11"/>
        <v>76.58</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2.73</v>
      </c>
      <c r="EE6" s="36">
        <f t="shared" ref="EE6:EM6" si="14">IF(EE7="",NA(),EE7)</f>
        <v>2.21</v>
      </c>
      <c r="EF6" s="36">
        <f t="shared" si="14"/>
        <v>1.07</v>
      </c>
      <c r="EG6" s="36">
        <f t="shared" si="14"/>
        <v>0.22</v>
      </c>
      <c r="EH6" s="36">
        <f t="shared" si="14"/>
        <v>0.09</v>
      </c>
      <c r="EI6" s="36">
        <f t="shared" si="14"/>
        <v>0.69</v>
      </c>
      <c r="EJ6" s="36">
        <f t="shared" si="14"/>
        <v>0.89</v>
      </c>
      <c r="EK6" s="36">
        <f t="shared" si="14"/>
        <v>0.98</v>
      </c>
      <c r="EL6" s="36">
        <f t="shared" si="14"/>
        <v>0.65</v>
      </c>
      <c r="EM6" s="36">
        <f t="shared" si="14"/>
        <v>0.53</v>
      </c>
      <c r="EN6" s="35" t="str">
        <f>IF(EN7="","",IF(EN7="-","【-】","【"&amp;SUBSTITUTE(TEXT(EN7,"#,##0.00"),"-","△")&amp;"】"))</f>
        <v>【0.59】</v>
      </c>
    </row>
    <row r="7" spans="1:144" s="37" customFormat="1" x14ac:dyDescent="0.15">
      <c r="A7" s="29"/>
      <c r="B7" s="38">
        <v>2016</v>
      </c>
      <c r="C7" s="38">
        <v>242047</v>
      </c>
      <c r="D7" s="38">
        <v>47</v>
      </c>
      <c r="E7" s="38">
        <v>1</v>
      </c>
      <c r="F7" s="38">
        <v>0</v>
      </c>
      <c r="G7" s="38">
        <v>0</v>
      </c>
      <c r="H7" s="38" t="s">
        <v>108</v>
      </c>
      <c r="I7" s="38" t="s">
        <v>109</v>
      </c>
      <c r="J7" s="38" t="s">
        <v>110</v>
      </c>
      <c r="K7" s="38" t="s">
        <v>111</v>
      </c>
      <c r="L7" s="38" t="s">
        <v>112</v>
      </c>
      <c r="M7" s="38"/>
      <c r="N7" s="39" t="s">
        <v>113</v>
      </c>
      <c r="O7" s="39" t="s">
        <v>114</v>
      </c>
      <c r="P7" s="39">
        <v>2.93</v>
      </c>
      <c r="Q7" s="39">
        <v>2160</v>
      </c>
      <c r="R7" s="39">
        <v>166577</v>
      </c>
      <c r="S7" s="39">
        <v>623.66</v>
      </c>
      <c r="T7" s="39">
        <v>267.10000000000002</v>
      </c>
      <c r="U7" s="39">
        <v>4867</v>
      </c>
      <c r="V7" s="39">
        <v>0.32</v>
      </c>
      <c r="W7" s="39">
        <v>15209.38</v>
      </c>
      <c r="X7" s="39">
        <v>46.18</v>
      </c>
      <c r="Y7" s="39">
        <v>45.41</v>
      </c>
      <c r="Z7" s="39">
        <v>49.41</v>
      </c>
      <c r="AA7" s="39">
        <v>51.5</v>
      </c>
      <c r="AB7" s="39">
        <v>48.19</v>
      </c>
      <c r="AC7" s="39">
        <v>73.63</v>
      </c>
      <c r="AD7" s="39">
        <v>75.709999999999994</v>
      </c>
      <c r="AE7" s="39">
        <v>75.09</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2749.46</v>
      </c>
      <c r="BF7" s="39">
        <v>2768.96</v>
      </c>
      <c r="BG7" s="39">
        <v>3047.16</v>
      </c>
      <c r="BH7" s="39">
        <v>3499.11</v>
      </c>
      <c r="BI7" s="39">
        <v>3640.92</v>
      </c>
      <c r="BJ7" s="39">
        <v>1158.82</v>
      </c>
      <c r="BK7" s="39">
        <v>1167.7</v>
      </c>
      <c r="BL7" s="39">
        <v>1228.58</v>
      </c>
      <c r="BM7" s="39">
        <v>1134.67</v>
      </c>
      <c r="BN7" s="39">
        <v>1144.79</v>
      </c>
      <c r="BO7" s="39">
        <v>1280.76</v>
      </c>
      <c r="BP7" s="39">
        <v>30.99</v>
      </c>
      <c r="BQ7" s="39">
        <v>30.14</v>
      </c>
      <c r="BR7" s="39">
        <v>29.49</v>
      </c>
      <c r="BS7" s="39">
        <v>27.93</v>
      </c>
      <c r="BT7" s="39">
        <v>24.85</v>
      </c>
      <c r="BU7" s="39">
        <v>55.6</v>
      </c>
      <c r="BV7" s="39">
        <v>54.43</v>
      </c>
      <c r="BW7" s="39">
        <v>53.81</v>
      </c>
      <c r="BX7" s="39">
        <v>40.6</v>
      </c>
      <c r="BY7" s="39">
        <v>56.04</v>
      </c>
      <c r="BZ7" s="39">
        <v>53.06</v>
      </c>
      <c r="CA7" s="39">
        <v>212.65</v>
      </c>
      <c r="CB7" s="39">
        <v>218.45</v>
      </c>
      <c r="CC7" s="39">
        <v>231.03</v>
      </c>
      <c r="CD7" s="39">
        <v>242.02</v>
      </c>
      <c r="CE7" s="39">
        <v>278.73</v>
      </c>
      <c r="CF7" s="39">
        <v>275.86</v>
      </c>
      <c r="CG7" s="39">
        <v>279.8</v>
      </c>
      <c r="CH7" s="39">
        <v>284.64999999999998</v>
      </c>
      <c r="CI7" s="39">
        <v>440.03</v>
      </c>
      <c r="CJ7" s="39">
        <v>304.35000000000002</v>
      </c>
      <c r="CK7" s="39">
        <v>314.83</v>
      </c>
      <c r="CL7" s="39">
        <v>68.900000000000006</v>
      </c>
      <c r="CM7" s="39">
        <v>67.52</v>
      </c>
      <c r="CN7" s="39">
        <v>67.69</v>
      </c>
      <c r="CO7" s="39">
        <v>61.86</v>
      </c>
      <c r="CP7" s="39">
        <v>59.44</v>
      </c>
      <c r="CQ7" s="39">
        <v>60.66</v>
      </c>
      <c r="CR7" s="39">
        <v>60.17</v>
      </c>
      <c r="CS7" s="39">
        <v>58.96</v>
      </c>
      <c r="CT7" s="39">
        <v>57.29</v>
      </c>
      <c r="CU7" s="39">
        <v>55.9</v>
      </c>
      <c r="CV7" s="39">
        <v>56.28</v>
      </c>
      <c r="CW7" s="39">
        <v>67.03</v>
      </c>
      <c r="CX7" s="39">
        <v>68.760000000000005</v>
      </c>
      <c r="CY7" s="39">
        <v>66.25</v>
      </c>
      <c r="CZ7" s="39">
        <v>66.569999999999993</v>
      </c>
      <c r="DA7" s="39">
        <v>67.33</v>
      </c>
      <c r="DB7" s="39">
        <v>77.319999999999993</v>
      </c>
      <c r="DC7" s="39">
        <v>76.680000000000007</v>
      </c>
      <c r="DD7" s="39">
        <v>76.58</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2.73</v>
      </c>
      <c r="EE7" s="39">
        <v>2.21</v>
      </c>
      <c r="EF7" s="39">
        <v>1.07</v>
      </c>
      <c r="EG7" s="39">
        <v>0.22</v>
      </c>
      <c r="EH7" s="39">
        <v>0.09</v>
      </c>
      <c r="EI7" s="39">
        <v>0.69</v>
      </c>
      <c r="EJ7" s="39">
        <v>0.89</v>
      </c>
      <c r="EK7" s="39">
        <v>0.98</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2018-02-08T00:52:01Z</cp:lastPrinted>
  <dcterms:created xsi:type="dcterms:W3CDTF">2017-12-25T01:44:43Z</dcterms:created>
  <dcterms:modified xsi:type="dcterms:W3CDTF">2018-02-08T00:52:17Z</dcterms:modified>
  <cp:category/>
</cp:coreProperties>
</file>