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財務課\財政係(共有フォルダ)\県照会文書\地方公営企業関係\経営比較分析\平成29年度\(180126)公営企業に係る経営比較分析表（平成28年度決算）の分析等について\提出用\"/>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N6" i="5"/>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AT8" i="4"/>
  <c r="AL8" i="4"/>
  <c r="P8" i="4"/>
  <c r="I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<sst xmlns="http://schemas.openxmlformats.org/spreadsheetml/2006/main" count="232" uniqueCount="120">
  <si>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</si>
  <si>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</si>
  <si>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</si>
  <si>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</si>
  <si>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</si>
  <si>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</si>
  <si>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</si>
  <si>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</si>
  <si>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</si>
  <si>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</si>
  <si>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</si>
  <si>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</si>
  <si>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</si>
  <si>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</si>
  <si>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</si>
  <si>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</si>
  <si>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</si>
  <si>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</si>
  <si>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</si>
  <si>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</si>
  <si>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</si>
  <si>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</si>
  <si>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</si>
  <si>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</si>
  <si>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</si>
  <si>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</si>
  <si>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</si>
  <si>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</si>
  <si>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</si>
  <si>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</si>
  <si>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</si>
  <si>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</si>
  <si>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</si>
  <si>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</si>
  <si>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</si>
  <si>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</si>
  <si>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</si>
  <si>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</si>
  <si>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</si>
  <si>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</si>
  <si>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</si>
  <si>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</si>
  <si>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</si>
  <si>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</si>
  <si>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</si>
  <si>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</si>
  <si>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</si>
  <si>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</si>
  <si>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</si>
  <si>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</si>
  <si>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</si>
  <si>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</si>
  <si>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</si>
  <si>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</si>
  <si>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</si>
  <si>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</si>
  <si>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</si>
  <si>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</si>
  <si>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</si>
  <si>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</si>
  <si>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</si>
  <si>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</si>
  <si>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</si>
  <si>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</si>
  <si>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</si>
  <si>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</si>
  <si>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</si>
  <si>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</si>
  <si>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</si>
  <si>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</si>
  <si>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</si>
  <si>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</si>
  <si>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</si>
  <si>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</si>
  <si>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</si>
  <si>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</si>
  <si>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</si>
  <si>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</si>
  <si>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</si>
  <si>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</si>
  <si>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</si>
  <si>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</si>
  <si>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</si>
  <si>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</si>
  <si>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</si>
  <si>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</si>
  <si>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</si>
  <si>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</si>
  <si>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</si>
  <si>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</si>
  <si>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</si>
  <si>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</si>
  <si>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</si>
  <si>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</si>
  <si>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</si>
  <si>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</si>
  <si>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</si>
  <si>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</si>
  <si>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</si>
  <si>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</si>
  <si>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</si>
  <si>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</si>
  <si>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</si>
  <si>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</si>
  <si>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</si>
  <si>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松阪市</t>
  </si>
  <si>
    <t>法適用</t>
  </si>
  <si>
    <t>水道事業</t>
  </si>
  <si>
    <t>末端給水事業</t>
  </si>
  <si>
    <t>A2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</si>
  <si>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</si>
  <si>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</si>
  <si>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</si>
  <si>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</si>
  <si>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</si>
  <si>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</si>
  <si>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</si>
  <si>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r>
      <t>　人口減少、節水意識の定着により給水収益が年々減少する中、将来にわたり安全、安心な水の供給のため、</t>
    </r>
    <r>
      <rPr>
        <sz val="11"/>
        <color rgb="FFFF0000"/>
        <rFont val="ＭＳ ゴシック"/>
        <family val="3"/>
        <charset val="128"/>
      </rPr>
      <t>老朽施設</t>
    </r>
    <r>
      <rPr>
        <sz val="11"/>
        <color theme="1"/>
        <rFont val="ＭＳ ゴシック"/>
        <family val="3"/>
        <charset val="128"/>
      </rPr>
      <t xml:space="preserve">、老朽管の更新が急務となってきております。
　料金収入の増加が見込めない事から、更なる経費の削減、収益の動向も踏まえながら事業運営を進めて行くこととなりますが、平成30年度より2か年をかけ、より綿密な水道事業の基本計画（新水道ビジョン、経営戦略）を策定することから、策定後はこの計画に沿って事業を進めていくこととなります。
</t>
    </r>
    <rPh sb="49" eb="51">
      <t>ロウキュウ</t>
    </rPh>
    <phoneticPr fontId="4"/>
  </si>
  <si>
    <t>　配水池等の基幹水道施設の耐震化を早期に実施した結果、有形固定資産減価償却率は類似団体、全国平均値と比較して低い数値でありますが、経年化率は平成28年度で上回っております。また、平成28年度は他事業との関連により基幹管路の新設工事を進めたことにより、管路更新は一時的に落ち込み全国平均を下回る結果となったが、今後は管路更新にウエイトを置き老朽化の改善に取り組んで行く。</t>
    <phoneticPr fontId="4"/>
  </si>
  <si>
    <t xml:space="preserve">　経常収支は類似団体、全国平均値を下回りましたが100％を越えており、累積欠損金も生じていません。また、支払能力を示す流動比率は、前年と比較して増加し、類似団体、全国平均値を上回っており経営の健全性は保たれています。
　給水収益に対する企業債残高の比率は前年と比較して微増ですが、これは、昨年度に引き続き給水量が減少傾向にある中、配水池等の基幹施設の耐震化整備を集中的に実施したことによるものです。
　料金回収率は前年比2.77ポイント減少しましたが、類似団体、全国平均値を上回りました。給水原価は、水道施設更新工事の増加に伴い減価償却費が増加となったことから、前年度比2.96円増の159.99円になりました。
　施設利用率は前年と比較して2.49ポイント上昇しましたが、休止中などの浄水場の配水能力を除いたことによるもので、配水量は毎年減少しておることから、今後、施設利用率は減少していくと考えられ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</si>
</sst>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1.08</c:v>
                </c:pt>
                <c:pt idx="1">
                  <c:v>0.83</c:v>
                </c:pt>
                <c:pt idx="2">
                  <c:v>0.88</c:v>
                </c:pt>
                <c:pt idx="3">
                  <c:v>1.02</c:v>
                </c:pt>
                <c:pt idx="4">
                  <c:v>0.49</c:v>
                </c:pt>
              </c:numCache>
            </c:numRef>
          </c:val>
          <c:extLst>
            <c:ext xmlns:c16="http://schemas.microsoft.com/office/drawing/2014/chart" uri="{C3380CC4-5D6E-409C-BE32-E72D297353CC}">
              <c16:uniqueId val="{00000000-92CA-46C7-8D59-4011D7DE1CB0}"/>
            </c:ext>
          </c:extLst>
        </c:ser>
        <c:dLbls>
          <c:showLegendKey val="0"/>
          <c:showVal val="0"/>
          <c:showCatName val="0"/>
          <c:showSerName val="0"/>
          <c:showPercent val="0"/>
          <c:showBubbleSize val="0"/>
        </c:dLbls>
        <c:gapWidth val="150"/>
        <c:axId val="89061632"/>
        <c:axId val="8939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0.8</c:v>
                </c:pt>
                <c:pt idx="2">
                  <c:v>0.72</c:v>
                </c:pt>
                <c:pt idx="3">
                  <c:v>0.67</c:v>
                </c:pt>
                <c:pt idx="4">
                  <c:v>0.67</c:v>
                </c:pt>
              </c:numCache>
            </c:numRef>
          </c:val>
          <c:smooth val="0"/>
          <c:extLst>
            <c:ext xmlns:c16="http://schemas.microsoft.com/office/drawing/2014/chart" uri="{C3380CC4-5D6E-409C-BE32-E72D297353CC}">
              <c16:uniqueId val="{00000001-92CA-46C7-8D59-4011D7DE1CB0}"/>
            </c:ext>
          </c:extLst>
        </c:ser>
        <c:dLbls>
          <c:showLegendKey val="0"/>
          <c:showVal val="0"/>
          <c:showCatName val="0"/>
          <c:showSerName val="0"/>
          <c:showPercent val="0"/>
          <c:showBubbleSize val="0"/>
        </c:dLbls>
        <c:marker val="1"/>
        <c:smooth val="0"/>
        <c:axId val="89061632"/>
        <c:axId val="89399680"/>
      </c:lineChart>
      <c:dateAx>
        <c:axId val="89061632"/>
        <c:scaling>
          <c:orientation val="minMax"/>
        </c:scaling>
        <c:delete val="1"/>
        <c:axPos val="b"/>
        <c:numFmt formatCode="ge" sourceLinked="1"/>
        <c:majorTickMark val="none"/>
        <c:minorTickMark val="none"/>
        <c:tickLblPos val="none"/>
        <c:crossAx val="89399680"/>
        <c:crosses val="autoZero"/>
        <c:auto val="1"/>
        <c:lblOffset val="100"/>
        <c:baseTimeUnit val="years"/>
      </c:dateAx>
      <c:valAx>
        <c:axId val="8939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6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61.4</c:v>
                </c:pt>
                <c:pt idx="1">
                  <c:v>61.26</c:v>
                </c:pt>
                <c:pt idx="2">
                  <c:v>60.34</c:v>
                </c:pt>
                <c:pt idx="3">
                  <c:v>59.25</c:v>
                </c:pt>
                <c:pt idx="4">
                  <c:v>61.74</c:v>
                </c:pt>
              </c:numCache>
            </c:numRef>
          </c:val>
          <c:extLst>
            <c:ext xmlns:c16="http://schemas.microsoft.com/office/drawing/2014/chart" uri="{C3380CC4-5D6E-409C-BE32-E72D297353CC}">
              <c16:uniqueId val="{00000000-A234-4DEB-AFD4-A372B88CC816}"/>
            </c:ext>
          </c:extLst>
        </c:ser>
        <c:dLbls>
          <c:showLegendKey val="0"/>
          <c:showVal val="0"/>
          <c:showCatName val="0"/>
          <c:showSerName val="0"/>
          <c:showPercent val="0"/>
          <c:showBubbleSize val="0"/>
        </c:dLbls>
        <c:gapWidth val="150"/>
        <c:axId val="100117888"/>
        <c:axId val="10014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62.71</c:v>
                </c:pt>
                <c:pt idx="1">
                  <c:v>62.15</c:v>
                </c:pt>
                <c:pt idx="2">
                  <c:v>61.61</c:v>
                </c:pt>
                <c:pt idx="3">
                  <c:v>62.34</c:v>
                </c:pt>
                <c:pt idx="4">
                  <c:v>62.46</c:v>
                </c:pt>
              </c:numCache>
            </c:numRef>
          </c:val>
          <c:smooth val="0"/>
          <c:extLst>
            <c:ext xmlns:c16="http://schemas.microsoft.com/office/drawing/2014/chart" uri="{C3380CC4-5D6E-409C-BE32-E72D297353CC}">
              <c16:uniqueId val="{00000001-A234-4DEB-AFD4-A372B88CC816}"/>
            </c:ext>
          </c:extLst>
        </c:ser>
        <c:dLbls>
          <c:showLegendKey val="0"/>
          <c:showVal val="0"/>
          <c:showCatName val="0"/>
          <c:showSerName val="0"/>
          <c:showPercent val="0"/>
          <c:showBubbleSize val="0"/>
        </c:dLbls>
        <c:marker val="1"/>
        <c:smooth val="0"/>
        <c:axId val="100117888"/>
        <c:axId val="100140544"/>
      </c:lineChart>
      <c:dateAx>
        <c:axId val="100117888"/>
        <c:scaling>
          <c:orientation val="minMax"/>
        </c:scaling>
        <c:delete val="1"/>
        <c:axPos val="b"/>
        <c:numFmt formatCode="ge" sourceLinked="1"/>
        <c:majorTickMark val="none"/>
        <c:minorTickMark val="none"/>
        <c:tickLblPos val="none"/>
        <c:crossAx val="100140544"/>
        <c:crosses val="autoZero"/>
        <c:auto val="1"/>
        <c:lblOffset val="100"/>
        <c:baseTimeUnit val="years"/>
      </c:dateAx>
      <c:valAx>
        <c:axId val="10014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1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88.42</c:v>
                </c:pt>
                <c:pt idx="1">
                  <c:v>88.58</c:v>
                </c:pt>
                <c:pt idx="2">
                  <c:v>88.96</c:v>
                </c:pt>
                <c:pt idx="3">
                  <c:v>88.83</c:v>
                </c:pt>
                <c:pt idx="4">
                  <c:v>88.8</c:v>
                </c:pt>
              </c:numCache>
            </c:numRef>
          </c:val>
          <c:extLst>
            <c:ext xmlns:c16="http://schemas.microsoft.com/office/drawing/2014/chart" uri="{C3380CC4-5D6E-409C-BE32-E72D297353CC}">
              <c16:uniqueId val="{00000000-35A8-4274-96C0-82117E73A6CC}"/>
            </c:ext>
          </c:extLst>
        </c:ser>
        <c:dLbls>
          <c:showLegendKey val="0"/>
          <c:showVal val="0"/>
          <c:showCatName val="0"/>
          <c:showSerName val="0"/>
          <c:showPercent val="0"/>
          <c:showBubbleSize val="0"/>
        </c:dLbls>
        <c:gapWidth val="150"/>
        <c:axId val="100154368"/>
        <c:axId val="10016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90.54</c:v>
                </c:pt>
                <c:pt idx="1">
                  <c:v>90.64</c:v>
                </c:pt>
                <c:pt idx="2">
                  <c:v>90.23</c:v>
                </c:pt>
                <c:pt idx="3">
                  <c:v>90.15</c:v>
                </c:pt>
                <c:pt idx="4">
                  <c:v>90.62</c:v>
                </c:pt>
              </c:numCache>
            </c:numRef>
          </c:val>
          <c:smooth val="0"/>
          <c:extLst>
            <c:ext xmlns:c16="http://schemas.microsoft.com/office/drawing/2014/chart" uri="{C3380CC4-5D6E-409C-BE32-E72D297353CC}">
              <c16:uniqueId val="{00000001-35A8-4274-96C0-82117E73A6CC}"/>
            </c:ext>
          </c:extLst>
        </c:ser>
        <c:dLbls>
          <c:showLegendKey val="0"/>
          <c:showVal val="0"/>
          <c:showCatName val="0"/>
          <c:showSerName val="0"/>
          <c:showPercent val="0"/>
          <c:showBubbleSize val="0"/>
        </c:dLbls>
        <c:marker val="1"/>
        <c:smooth val="0"/>
        <c:axId val="100154368"/>
        <c:axId val="100160640"/>
      </c:lineChart>
      <c:dateAx>
        <c:axId val="100154368"/>
        <c:scaling>
          <c:orientation val="minMax"/>
        </c:scaling>
        <c:delete val="1"/>
        <c:axPos val="b"/>
        <c:numFmt formatCode="ge" sourceLinked="1"/>
        <c:majorTickMark val="none"/>
        <c:minorTickMark val="none"/>
        <c:tickLblPos val="none"/>
        <c:crossAx val="100160640"/>
        <c:crosses val="autoZero"/>
        <c:auto val="1"/>
        <c:lblOffset val="100"/>
        <c:baseTimeUnit val="years"/>
      </c:dateAx>
      <c:valAx>
        <c:axId val="10016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5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102.87</c:v>
                </c:pt>
                <c:pt idx="1">
                  <c:v>104.44</c:v>
                </c:pt>
                <c:pt idx="2">
                  <c:v>109.61</c:v>
                </c:pt>
                <c:pt idx="3">
                  <c:v>115.71</c:v>
                </c:pt>
                <c:pt idx="4">
                  <c:v>112.92</c:v>
                </c:pt>
              </c:numCache>
            </c:numRef>
          </c:val>
          <c:extLst>
            <c:ext xmlns:c16="http://schemas.microsoft.com/office/drawing/2014/chart" uri="{C3380CC4-5D6E-409C-BE32-E72D297353CC}">
              <c16:uniqueId val="{00000000-76EA-428F-A241-650AF6070C82}"/>
            </c:ext>
          </c:extLst>
        </c:ser>
        <c:dLbls>
          <c:showLegendKey val="0"/>
          <c:showVal val="0"/>
          <c:showCatName val="0"/>
          <c:showSerName val="0"/>
          <c:showPercent val="0"/>
          <c:showBubbleSize val="0"/>
        </c:dLbls>
        <c:gapWidth val="150"/>
        <c:axId val="89413504"/>
        <c:axId val="8941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108.39</c:v>
                </c:pt>
                <c:pt idx="1">
                  <c:v>108.9</c:v>
                </c:pt>
                <c:pt idx="2">
                  <c:v>114.43</c:v>
                </c:pt>
                <c:pt idx="3">
                  <c:v>114.08</c:v>
                </c:pt>
                <c:pt idx="4">
                  <c:v>115.36</c:v>
                </c:pt>
              </c:numCache>
            </c:numRef>
          </c:val>
          <c:smooth val="0"/>
          <c:extLst>
            <c:ext xmlns:c16="http://schemas.microsoft.com/office/drawing/2014/chart" uri="{C3380CC4-5D6E-409C-BE32-E72D297353CC}">
              <c16:uniqueId val="{00000001-76EA-428F-A241-650AF6070C82}"/>
            </c:ext>
          </c:extLst>
        </c:ser>
        <c:dLbls>
          <c:showLegendKey val="0"/>
          <c:showVal val="0"/>
          <c:showCatName val="0"/>
          <c:showSerName val="0"/>
          <c:showPercent val="0"/>
          <c:showBubbleSize val="0"/>
        </c:dLbls>
        <c:marker val="1"/>
        <c:smooth val="0"/>
        <c:axId val="89413504"/>
        <c:axId val="89419776"/>
      </c:lineChart>
      <c:dateAx>
        <c:axId val="89413504"/>
        <c:scaling>
          <c:orientation val="minMax"/>
        </c:scaling>
        <c:delete val="1"/>
        <c:axPos val="b"/>
        <c:numFmt formatCode="ge" sourceLinked="1"/>
        <c:majorTickMark val="none"/>
        <c:minorTickMark val="none"/>
        <c:tickLblPos val="none"/>
        <c:crossAx val="89419776"/>
        <c:crosses val="autoZero"/>
        <c:auto val="1"/>
        <c:lblOffset val="100"/>
        <c:baseTimeUnit val="years"/>
      </c:dateAx>
      <c:valAx>
        <c:axId val="89419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41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44.8</c:v>
                </c:pt>
                <c:pt idx="1">
                  <c:v>45.36</c:v>
                </c:pt>
                <c:pt idx="2">
                  <c:v>40.64</c:v>
                </c:pt>
                <c:pt idx="3">
                  <c:v>41.69</c:v>
                </c:pt>
                <c:pt idx="4">
                  <c:v>42.82</c:v>
                </c:pt>
              </c:numCache>
            </c:numRef>
          </c:val>
          <c:extLst>
            <c:ext xmlns:c16="http://schemas.microsoft.com/office/drawing/2014/chart" uri="{C3380CC4-5D6E-409C-BE32-E72D297353CC}">
              <c16:uniqueId val="{00000000-5403-4BC4-9E74-731794C3F3C4}"/>
            </c:ext>
          </c:extLst>
        </c:ser>
        <c:dLbls>
          <c:showLegendKey val="0"/>
          <c:showVal val="0"/>
          <c:showCatName val="0"/>
          <c:showSerName val="0"/>
          <c:showPercent val="0"/>
          <c:showBubbleSize val="0"/>
        </c:dLbls>
        <c:gapWidth val="150"/>
        <c:axId val="89445888"/>
        <c:axId val="8944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42.43</c:v>
                </c:pt>
                <c:pt idx="1">
                  <c:v>43.24</c:v>
                </c:pt>
                <c:pt idx="2">
                  <c:v>46.36</c:v>
                </c:pt>
                <c:pt idx="3">
                  <c:v>47.37</c:v>
                </c:pt>
                <c:pt idx="4">
                  <c:v>48.01</c:v>
                </c:pt>
              </c:numCache>
            </c:numRef>
          </c:val>
          <c:smooth val="0"/>
          <c:extLst>
            <c:ext xmlns:c16="http://schemas.microsoft.com/office/drawing/2014/chart" uri="{C3380CC4-5D6E-409C-BE32-E72D297353CC}">
              <c16:uniqueId val="{00000001-5403-4BC4-9E74-731794C3F3C4}"/>
            </c:ext>
          </c:extLst>
        </c:ser>
        <c:dLbls>
          <c:showLegendKey val="0"/>
          <c:showVal val="0"/>
          <c:showCatName val="0"/>
          <c:showSerName val="0"/>
          <c:showPercent val="0"/>
          <c:showBubbleSize val="0"/>
        </c:dLbls>
        <c:marker val="1"/>
        <c:smooth val="0"/>
        <c:axId val="89445888"/>
        <c:axId val="89447808"/>
      </c:lineChart>
      <c:dateAx>
        <c:axId val="89445888"/>
        <c:scaling>
          <c:orientation val="minMax"/>
        </c:scaling>
        <c:delete val="1"/>
        <c:axPos val="b"/>
        <c:numFmt formatCode="ge" sourceLinked="1"/>
        <c:majorTickMark val="none"/>
        <c:minorTickMark val="none"/>
        <c:tickLblPos val="none"/>
        <c:crossAx val="89447808"/>
        <c:crosses val="autoZero"/>
        <c:auto val="1"/>
        <c:lblOffset val="100"/>
        <c:baseTimeUnit val="years"/>
      </c:dateAx>
      <c:valAx>
        <c:axId val="8944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4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3.33</c:v>
                </c:pt>
                <c:pt idx="1">
                  <c:v>3.07</c:v>
                </c:pt>
                <c:pt idx="2">
                  <c:v>35.44</c:v>
                </c:pt>
                <c:pt idx="3">
                  <c:v>17.36</c:v>
                </c:pt>
                <c:pt idx="4">
                  <c:v>16.11</c:v>
                </c:pt>
              </c:numCache>
            </c:numRef>
          </c:val>
          <c:extLst>
            <c:ext xmlns:c16="http://schemas.microsoft.com/office/drawing/2014/chart" uri="{C3380CC4-5D6E-409C-BE32-E72D297353CC}">
              <c16:uniqueId val="{00000000-8198-4283-9193-08A44DAAE0E1}"/>
            </c:ext>
          </c:extLst>
        </c:ser>
        <c:dLbls>
          <c:showLegendKey val="0"/>
          <c:showVal val="0"/>
          <c:showCatName val="0"/>
          <c:showSerName val="0"/>
          <c:showPercent val="0"/>
          <c:showBubbleSize val="0"/>
        </c:dLbls>
        <c:gapWidth val="150"/>
        <c:axId val="89474176"/>
        <c:axId val="8947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11.07</c:v>
                </c:pt>
                <c:pt idx="1">
                  <c:v>12.21</c:v>
                </c:pt>
                <c:pt idx="2">
                  <c:v>13.57</c:v>
                </c:pt>
                <c:pt idx="3">
                  <c:v>14.27</c:v>
                </c:pt>
                <c:pt idx="4">
                  <c:v>16.170000000000002</c:v>
                </c:pt>
              </c:numCache>
            </c:numRef>
          </c:val>
          <c:smooth val="0"/>
          <c:extLst>
            <c:ext xmlns:c16="http://schemas.microsoft.com/office/drawing/2014/chart" uri="{C3380CC4-5D6E-409C-BE32-E72D297353CC}">
              <c16:uniqueId val="{00000001-8198-4283-9193-08A44DAAE0E1}"/>
            </c:ext>
          </c:extLst>
        </c:ser>
        <c:dLbls>
          <c:showLegendKey val="0"/>
          <c:showVal val="0"/>
          <c:showCatName val="0"/>
          <c:showSerName val="0"/>
          <c:showPercent val="0"/>
          <c:showBubbleSize val="0"/>
        </c:dLbls>
        <c:marker val="1"/>
        <c:smooth val="0"/>
        <c:axId val="89474176"/>
        <c:axId val="89476096"/>
      </c:lineChart>
      <c:dateAx>
        <c:axId val="89474176"/>
        <c:scaling>
          <c:orientation val="minMax"/>
        </c:scaling>
        <c:delete val="1"/>
        <c:axPos val="b"/>
        <c:numFmt formatCode="ge" sourceLinked="1"/>
        <c:majorTickMark val="none"/>
        <c:minorTickMark val="none"/>
        <c:tickLblPos val="none"/>
        <c:crossAx val="89476096"/>
        <c:crosses val="autoZero"/>
        <c:auto val="1"/>
        <c:lblOffset val="100"/>
        <c:baseTimeUnit val="years"/>
      </c:dateAx>
      <c:valAx>
        <c:axId val="8947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7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9C-4004-B765-7AD7F8FF2B24}"/>
            </c:ext>
          </c:extLst>
        </c:ser>
        <c:dLbls>
          <c:showLegendKey val="0"/>
          <c:showVal val="0"/>
          <c:showCatName val="0"/>
          <c:showSerName val="0"/>
          <c:showPercent val="0"/>
          <c:showBubbleSize val="0"/>
        </c:dLbls>
        <c:gapWidth val="150"/>
        <c:axId val="92087424"/>
        <c:axId val="9208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c:v>
                </c:pt>
                <c:pt idx="1">
                  <c:v>3.47</c:v>
                </c:pt>
                <c:pt idx="2">
                  <c:v>0.13</c:v>
                </c:pt>
                <c:pt idx="3" formatCode="#,##0.00;&quot;△&quot;#,##0.00">
                  <c:v>0</c:v>
                </c:pt>
                <c:pt idx="4" formatCode="#,##0.00;&quot;△&quot;#,##0.00">
                  <c:v>0</c:v>
                </c:pt>
              </c:numCache>
            </c:numRef>
          </c:val>
          <c:smooth val="0"/>
          <c:extLst>
            <c:ext xmlns:c16="http://schemas.microsoft.com/office/drawing/2014/chart" uri="{C3380CC4-5D6E-409C-BE32-E72D297353CC}">
              <c16:uniqueId val="{00000001-669C-4004-B765-7AD7F8FF2B24}"/>
            </c:ext>
          </c:extLst>
        </c:ser>
        <c:dLbls>
          <c:showLegendKey val="0"/>
          <c:showVal val="0"/>
          <c:showCatName val="0"/>
          <c:showSerName val="0"/>
          <c:showPercent val="0"/>
          <c:showBubbleSize val="0"/>
        </c:dLbls>
        <c:marker val="1"/>
        <c:smooth val="0"/>
        <c:axId val="92087424"/>
        <c:axId val="92089344"/>
      </c:lineChart>
      <c:dateAx>
        <c:axId val="92087424"/>
        <c:scaling>
          <c:orientation val="minMax"/>
        </c:scaling>
        <c:delete val="1"/>
        <c:axPos val="b"/>
        <c:numFmt formatCode="ge" sourceLinked="1"/>
        <c:majorTickMark val="none"/>
        <c:minorTickMark val="none"/>
        <c:tickLblPos val="none"/>
        <c:crossAx val="92089344"/>
        <c:crosses val="autoZero"/>
        <c:auto val="1"/>
        <c:lblOffset val="100"/>
        <c:baseTimeUnit val="years"/>
      </c:dateAx>
      <c:valAx>
        <c:axId val="92089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08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664.3</c:v>
                </c:pt>
                <c:pt idx="1">
                  <c:v>764.75</c:v>
                </c:pt>
                <c:pt idx="2">
                  <c:v>308.70999999999998</c:v>
                </c:pt>
                <c:pt idx="3">
                  <c:v>288.31</c:v>
                </c:pt>
                <c:pt idx="4">
                  <c:v>401.02</c:v>
                </c:pt>
              </c:numCache>
            </c:numRef>
          </c:val>
          <c:extLst>
            <c:ext xmlns:c16="http://schemas.microsoft.com/office/drawing/2014/chart" uri="{C3380CC4-5D6E-409C-BE32-E72D297353CC}">
              <c16:uniqueId val="{00000000-9C56-4D49-880A-830B2B9DE361}"/>
            </c:ext>
          </c:extLst>
        </c:ser>
        <c:dLbls>
          <c:showLegendKey val="0"/>
          <c:showVal val="0"/>
          <c:showCatName val="0"/>
          <c:showSerName val="0"/>
          <c:showPercent val="0"/>
          <c:showBubbleSize val="0"/>
        </c:dLbls>
        <c:gapWidth val="150"/>
        <c:axId val="92103424"/>
        <c:axId val="9210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590.46</c:v>
                </c:pt>
                <c:pt idx="1">
                  <c:v>628.34</c:v>
                </c:pt>
                <c:pt idx="2">
                  <c:v>289.8</c:v>
                </c:pt>
                <c:pt idx="3">
                  <c:v>299.44</c:v>
                </c:pt>
                <c:pt idx="4">
                  <c:v>311.99</c:v>
                </c:pt>
              </c:numCache>
            </c:numRef>
          </c:val>
          <c:smooth val="0"/>
          <c:extLst>
            <c:ext xmlns:c16="http://schemas.microsoft.com/office/drawing/2014/chart" uri="{C3380CC4-5D6E-409C-BE32-E72D297353CC}">
              <c16:uniqueId val="{00000001-9C56-4D49-880A-830B2B9DE361}"/>
            </c:ext>
          </c:extLst>
        </c:ser>
        <c:dLbls>
          <c:showLegendKey val="0"/>
          <c:showVal val="0"/>
          <c:showCatName val="0"/>
          <c:showSerName val="0"/>
          <c:showPercent val="0"/>
          <c:showBubbleSize val="0"/>
        </c:dLbls>
        <c:marker val="1"/>
        <c:smooth val="0"/>
        <c:axId val="92103424"/>
        <c:axId val="92105344"/>
      </c:lineChart>
      <c:dateAx>
        <c:axId val="92103424"/>
        <c:scaling>
          <c:orientation val="minMax"/>
        </c:scaling>
        <c:delete val="1"/>
        <c:axPos val="b"/>
        <c:numFmt formatCode="ge" sourceLinked="1"/>
        <c:majorTickMark val="none"/>
        <c:minorTickMark val="none"/>
        <c:tickLblPos val="none"/>
        <c:crossAx val="92105344"/>
        <c:crosses val="autoZero"/>
        <c:auto val="1"/>
        <c:lblOffset val="100"/>
        <c:baseTimeUnit val="years"/>
      </c:dateAx>
      <c:valAx>
        <c:axId val="92105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10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299.17</c:v>
                </c:pt>
                <c:pt idx="1">
                  <c:v>310.43</c:v>
                </c:pt>
                <c:pt idx="2">
                  <c:v>334.91</c:v>
                </c:pt>
                <c:pt idx="3">
                  <c:v>349.18</c:v>
                </c:pt>
                <c:pt idx="4">
                  <c:v>351.81</c:v>
                </c:pt>
              </c:numCache>
            </c:numRef>
          </c:val>
          <c:extLst>
            <c:ext xmlns:c16="http://schemas.microsoft.com/office/drawing/2014/chart" uri="{C3380CC4-5D6E-409C-BE32-E72D297353CC}">
              <c16:uniqueId val="{00000000-1DFA-450E-91FE-32487A4F4E88}"/>
            </c:ext>
          </c:extLst>
        </c:ser>
        <c:dLbls>
          <c:showLegendKey val="0"/>
          <c:showVal val="0"/>
          <c:showCatName val="0"/>
          <c:showSerName val="0"/>
          <c:showPercent val="0"/>
          <c:showBubbleSize val="0"/>
        </c:dLbls>
        <c:gapWidth val="150"/>
        <c:axId val="92139904"/>
        <c:axId val="9214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299.16000000000003</c:v>
                </c:pt>
                <c:pt idx="1">
                  <c:v>297.13</c:v>
                </c:pt>
                <c:pt idx="2">
                  <c:v>301.99</c:v>
                </c:pt>
                <c:pt idx="3">
                  <c:v>298.08999999999997</c:v>
                </c:pt>
                <c:pt idx="4">
                  <c:v>291.77999999999997</c:v>
                </c:pt>
              </c:numCache>
            </c:numRef>
          </c:val>
          <c:smooth val="0"/>
          <c:extLst>
            <c:ext xmlns:c16="http://schemas.microsoft.com/office/drawing/2014/chart" uri="{C3380CC4-5D6E-409C-BE32-E72D297353CC}">
              <c16:uniqueId val="{00000001-1DFA-450E-91FE-32487A4F4E88}"/>
            </c:ext>
          </c:extLst>
        </c:ser>
        <c:dLbls>
          <c:showLegendKey val="0"/>
          <c:showVal val="0"/>
          <c:showCatName val="0"/>
          <c:showSerName val="0"/>
          <c:showPercent val="0"/>
          <c:showBubbleSize val="0"/>
        </c:dLbls>
        <c:marker val="1"/>
        <c:smooth val="0"/>
        <c:axId val="92139904"/>
        <c:axId val="92141824"/>
      </c:lineChart>
      <c:dateAx>
        <c:axId val="92139904"/>
        <c:scaling>
          <c:orientation val="minMax"/>
        </c:scaling>
        <c:delete val="1"/>
        <c:axPos val="b"/>
        <c:numFmt formatCode="ge" sourceLinked="1"/>
        <c:majorTickMark val="none"/>
        <c:minorTickMark val="none"/>
        <c:tickLblPos val="none"/>
        <c:crossAx val="92141824"/>
        <c:crosses val="autoZero"/>
        <c:auto val="1"/>
        <c:lblOffset val="100"/>
        <c:baseTimeUnit val="years"/>
      </c:dateAx>
      <c:valAx>
        <c:axId val="92141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13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99.54</c:v>
                </c:pt>
                <c:pt idx="1">
                  <c:v>100.98</c:v>
                </c:pt>
                <c:pt idx="2">
                  <c:v>106.22</c:v>
                </c:pt>
                <c:pt idx="3">
                  <c:v>112.45</c:v>
                </c:pt>
                <c:pt idx="4">
                  <c:v>109.68</c:v>
                </c:pt>
              </c:numCache>
            </c:numRef>
          </c:val>
          <c:extLst>
            <c:ext xmlns:c16="http://schemas.microsoft.com/office/drawing/2014/chart" uri="{C3380CC4-5D6E-409C-BE32-E72D297353CC}">
              <c16:uniqueId val="{00000000-B9D7-4A67-A62C-DD0039C76828}"/>
            </c:ext>
          </c:extLst>
        </c:ser>
        <c:dLbls>
          <c:showLegendKey val="0"/>
          <c:showVal val="0"/>
          <c:showCatName val="0"/>
          <c:showSerName val="0"/>
          <c:showPercent val="0"/>
          <c:showBubbleSize val="0"/>
        </c:dLbls>
        <c:gapWidth val="150"/>
        <c:axId val="92581888"/>
        <c:axId val="9258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99.91</c:v>
                </c:pt>
                <c:pt idx="1">
                  <c:v>99.89</c:v>
                </c:pt>
                <c:pt idx="2">
                  <c:v>107.05</c:v>
                </c:pt>
                <c:pt idx="3">
                  <c:v>106.4</c:v>
                </c:pt>
                <c:pt idx="4">
                  <c:v>107.61</c:v>
                </c:pt>
              </c:numCache>
            </c:numRef>
          </c:val>
          <c:smooth val="0"/>
          <c:extLst>
            <c:ext xmlns:c16="http://schemas.microsoft.com/office/drawing/2014/chart" uri="{C3380CC4-5D6E-409C-BE32-E72D297353CC}">
              <c16:uniqueId val="{00000001-B9D7-4A67-A62C-DD0039C76828}"/>
            </c:ext>
          </c:extLst>
        </c:ser>
        <c:dLbls>
          <c:showLegendKey val="0"/>
          <c:showVal val="0"/>
          <c:showCatName val="0"/>
          <c:showSerName val="0"/>
          <c:showPercent val="0"/>
          <c:showBubbleSize val="0"/>
        </c:dLbls>
        <c:marker val="1"/>
        <c:smooth val="0"/>
        <c:axId val="92581888"/>
        <c:axId val="92583808"/>
      </c:lineChart>
      <c:dateAx>
        <c:axId val="92581888"/>
        <c:scaling>
          <c:orientation val="minMax"/>
        </c:scaling>
        <c:delete val="1"/>
        <c:axPos val="b"/>
        <c:numFmt formatCode="ge" sourceLinked="1"/>
        <c:majorTickMark val="none"/>
        <c:minorTickMark val="none"/>
        <c:tickLblPos val="none"/>
        <c:crossAx val="92583808"/>
        <c:crosses val="autoZero"/>
        <c:auto val="1"/>
        <c:lblOffset val="100"/>
        <c:baseTimeUnit val="years"/>
      </c:dateAx>
      <c:valAx>
        <c:axId val="9258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8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182.59</c:v>
                </c:pt>
                <c:pt idx="1">
                  <c:v>179.82</c:v>
                </c:pt>
                <c:pt idx="2">
                  <c:v>170.86</c:v>
                </c:pt>
                <c:pt idx="3">
                  <c:v>157.03</c:v>
                </c:pt>
                <c:pt idx="4">
                  <c:v>159.99</c:v>
                </c:pt>
              </c:numCache>
            </c:numRef>
          </c:val>
          <c:extLst>
            <c:ext xmlns:c16="http://schemas.microsoft.com/office/drawing/2014/chart" uri="{C3380CC4-5D6E-409C-BE32-E72D297353CC}">
              <c16:uniqueId val="{00000000-32F9-4CC3-8E7F-72E0EC47C65B}"/>
            </c:ext>
          </c:extLst>
        </c:ser>
        <c:dLbls>
          <c:showLegendKey val="0"/>
          <c:showVal val="0"/>
          <c:showCatName val="0"/>
          <c:showSerName val="0"/>
          <c:showPercent val="0"/>
          <c:showBubbleSize val="0"/>
        </c:dLbls>
        <c:gapWidth val="150"/>
        <c:axId val="92601728"/>
        <c:axId val="10007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164.25</c:v>
                </c:pt>
                <c:pt idx="1">
                  <c:v>165.34</c:v>
                </c:pt>
                <c:pt idx="2">
                  <c:v>155.09</c:v>
                </c:pt>
                <c:pt idx="3">
                  <c:v>156.29</c:v>
                </c:pt>
                <c:pt idx="4">
                  <c:v>155.69</c:v>
                </c:pt>
              </c:numCache>
            </c:numRef>
          </c:val>
          <c:smooth val="0"/>
          <c:extLst>
            <c:ext xmlns:c16="http://schemas.microsoft.com/office/drawing/2014/chart" uri="{C3380CC4-5D6E-409C-BE32-E72D297353CC}">
              <c16:uniqueId val="{00000001-32F9-4CC3-8E7F-72E0EC47C65B}"/>
            </c:ext>
          </c:extLst>
        </c:ser>
        <c:dLbls>
          <c:showLegendKey val="0"/>
          <c:showVal val="0"/>
          <c:showCatName val="0"/>
          <c:showSerName val="0"/>
          <c:showPercent val="0"/>
          <c:showBubbleSize val="0"/>
        </c:dLbls>
        <c:marker val="1"/>
        <c:smooth val="0"/>
        <c:axId val="92601728"/>
        <c:axId val="100075008"/>
      </c:lineChart>
      <c:dateAx>
        <c:axId val="92601728"/>
        <c:scaling>
          <c:orientation val="minMax"/>
        </c:scaling>
        <c:delete val="1"/>
        <c:axPos val="b"/>
        <c:numFmt formatCode="ge" sourceLinked="1"/>
        <c:majorTickMark val="none"/>
        <c:minorTickMark val="none"/>
        <c:tickLblPos val="none"/>
        <c:crossAx val="100075008"/>
        <c:crosses val="autoZero"/>
        <c:auto val="1"/>
        <c:lblOffset val="100"/>
        <c:baseTimeUnit val="years"/>
      </c:dateAx>
      <c:valAx>
        <c:axId val="10007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0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10" zoomScaleNormal="100" workbookViewId="0">
      <selection activeCell="BL47" sqref="BL47:BZ6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三重県　松阪市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A2</v>
      </c>
      <c r="X8" s="83"/>
      <c r="Y8" s="83"/>
      <c r="Z8" s="83"/>
      <c r="AA8" s="83"/>
      <c r="AB8" s="83"/>
      <c r="AC8" s="83"/>
      <c r="AD8" s="84" t="s">
        <v>116</v>
      </c>
      <c r="AE8" s="84"/>
      <c r="AF8" s="84"/>
      <c r="AG8" s="84"/>
      <c r="AH8" s="84"/>
      <c r="AI8" s="84"/>
      <c r="AJ8" s="84"/>
      <c r="AK8" s="5"/>
      <c r="AL8" s="71">
        <f>データ!$R$6</f>
        <v>166577</v>
      </c>
      <c r="AM8" s="71"/>
      <c r="AN8" s="71"/>
      <c r="AO8" s="71"/>
      <c r="AP8" s="71"/>
      <c r="AQ8" s="71"/>
      <c r="AR8" s="71"/>
      <c r="AS8" s="71"/>
      <c r="AT8" s="67">
        <f>データ!$S$6</f>
        <v>623.66</v>
      </c>
      <c r="AU8" s="68"/>
      <c r="AV8" s="68"/>
      <c r="AW8" s="68"/>
      <c r="AX8" s="68"/>
      <c r="AY8" s="68"/>
      <c r="AZ8" s="68"/>
      <c r="BA8" s="68"/>
      <c r="BB8" s="70">
        <f>データ!$T$6</f>
        <v>267.10000000000002</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58.89</v>
      </c>
      <c r="J10" s="68"/>
      <c r="K10" s="68"/>
      <c r="L10" s="68"/>
      <c r="M10" s="68"/>
      <c r="N10" s="68"/>
      <c r="O10" s="69"/>
      <c r="P10" s="70">
        <f>データ!$P$6</f>
        <v>96.16</v>
      </c>
      <c r="Q10" s="70"/>
      <c r="R10" s="70"/>
      <c r="S10" s="70"/>
      <c r="T10" s="70"/>
      <c r="U10" s="70"/>
      <c r="V10" s="70"/>
      <c r="W10" s="71">
        <f>データ!$Q$6</f>
        <v>2959</v>
      </c>
      <c r="X10" s="71"/>
      <c r="Y10" s="71"/>
      <c r="Z10" s="71"/>
      <c r="AA10" s="71"/>
      <c r="AB10" s="71"/>
      <c r="AC10" s="71"/>
      <c r="AD10" s="2"/>
      <c r="AE10" s="2"/>
      <c r="AF10" s="2"/>
      <c r="AG10" s="2"/>
      <c r="AH10" s="5"/>
      <c r="AI10" s="5"/>
      <c r="AJ10" s="5"/>
      <c r="AK10" s="5"/>
      <c r="AL10" s="71">
        <f>データ!$U$6</f>
        <v>159553</v>
      </c>
      <c r="AM10" s="71"/>
      <c r="AN10" s="71"/>
      <c r="AO10" s="71"/>
      <c r="AP10" s="71"/>
      <c r="AQ10" s="71"/>
      <c r="AR10" s="71"/>
      <c r="AS10" s="71"/>
      <c r="AT10" s="67">
        <f>データ!$V$6</f>
        <v>248.42</v>
      </c>
      <c r="AU10" s="68"/>
      <c r="AV10" s="68"/>
      <c r="AW10" s="68"/>
      <c r="AX10" s="68"/>
      <c r="AY10" s="68"/>
      <c r="AZ10" s="68"/>
      <c r="BA10" s="68"/>
      <c r="BB10" s="70">
        <f>データ!$W$6</f>
        <v>642.27</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242047</v>
      </c>
      <c r="D6" s="34">
        <f t="shared" si="3"/>
        <v>46</v>
      </c>
      <c r="E6" s="34">
        <f t="shared" si="3"/>
        <v>1</v>
      </c>
      <c r="F6" s="34">
        <f t="shared" si="3"/>
        <v>0</v>
      </c>
      <c r="G6" s="34">
        <f t="shared" si="3"/>
        <v>1</v>
      </c>
      <c r="H6" s="34" t="str">
        <f t="shared" si="3"/>
        <v>三重県　松阪市</v>
      </c>
      <c r="I6" s="34" t="str">
        <f t="shared" si="3"/>
        <v>法適用</v>
      </c>
      <c r="J6" s="34" t="str">
        <f t="shared" si="3"/>
        <v>水道事業</v>
      </c>
      <c r="K6" s="34" t="str">
        <f t="shared" si="3"/>
        <v>末端給水事業</v>
      </c>
      <c r="L6" s="34" t="str">
        <f t="shared" si="3"/>
        <v>A2</v>
      </c>
      <c r="M6" s="34">
        <f t="shared" si="3"/>
        <v>0</v>
      </c>
      <c r="N6" s="35" t="str">
        <f t="shared" si="3"/>
        <v>-</v>
      </c>
      <c r="O6" s="35">
        <f t="shared" si="3"/>
        <v>58.89</v>
      </c>
      <c r="P6" s="35">
        <f t="shared" si="3"/>
        <v>96.16</v>
      </c>
      <c r="Q6" s="35">
        <f t="shared" si="3"/>
        <v>2959</v>
      </c>
      <c r="R6" s="35">
        <f t="shared" si="3"/>
        <v>166577</v>
      </c>
      <c r="S6" s="35">
        <f t="shared" si="3"/>
        <v>623.66</v>
      </c>
      <c r="T6" s="35">
        <f t="shared" si="3"/>
        <v>267.10000000000002</v>
      </c>
      <c r="U6" s="35">
        <f t="shared" si="3"/>
        <v>159553</v>
      </c>
      <c r="V6" s="35">
        <f t="shared" si="3"/>
        <v>248.42</v>
      </c>
      <c r="W6" s="35">
        <f t="shared" si="3"/>
        <v>642.27</v>
      </c>
      <c r="X6" s="36">
        <f>IF(X7="",NA(),X7)</f>
        <v>102.87</v>
      </c>
      <c r="Y6" s="36">
        <f t="shared" ref="Y6:AG6" si="4">IF(Y7="",NA(),Y7)</f>
        <v>104.44</v>
      </c>
      <c r="Z6" s="36">
        <f t="shared" si="4"/>
        <v>109.61</v>
      </c>
      <c r="AA6" s="36">
        <f t="shared" si="4"/>
        <v>115.71</v>
      </c>
      <c r="AB6" s="36">
        <f t="shared" si="4"/>
        <v>112.92</v>
      </c>
      <c r="AC6" s="36">
        <f t="shared" si="4"/>
        <v>108.39</v>
      </c>
      <c r="AD6" s="36">
        <f t="shared" si="4"/>
        <v>108.9</v>
      </c>
      <c r="AE6" s="36">
        <f t="shared" si="4"/>
        <v>114.43</v>
      </c>
      <c r="AF6" s="36">
        <f t="shared" si="4"/>
        <v>114.08</v>
      </c>
      <c r="AG6" s="36">
        <f t="shared" si="4"/>
        <v>115.36</v>
      </c>
      <c r="AH6" s="35" t="str">
        <f>IF(AH7="","",IF(AH7="-","【-】","【"&amp;SUBSTITUTE(TEXT(AH7,"#,##0.00"),"-","△")&amp;"】"))</f>
        <v>【114.35】</v>
      </c>
      <c r="AI6" s="35">
        <f>IF(AI7="",NA(),AI7)</f>
        <v>0</v>
      </c>
      <c r="AJ6" s="35">
        <f t="shared" ref="AJ6:AR6" si="5">IF(AJ7="",NA(),AJ7)</f>
        <v>0</v>
      </c>
      <c r="AK6" s="35">
        <f t="shared" si="5"/>
        <v>0</v>
      </c>
      <c r="AL6" s="35">
        <f t="shared" si="5"/>
        <v>0</v>
      </c>
      <c r="AM6" s="35">
        <f t="shared" si="5"/>
        <v>0</v>
      </c>
      <c r="AN6" s="36">
        <f t="shared" si="5"/>
        <v>3.08</v>
      </c>
      <c r="AO6" s="36">
        <f t="shared" si="5"/>
        <v>3.47</v>
      </c>
      <c r="AP6" s="36">
        <f t="shared" si="5"/>
        <v>0.13</v>
      </c>
      <c r="AQ6" s="35">
        <f t="shared" si="5"/>
        <v>0</v>
      </c>
      <c r="AR6" s="35">
        <f t="shared" si="5"/>
        <v>0</v>
      </c>
      <c r="AS6" s="35" t="str">
        <f>IF(AS7="","",IF(AS7="-","【-】","【"&amp;SUBSTITUTE(TEXT(AS7,"#,##0.00"),"-","△")&amp;"】"))</f>
        <v>【0.79】</v>
      </c>
      <c r="AT6" s="36">
        <f>IF(AT7="",NA(),AT7)</f>
        <v>664.3</v>
      </c>
      <c r="AU6" s="36">
        <f t="shared" ref="AU6:BC6" si="6">IF(AU7="",NA(),AU7)</f>
        <v>764.75</v>
      </c>
      <c r="AV6" s="36">
        <f t="shared" si="6"/>
        <v>308.70999999999998</v>
      </c>
      <c r="AW6" s="36">
        <f t="shared" si="6"/>
        <v>288.31</v>
      </c>
      <c r="AX6" s="36">
        <f t="shared" si="6"/>
        <v>401.02</v>
      </c>
      <c r="AY6" s="36">
        <f t="shared" si="6"/>
        <v>590.46</v>
      </c>
      <c r="AZ6" s="36">
        <f t="shared" si="6"/>
        <v>628.34</v>
      </c>
      <c r="BA6" s="36">
        <f t="shared" si="6"/>
        <v>289.8</v>
      </c>
      <c r="BB6" s="36">
        <f t="shared" si="6"/>
        <v>299.44</v>
      </c>
      <c r="BC6" s="36">
        <f t="shared" si="6"/>
        <v>311.99</v>
      </c>
      <c r="BD6" s="35" t="str">
        <f>IF(BD7="","",IF(BD7="-","【-】","【"&amp;SUBSTITUTE(TEXT(BD7,"#,##0.00"),"-","△")&amp;"】"))</f>
        <v>【262.87】</v>
      </c>
      <c r="BE6" s="36">
        <f>IF(BE7="",NA(),BE7)</f>
        <v>299.17</v>
      </c>
      <c r="BF6" s="36">
        <f t="shared" ref="BF6:BN6" si="7">IF(BF7="",NA(),BF7)</f>
        <v>310.43</v>
      </c>
      <c r="BG6" s="36">
        <f t="shared" si="7"/>
        <v>334.91</v>
      </c>
      <c r="BH6" s="36">
        <f t="shared" si="7"/>
        <v>349.18</v>
      </c>
      <c r="BI6" s="36">
        <f t="shared" si="7"/>
        <v>351.81</v>
      </c>
      <c r="BJ6" s="36">
        <f t="shared" si="7"/>
        <v>299.16000000000003</v>
      </c>
      <c r="BK6" s="36">
        <f t="shared" si="7"/>
        <v>297.13</v>
      </c>
      <c r="BL6" s="36">
        <f t="shared" si="7"/>
        <v>301.99</v>
      </c>
      <c r="BM6" s="36">
        <f t="shared" si="7"/>
        <v>298.08999999999997</v>
      </c>
      <c r="BN6" s="36">
        <f t="shared" si="7"/>
        <v>291.77999999999997</v>
      </c>
      <c r="BO6" s="35" t="str">
        <f>IF(BO7="","",IF(BO7="-","【-】","【"&amp;SUBSTITUTE(TEXT(BO7,"#,##0.00"),"-","△")&amp;"】"))</f>
        <v>【270.87】</v>
      </c>
      <c r="BP6" s="36">
        <f>IF(BP7="",NA(),BP7)</f>
        <v>99.54</v>
      </c>
      <c r="BQ6" s="36">
        <f t="shared" ref="BQ6:BY6" si="8">IF(BQ7="",NA(),BQ7)</f>
        <v>100.98</v>
      </c>
      <c r="BR6" s="36">
        <f t="shared" si="8"/>
        <v>106.22</v>
      </c>
      <c r="BS6" s="36">
        <f t="shared" si="8"/>
        <v>112.45</v>
      </c>
      <c r="BT6" s="36">
        <f t="shared" si="8"/>
        <v>109.68</v>
      </c>
      <c r="BU6" s="36">
        <f t="shared" si="8"/>
        <v>99.91</v>
      </c>
      <c r="BV6" s="36">
        <f t="shared" si="8"/>
        <v>99.89</v>
      </c>
      <c r="BW6" s="36">
        <f t="shared" si="8"/>
        <v>107.05</v>
      </c>
      <c r="BX6" s="36">
        <f t="shared" si="8"/>
        <v>106.4</v>
      </c>
      <c r="BY6" s="36">
        <f t="shared" si="8"/>
        <v>107.61</v>
      </c>
      <c r="BZ6" s="35" t="str">
        <f>IF(BZ7="","",IF(BZ7="-","【-】","【"&amp;SUBSTITUTE(TEXT(BZ7,"#,##0.00"),"-","△")&amp;"】"))</f>
        <v>【105.59】</v>
      </c>
      <c r="CA6" s="36">
        <f>IF(CA7="",NA(),CA7)</f>
        <v>182.59</v>
      </c>
      <c r="CB6" s="36">
        <f t="shared" ref="CB6:CJ6" si="9">IF(CB7="",NA(),CB7)</f>
        <v>179.82</v>
      </c>
      <c r="CC6" s="36">
        <f t="shared" si="9"/>
        <v>170.86</v>
      </c>
      <c r="CD6" s="36">
        <f t="shared" si="9"/>
        <v>157.03</v>
      </c>
      <c r="CE6" s="36">
        <f t="shared" si="9"/>
        <v>159.99</v>
      </c>
      <c r="CF6" s="36">
        <f t="shared" si="9"/>
        <v>164.25</v>
      </c>
      <c r="CG6" s="36">
        <f t="shared" si="9"/>
        <v>165.34</v>
      </c>
      <c r="CH6" s="36">
        <f t="shared" si="9"/>
        <v>155.09</v>
      </c>
      <c r="CI6" s="36">
        <f t="shared" si="9"/>
        <v>156.29</v>
      </c>
      <c r="CJ6" s="36">
        <f t="shared" si="9"/>
        <v>155.69</v>
      </c>
      <c r="CK6" s="35" t="str">
        <f>IF(CK7="","",IF(CK7="-","【-】","【"&amp;SUBSTITUTE(TEXT(CK7,"#,##0.00"),"-","△")&amp;"】"))</f>
        <v>【163.27】</v>
      </c>
      <c r="CL6" s="36">
        <f>IF(CL7="",NA(),CL7)</f>
        <v>61.4</v>
      </c>
      <c r="CM6" s="36">
        <f t="shared" ref="CM6:CU6" si="10">IF(CM7="",NA(),CM7)</f>
        <v>61.26</v>
      </c>
      <c r="CN6" s="36">
        <f t="shared" si="10"/>
        <v>60.34</v>
      </c>
      <c r="CO6" s="36">
        <f t="shared" si="10"/>
        <v>59.25</v>
      </c>
      <c r="CP6" s="36">
        <f t="shared" si="10"/>
        <v>61.74</v>
      </c>
      <c r="CQ6" s="36">
        <f t="shared" si="10"/>
        <v>62.71</v>
      </c>
      <c r="CR6" s="36">
        <f t="shared" si="10"/>
        <v>62.15</v>
      </c>
      <c r="CS6" s="36">
        <f t="shared" si="10"/>
        <v>61.61</v>
      </c>
      <c r="CT6" s="36">
        <f t="shared" si="10"/>
        <v>62.34</v>
      </c>
      <c r="CU6" s="36">
        <f t="shared" si="10"/>
        <v>62.46</v>
      </c>
      <c r="CV6" s="35" t="str">
        <f>IF(CV7="","",IF(CV7="-","【-】","【"&amp;SUBSTITUTE(TEXT(CV7,"#,##0.00"),"-","△")&amp;"】"))</f>
        <v>【59.94】</v>
      </c>
      <c r="CW6" s="36">
        <f>IF(CW7="",NA(),CW7)</f>
        <v>88.42</v>
      </c>
      <c r="CX6" s="36">
        <f t="shared" ref="CX6:DF6" si="11">IF(CX7="",NA(),CX7)</f>
        <v>88.58</v>
      </c>
      <c r="CY6" s="36">
        <f t="shared" si="11"/>
        <v>88.96</v>
      </c>
      <c r="CZ6" s="36">
        <f t="shared" si="11"/>
        <v>88.83</v>
      </c>
      <c r="DA6" s="36">
        <f t="shared" si="11"/>
        <v>88.8</v>
      </c>
      <c r="DB6" s="36">
        <f t="shared" si="11"/>
        <v>90.54</v>
      </c>
      <c r="DC6" s="36">
        <f t="shared" si="11"/>
        <v>90.64</v>
      </c>
      <c r="DD6" s="36">
        <f t="shared" si="11"/>
        <v>90.23</v>
      </c>
      <c r="DE6" s="36">
        <f t="shared" si="11"/>
        <v>90.15</v>
      </c>
      <c r="DF6" s="36">
        <f t="shared" si="11"/>
        <v>90.62</v>
      </c>
      <c r="DG6" s="35" t="str">
        <f>IF(DG7="","",IF(DG7="-","【-】","【"&amp;SUBSTITUTE(TEXT(DG7,"#,##0.00"),"-","△")&amp;"】"))</f>
        <v>【90.22】</v>
      </c>
      <c r="DH6" s="36">
        <f>IF(DH7="",NA(),DH7)</f>
        <v>44.8</v>
      </c>
      <c r="DI6" s="36">
        <f t="shared" ref="DI6:DQ6" si="12">IF(DI7="",NA(),DI7)</f>
        <v>45.36</v>
      </c>
      <c r="DJ6" s="36">
        <f t="shared" si="12"/>
        <v>40.64</v>
      </c>
      <c r="DK6" s="36">
        <f t="shared" si="12"/>
        <v>41.69</v>
      </c>
      <c r="DL6" s="36">
        <f t="shared" si="12"/>
        <v>42.82</v>
      </c>
      <c r="DM6" s="36">
        <f t="shared" si="12"/>
        <v>42.43</v>
      </c>
      <c r="DN6" s="36">
        <f t="shared" si="12"/>
        <v>43.24</v>
      </c>
      <c r="DO6" s="36">
        <f t="shared" si="12"/>
        <v>46.36</v>
      </c>
      <c r="DP6" s="36">
        <f t="shared" si="12"/>
        <v>47.37</v>
      </c>
      <c r="DQ6" s="36">
        <f t="shared" si="12"/>
        <v>48.01</v>
      </c>
      <c r="DR6" s="35" t="str">
        <f>IF(DR7="","",IF(DR7="-","【-】","【"&amp;SUBSTITUTE(TEXT(DR7,"#,##0.00"),"-","△")&amp;"】"))</f>
        <v>【47.91】</v>
      </c>
      <c r="DS6" s="36">
        <f>IF(DS7="",NA(),DS7)</f>
        <v>3.33</v>
      </c>
      <c r="DT6" s="36">
        <f t="shared" ref="DT6:EB6" si="13">IF(DT7="",NA(),DT7)</f>
        <v>3.07</v>
      </c>
      <c r="DU6" s="36">
        <f t="shared" si="13"/>
        <v>35.44</v>
      </c>
      <c r="DV6" s="36">
        <f t="shared" si="13"/>
        <v>17.36</v>
      </c>
      <c r="DW6" s="36">
        <f t="shared" si="13"/>
        <v>16.11</v>
      </c>
      <c r="DX6" s="36">
        <f t="shared" si="13"/>
        <v>11.07</v>
      </c>
      <c r="DY6" s="36">
        <f t="shared" si="13"/>
        <v>12.21</v>
      </c>
      <c r="DZ6" s="36">
        <f t="shared" si="13"/>
        <v>13.57</v>
      </c>
      <c r="EA6" s="36">
        <f t="shared" si="13"/>
        <v>14.27</v>
      </c>
      <c r="EB6" s="36">
        <f t="shared" si="13"/>
        <v>16.170000000000002</v>
      </c>
      <c r="EC6" s="35" t="str">
        <f>IF(EC7="","",IF(EC7="-","【-】","【"&amp;SUBSTITUTE(TEXT(EC7,"#,##0.00"),"-","△")&amp;"】"))</f>
        <v>【15.00】</v>
      </c>
      <c r="ED6" s="36">
        <f>IF(ED7="",NA(),ED7)</f>
        <v>1.08</v>
      </c>
      <c r="EE6" s="36">
        <f t="shared" ref="EE6:EM6" si="14">IF(EE7="",NA(),EE7)</f>
        <v>0.83</v>
      </c>
      <c r="EF6" s="36">
        <f t="shared" si="14"/>
        <v>0.88</v>
      </c>
      <c r="EG6" s="36">
        <f t="shared" si="14"/>
        <v>1.02</v>
      </c>
      <c r="EH6" s="36">
        <f t="shared" si="14"/>
        <v>0.49</v>
      </c>
      <c r="EI6" s="36">
        <f t="shared" si="14"/>
        <v>0.76</v>
      </c>
      <c r="EJ6" s="36">
        <f t="shared" si="14"/>
        <v>0.8</v>
      </c>
      <c r="EK6" s="36">
        <f t="shared" si="14"/>
        <v>0.72</v>
      </c>
      <c r="EL6" s="36">
        <f t="shared" si="14"/>
        <v>0.67</v>
      </c>
      <c r="EM6" s="36">
        <f t="shared" si="14"/>
        <v>0.67</v>
      </c>
      <c r="EN6" s="35" t="str">
        <f>IF(EN7="","",IF(EN7="-","【-】","【"&amp;SUBSTITUTE(TEXT(EN7,"#,##0.00"),"-","△")&amp;"】"))</f>
        <v>【0.76】</v>
      </c>
    </row>
    <row r="7" spans="1:144" s="37" customFormat="1" x14ac:dyDescent="0.15">
      <c r="A7" s="29"/>
      <c r="B7" s="38">
        <v>2016</v>
      </c>
      <c r="C7" s="38">
        <v>242047</v>
      </c>
      <c r="D7" s="38">
        <v>46</v>
      </c>
      <c r="E7" s="38">
        <v>1</v>
      </c>
      <c r="F7" s="38">
        <v>0</v>
      </c>
      <c r="G7" s="38">
        <v>1</v>
      </c>
      <c r="H7" s="38" t="s">
        <v>105</v>
      </c>
      <c r="I7" s="38" t="s">
        <v>106</v>
      </c>
      <c r="J7" s="38" t="s">
        <v>107</v>
      </c>
      <c r="K7" s="38" t="s">
        <v>108</v>
      </c>
      <c r="L7" s="38" t="s">
        <v>109</v>
      </c>
      <c r="M7" s="38"/>
      <c r="N7" s="39" t="s">
        <v>110</v>
      </c>
      <c r="O7" s="39">
        <v>58.89</v>
      </c>
      <c r="P7" s="39">
        <v>96.16</v>
      </c>
      <c r="Q7" s="39">
        <v>2959</v>
      </c>
      <c r="R7" s="39">
        <v>166577</v>
      </c>
      <c r="S7" s="39">
        <v>623.66</v>
      </c>
      <c r="T7" s="39">
        <v>267.10000000000002</v>
      </c>
      <c r="U7" s="39">
        <v>159553</v>
      </c>
      <c r="V7" s="39">
        <v>248.42</v>
      </c>
      <c r="W7" s="39">
        <v>642.27</v>
      </c>
      <c r="X7" s="39">
        <v>102.87</v>
      </c>
      <c r="Y7" s="39">
        <v>104.44</v>
      </c>
      <c r="Z7" s="39">
        <v>109.61</v>
      </c>
      <c r="AA7" s="39">
        <v>115.71</v>
      </c>
      <c r="AB7" s="39">
        <v>112.92</v>
      </c>
      <c r="AC7" s="39">
        <v>108.39</v>
      </c>
      <c r="AD7" s="39">
        <v>108.9</v>
      </c>
      <c r="AE7" s="39">
        <v>114.43</v>
      </c>
      <c r="AF7" s="39">
        <v>114.08</v>
      </c>
      <c r="AG7" s="39">
        <v>115.36</v>
      </c>
      <c r="AH7" s="39">
        <v>114.35</v>
      </c>
      <c r="AI7" s="39">
        <v>0</v>
      </c>
      <c r="AJ7" s="39">
        <v>0</v>
      </c>
      <c r="AK7" s="39">
        <v>0</v>
      </c>
      <c r="AL7" s="39">
        <v>0</v>
      </c>
      <c r="AM7" s="39">
        <v>0</v>
      </c>
      <c r="AN7" s="39">
        <v>3.08</v>
      </c>
      <c r="AO7" s="39">
        <v>3.47</v>
      </c>
      <c r="AP7" s="39">
        <v>0.13</v>
      </c>
      <c r="AQ7" s="39">
        <v>0</v>
      </c>
      <c r="AR7" s="39">
        <v>0</v>
      </c>
      <c r="AS7" s="39">
        <v>0.79</v>
      </c>
      <c r="AT7" s="39">
        <v>664.3</v>
      </c>
      <c r="AU7" s="39">
        <v>764.75</v>
      </c>
      <c r="AV7" s="39">
        <v>308.70999999999998</v>
      </c>
      <c r="AW7" s="39">
        <v>288.31</v>
      </c>
      <c r="AX7" s="39">
        <v>401.02</v>
      </c>
      <c r="AY7" s="39">
        <v>590.46</v>
      </c>
      <c r="AZ7" s="39">
        <v>628.34</v>
      </c>
      <c r="BA7" s="39">
        <v>289.8</v>
      </c>
      <c r="BB7" s="39">
        <v>299.44</v>
      </c>
      <c r="BC7" s="39">
        <v>311.99</v>
      </c>
      <c r="BD7" s="39">
        <v>262.87</v>
      </c>
      <c r="BE7" s="39">
        <v>299.17</v>
      </c>
      <c r="BF7" s="39">
        <v>310.43</v>
      </c>
      <c r="BG7" s="39">
        <v>334.91</v>
      </c>
      <c r="BH7" s="39">
        <v>349.18</v>
      </c>
      <c r="BI7" s="39">
        <v>351.81</v>
      </c>
      <c r="BJ7" s="39">
        <v>299.16000000000003</v>
      </c>
      <c r="BK7" s="39">
        <v>297.13</v>
      </c>
      <c r="BL7" s="39">
        <v>301.99</v>
      </c>
      <c r="BM7" s="39">
        <v>298.08999999999997</v>
      </c>
      <c r="BN7" s="39">
        <v>291.77999999999997</v>
      </c>
      <c r="BO7" s="39">
        <v>270.87</v>
      </c>
      <c r="BP7" s="39">
        <v>99.54</v>
      </c>
      <c r="BQ7" s="39">
        <v>100.98</v>
      </c>
      <c r="BR7" s="39">
        <v>106.22</v>
      </c>
      <c r="BS7" s="39">
        <v>112.45</v>
      </c>
      <c r="BT7" s="39">
        <v>109.68</v>
      </c>
      <c r="BU7" s="39">
        <v>99.91</v>
      </c>
      <c r="BV7" s="39">
        <v>99.89</v>
      </c>
      <c r="BW7" s="39">
        <v>107.05</v>
      </c>
      <c r="BX7" s="39">
        <v>106.4</v>
      </c>
      <c r="BY7" s="39">
        <v>107.61</v>
      </c>
      <c r="BZ7" s="39">
        <v>105.59</v>
      </c>
      <c r="CA7" s="39">
        <v>182.59</v>
      </c>
      <c r="CB7" s="39">
        <v>179.82</v>
      </c>
      <c r="CC7" s="39">
        <v>170.86</v>
      </c>
      <c r="CD7" s="39">
        <v>157.03</v>
      </c>
      <c r="CE7" s="39">
        <v>159.99</v>
      </c>
      <c r="CF7" s="39">
        <v>164.25</v>
      </c>
      <c r="CG7" s="39">
        <v>165.34</v>
      </c>
      <c r="CH7" s="39">
        <v>155.09</v>
      </c>
      <c r="CI7" s="39">
        <v>156.29</v>
      </c>
      <c r="CJ7" s="39">
        <v>155.69</v>
      </c>
      <c r="CK7" s="39">
        <v>163.27000000000001</v>
      </c>
      <c r="CL7" s="39">
        <v>61.4</v>
      </c>
      <c r="CM7" s="39">
        <v>61.26</v>
      </c>
      <c r="CN7" s="39">
        <v>60.34</v>
      </c>
      <c r="CO7" s="39">
        <v>59.25</v>
      </c>
      <c r="CP7" s="39">
        <v>61.74</v>
      </c>
      <c r="CQ7" s="39">
        <v>62.71</v>
      </c>
      <c r="CR7" s="39">
        <v>62.15</v>
      </c>
      <c r="CS7" s="39">
        <v>61.61</v>
      </c>
      <c r="CT7" s="39">
        <v>62.34</v>
      </c>
      <c r="CU7" s="39">
        <v>62.46</v>
      </c>
      <c r="CV7" s="39">
        <v>59.94</v>
      </c>
      <c r="CW7" s="39">
        <v>88.42</v>
      </c>
      <c r="CX7" s="39">
        <v>88.58</v>
      </c>
      <c r="CY7" s="39">
        <v>88.96</v>
      </c>
      <c r="CZ7" s="39">
        <v>88.83</v>
      </c>
      <c r="DA7" s="39">
        <v>88.8</v>
      </c>
      <c r="DB7" s="39">
        <v>90.54</v>
      </c>
      <c r="DC7" s="39">
        <v>90.64</v>
      </c>
      <c r="DD7" s="39">
        <v>90.23</v>
      </c>
      <c r="DE7" s="39">
        <v>90.15</v>
      </c>
      <c r="DF7" s="39">
        <v>90.62</v>
      </c>
      <c r="DG7" s="39">
        <v>90.22</v>
      </c>
      <c r="DH7" s="39">
        <v>44.8</v>
      </c>
      <c r="DI7" s="39">
        <v>45.36</v>
      </c>
      <c r="DJ7" s="39">
        <v>40.64</v>
      </c>
      <c r="DK7" s="39">
        <v>41.69</v>
      </c>
      <c r="DL7" s="39">
        <v>42.82</v>
      </c>
      <c r="DM7" s="39">
        <v>42.43</v>
      </c>
      <c r="DN7" s="39">
        <v>43.24</v>
      </c>
      <c r="DO7" s="39">
        <v>46.36</v>
      </c>
      <c r="DP7" s="39">
        <v>47.37</v>
      </c>
      <c r="DQ7" s="39">
        <v>48.01</v>
      </c>
      <c r="DR7" s="39">
        <v>47.91</v>
      </c>
      <c r="DS7" s="39">
        <v>3.33</v>
      </c>
      <c r="DT7" s="39">
        <v>3.07</v>
      </c>
      <c r="DU7" s="39">
        <v>35.44</v>
      </c>
      <c r="DV7" s="39">
        <v>17.36</v>
      </c>
      <c r="DW7" s="39">
        <v>16.11</v>
      </c>
      <c r="DX7" s="39">
        <v>11.07</v>
      </c>
      <c r="DY7" s="39">
        <v>12.21</v>
      </c>
      <c r="DZ7" s="39">
        <v>13.57</v>
      </c>
      <c r="EA7" s="39">
        <v>14.27</v>
      </c>
      <c r="EB7" s="39">
        <v>16.170000000000002</v>
      </c>
      <c r="EC7" s="39">
        <v>15</v>
      </c>
      <c r="ED7" s="39">
        <v>1.08</v>
      </c>
      <c r="EE7" s="39">
        <v>0.83</v>
      </c>
      <c r="EF7" s="39">
        <v>0.88</v>
      </c>
      <c r="EG7" s="39">
        <v>1.02</v>
      </c>
      <c r="EH7" s="39">
        <v>0.49</v>
      </c>
      <c r="EI7" s="39">
        <v>0.76</v>
      </c>
      <c r="EJ7" s="39">
        <v>0.8</v>
      </c>
      <c r="EK7" s="39">
        <v>0.72</v>
      </c>
      <c r="EL7" s="39">
        <v>0.67</v>
      </c>
      <c r="EM7" s="39">
        <v>0.67</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2018-02-08T00:50:48Z</cp:lastPrinted>
  <dcterms:created xsi:type="dcterms:W3CDTF">2017-12-25T01:30:38Z</dcterms:created>
  <dcterms:modified xsi:type="dcterms:W3CDTF">2018-02-09T11:02:48Z</dcterms:modified>
  <cp:category/>
</cp:coreProperties>
</file>