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9300" yWindow="15" windowWidth="11190" windowHeight="769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workbook>
</file>

<file path=xl/calcChain.xml><?xml version="1.0" encoding="utf-8"?>
<calcChain xmlns="http://schemas.openxmlformats.org/spreadsheetml/2006/main">
  <c r="BG34" i="9" l="1"/>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CO36" i="9"/>
  <c r="BE36" i="9"/>
  <c r="AM36" i="9"/>
  <c r="C36" i="9"/>
  <c r="CO35" i="9"/>
  <c r="BE35" i="9"/>
  <c r="AM35" i="9"/>
  <c r="C35" i="9"/>
  <c r="C34" i="9"/>
  <c r="U34" i="9" s="1"/>
  <c r="U35" i="9" s="1"/>
  <c r="U36" i="9" s="1"/>
  <c r="AM34" i="9" l="1"/>
  <c r="BE34"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W34" i="9" l="1"/>
  <c r="BW35" i="9" s="1"/>
  <c r="BW36" i="9" s="1"/>
  <c r="BW37" i="9" s="1"/>
  <c r="BW38" i="9" s="1"/>
  <c r="BW39" i="9" s="1"/>
  <c r="BW40" i="9" s="1"/>
  <c r="BW41" i="9" s="1"/>
  <c r="BW42" i="9" s="1"/>
  <c r="BW43" i="9" s="1"/>
  <c r="CO34" i="9" l="1"/>
</calcChain>
</file>

<file path=xl/sharedStrings.xml><?xml version="1.0" encoding="utf-8"?>
<sst xmlns="http://schemas.openxmlformats.org/spreadsheetml/2006/main" count="1157" uniqueCount="571">
  <si>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</si>
  <si>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</si>
  <si>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</si>
  <si>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</si>
  <si>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</si>
  <si>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</si>
  <si>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</si>
  <si>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</si>
  <si>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</si>
  <si>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</si>
  <si>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</si>
  <si>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</si>
  <si>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</si>
  <si>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</si>
  <si>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</si>
  <si>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</si>
  <si>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</si>
  <si>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</si>
  <si>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</si>
  <si>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</si>
  <si>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</si>
  <si>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</si>
  <si>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</si>
  <si>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</si>
  <si>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</si>
  <si>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</si>
  <si>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</si>
  <si>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</si>
  <si>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</si>
  <si>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</si>
  <si>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</si>
  <si>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</si>
  <si>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</si>
  <si>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</si>
  <si>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</si>
  <si>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</si>
  <si>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</si>
  <si>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</si>
  <si>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</si>
  <si>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</si>
  <si>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</si>
  <si>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</si>
  <si>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</si>
  <si>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</si>
  <si>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</si>
  <si>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</si>
  <si>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</si>
  <si>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</si>
  <si>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</si>
  <si>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</si>
  <si>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</si>
  <si>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</si>
  <si>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</si>
  <si>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</si>
  <si>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</si>
  <si>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</si>
  <si>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</si>
  <si>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</si>
  <si>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</si>
  <si>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</si>
  <si>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</si>
  <si>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</si>
  <si>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</si>
  <si>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</si>
  <si>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</si>
  <si>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</si>
  <si>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</si>
  <si>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</si>
  <si>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Ⅲ－１</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</si>
  <si>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</si>
  <si>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</si>
  <si>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</si>
  <si>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</si>
  <si>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</si>
  <si>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</si>
  <si>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</si>
  <si>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</si>
  <si>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</si>
  <si>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</si>
  <si>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</si>
  <si>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</si>
  <si>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川越町</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</si>
  <si>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</si>
  <si>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</si>
  <si>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</si>
  <si>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t>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</si>
  <si>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</si>
  <si>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</si>
  <si>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</si>
  <si>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</si>
  <si>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</si>
  <si>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</si>
  <si>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</si>
  <si>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</si>
  <si>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</si>
  <si>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</si>
  <si>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</si>
  <si>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</si>
  <si>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</si>
  <si>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</si>
  <si>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</si>
  <si>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</si>
  <si>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</si>
  <si>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</si>
  <si>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</si>
  <si>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5.3</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</si>
  <si>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</si>
  <si>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</si>
  <si>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</si>
  <si>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</si>
  <si>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</si>
  <si>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</si>
  <si>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</si>
  <si>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</si>
  <si>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</si>
  <si>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</si>
  <si>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</si>
  <si>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</si>
  <si>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</si>
  <si>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</si>
  <si>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</si>
  <si>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</si>
  <si>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</si>
  <si>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</si>
  <si>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</si>
  <si>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</si>
  <si>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</si>
  <si>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</si>
  <si>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</si>
  <si>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</si>
  <si>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</si>
  <si>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</si>
  <si>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</si>
  <si>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</si>
  <si>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</si>
  <si>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</si>
  <si>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</si>
  <si>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</si>
  <si>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</si>
  <si>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</si>
  <si>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</si>
  <si>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</si>
  <si>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</si>
  <si>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</si>
  <si>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</si>
  <si>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</si>
  <si>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</si>
  <si>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</si>
  <si>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</si>
  <si>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</si>
  <si>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</si>
  <si>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</si>
  <si>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</si>
  <si>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</si>
  <si>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</si>
  <si>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</si>
  <si>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</si>
  <si>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</si>
  <si>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</si>
  <si>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</si>
  <si>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</si>
  <si>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</si>
  <si>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</si>
  <si>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</si>
  <si>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</si>
  <si>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</si>
  <si>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</si>
  <si>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</si>
  <si>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</si>
  <si>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</si>
  <si>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</si>
  <si>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</si>
  <si>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</si>
  <si>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</si>
  <si>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</si>
  <si>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</si>
  <si>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</si>
  <si>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</si>
  <si>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</si>
  <si>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</si>
  <si>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</si>
  <si>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</si>
  <si>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</si>
  <si>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</si>
  <si>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</si>
  <si>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</si>
  <si>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</si>
  <si>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</si>
  <si>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</si>
  <si>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</si>
  <si>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</si>
  <si>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</si>
  <si>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三重県川越町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</si>
  <si>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</si>
  <si>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</si>
  <si>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</si>
  <si>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</si>
  <si>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</si>
  <si>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</si>
  <si>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</si>
  <si>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</si>
  <si>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</si>
  <si>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</si>
  <si>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</si>
  <si>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</si>
  <si>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</si>
  <si>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</si>
  <si>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</si>
  <si>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</si>
  <si>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</si>
  <si>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</si>
  <si>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</si>
  <si>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</si>
  <si>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</si>
  <si>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</si>
  <si>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</si>
  <si>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</si>
  <si>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</si>
  <si>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</si>
  <si>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</si>
  <si>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</si>
  <si>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</si>
  <si>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</si>
  <si>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</si>
  <si>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</si>
  <si>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</si>
  <si>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</si>
  <si>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</si>
  <si>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</si>
  <si>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</si>
  <si>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</si>
  <si>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</si>
  <si>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</si>
  <si>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</si>
  <si>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</si>
  <si>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</si>
  <si>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</si>
  <si>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</si>
  <si>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</si>
  <si>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</si>
  <si>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</si>
  <si>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</si>
  <si>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</si>
  <si>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</si>
  <si>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</si>
  <si>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</si>
  <si>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</si>
  <si>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</si>
  <si>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</si>
  <si>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</si>
  <si>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</si>
  <si>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</si>
  <si>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</si>
  <si>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</si>
  <si>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</si>
  <si>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</si>
  <si>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</si>
  <si>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</si>
  <si>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</si>
  <si>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</si>
  <si>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</si>
  <si>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</si>
  <si>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</si>
  <si>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</si>
  <si>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</si>
  <si>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</si>
  <si>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</si>
  <si>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</si>
  <si>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</si>
  <si>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</si>
  <si>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</si>
  <si>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</si>
  <si>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</si>
  <si>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</si>
  <si>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</si>
  <si>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</si>
  <si>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</si>
  <si>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</si>
  <si>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</si>
  <si>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</si>
  <si>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</si>
  <si>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</si>
  <si>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</si>
  <si>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</si>
  <si>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</si>
  <si>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</si>
  <si>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</si>
  <si>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</si>
  <si>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</si>
  <si>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</si>
  <si>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</si>
  <si>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</si>
  <si>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</si>
  <si>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</si>
  <si>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</si>
  <si>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</si>
  <si>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</si>
  <si>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</si>
  <si>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</si>
  <si>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</si>
  <si>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</si>
  <si>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</si>
  <si>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</si>
  <si>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</si>
  <si>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</si>
  <si>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</si>
  <si>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</si>
  <si>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</si>
  <si>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</si>
  <si>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</si>
  <si>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</si>
  <si>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</si>
  <si>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</si>
  <si>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</si>
  <si>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</si>
  <si>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</si>
  <si>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</si>
  <si>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</si>
  <si>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</si>
  <si>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</si>
  <si>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</si>
  <si>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</si>
  <si>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</si>
  <si>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</si>
  <si>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</si>
  <si>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</si>
  <si>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</si>
  <si>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</si>
  <si>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</si>
  <si>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</si>
  <si>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</si>
  <si>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</si>
  <si>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</si>
  <si>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</si>
  <si>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</si>
  <si>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</si>
  <si>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</si>
  <si>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</si>
  <si>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</si>
  <si>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</si>
  <si>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三重県川越町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</si>
  <si>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</si>
  <si>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</si>
  <si>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</si>
  <si>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</si>
  <si>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</si>
  <si>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</si>
  <si>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</si>
  <si>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</si>
  <si>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</si>
  <si>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</si>
  <si>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</si>
  <si>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</si>
  <si>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</si>
  <si>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</si>
  <si>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</si>
  <si>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</si>
  <si>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</si>
  <si>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</si>
  <si>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</si>
  <si>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</si>
  <si>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</si>
  <si>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</si>
  <si>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</si>
  <si>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</si>
  <si>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</si>
  <si>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</si>
  <si>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</si>
  <si>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</si>
  <si>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</si>
  <si>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</si>
  <si>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</si>
  <si>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</si>
  <si>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</si>
  <si>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</si>
  <si>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</si>
  <si>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</si>
  <si>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</si>
  <si>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</si>
  <si>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</si>
  <si>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</si>
  <si>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</si>
  <si>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</si>
  <si>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</si>
  <si>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</si>
  <si>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</si>
  <si>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</si>
  <si>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</si>
  <si>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</si>
  <si>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</si>
  <si>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</si>
  <si>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</si>
  <si>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</si>
  <si>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</si>
  <si>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</si>
  <si>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</si>
  <si>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</si>
  <si>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</si>
  <si>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</si>
  <si>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</si>
  <si>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</si>
  <si>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</si>
  <si>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</si>
  <si>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</si>
  <si>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</si>
  <si>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</si>
  <si>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</si>
  <si>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</si>
  <si>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</si>
  <si>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</si>
  <si>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</si>
  <si>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</si>
  <si>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t>
    <phoneticPr fontId="5"/>
  </si>
  <si>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</si>
  <si>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</si>
  <si>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</si>
  <si>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</si>
  <si>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</si>
  <si>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</si>
  <si>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</si>
  <si>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</si>
  <si>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</si>
  <si>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</si>
  <si>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</si>
  <si>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</si>
  <si>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</si>
  <si>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</si>
  <si>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</si>
  <si>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</si>
  <si>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</si>
  <si>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</si>
  <si>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</si>
  <si>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</si>
  <si>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</si>
  <si>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</si>
  <si>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</si>
  <si>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</si>
  <si>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</si>
  <si>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</si>
  <si>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</si>
  <si>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</si>
  <si>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</si>
  <si>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</si>
  <si>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介護保険特別会計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</si>
  <si>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</si>
  <si>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</si>
  <si>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</si>
  <si>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国民健康保険特別会計</t>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</si>
  <si>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</si>
  <si>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</si>
  <si>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</si>
  <si>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</si>
  <si>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</si>
  <si>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</si>
  <si>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</si>
  <si>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</si>
  <si>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</si>
  <si>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</si>
  <si>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</si>
  <si>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</si>
  <si>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</si>
  <si>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</si>
  <si>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</si>
  <si>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</si>
  <si>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</si>
  <si>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</si>
  <si>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</si>
  <si>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</si>
  <si>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</si>
  <si>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</si>
  <si>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t>
    <phoneticPr fontId="5"/>
  </si>
  <si>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</si>
  <si>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</si>
  <si>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</si>
  <si>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</si>
  <si>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</si>
  <si>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</si>
  <si>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</si>
  <si>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</si>
  <si>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</si>
  <si>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</si>
  <si>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</si>
  <si>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</si>
  <si>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</si>
  <si>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</si>
  <si>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</si>
  <si>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</si>
  <si>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</si>
  <si>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</si>
  <si>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</si>
  <si>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</si>
  <si>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</si>
  <si>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</si>
  <si>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</si>
  <si>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</si>
  <si>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</si>
  <si>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</si>
  <si>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</si>
  <si>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</si>
  <si>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</si>
  <si>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</si>
  <si>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</si>
  <si>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</si>
  <si>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</si>
  <si>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</si>
  <si>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</si>
  <si>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</si>
  <si>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</si>
  <si>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</si>
  <si>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</si>
  <si>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</si>
  <si>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</si>
  <si>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</si>
  <si>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</si>
  <si>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</si>
  <si>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</si>
  <si>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</si>
  <si>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</si>
  <si>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</si>
  <si>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</si>
  <si>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</si>
  <si>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</si>
  <si>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</si>
  <si>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</si>
  <si>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</si>
  <si>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</si>
  <si>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</si>
  <si>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</si>
  <si>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</si>
  <si>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</si>
  <si>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</si>
  <si>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水道事業会計</t>
  </si>
  <si>
    <t>一般会計</t>
  </si>
  <si>
    <t>国民健康保険特別会計</t>
  </si>
  <si>
    <t>介護保険特別会計</t>
  </si>
  <si>
    <t>公共下水道事業特別会計</t>
  </si>
  <si>
    <t>後期高齢者医療特別会計</t>
  </si>
  <si>
    <t>その他会計（赤字）</t>
  </si>
  <si>
    <t>その他会計（黒字）</t>
  </si>
  <si>
    <t>三重県三重郡老人福祉施設組合（一般会計）</t>
    <rPh sb="0" eb="3">
      <t>ミエケン</t>
    </rPh>
    <rPh sb="3" eb="5">
      <t>ミエ</t>
    </rPh>
    <rPh sb="5" eb="6">
      <t>グン</t>
    </rPh>
    <rPh sb="6" eb="8">
      <t>ロウジン</t>
    </rPh>
    <rPh sb="8" eb="10">
      <t>フクシ</t>
    </rPh>
    <rPh sb="10" eb="12">
      <t>シセツ</t>
    </rPh>
    <rPh sb="12" eb="14">
      <t>クミアイ</t>
    </rPh>
    <rPh sb="15" eb="17">
      <t>イッパン</t>
    </rPh>
    <rPh sb="17" eb="19">
      <t>カイケイ</t>
    </rPh>
    <phoneticPr fontId="2"/>
  </si>
  <si>
    <t>三重県三重郡老人福祉施設組合（介護サービス特別会計）</t>
    <rPh sb="15" eb="17">
      <t>カイゴ</t>
    </rPh>
    <rPh sb="21" eb="23">
      <t>トクベツ</t>
    </rPh>
    <phoneticPr fontId="2"/>
  </si>
  <si>
    <t>朝日町・川越町組合立環境クリーンセンター（一般会計）</t>
    <rPh sb="0" eb="3">
      <t>アサヒチョウ</t>
    </rPh>
    <rPh sb="4" eb="7">
      <t>カワゴエチョウ</t>
    </rPh>
    <rPh sb="7" eb="9">
      <t>クミアイ</t>
    </rPh>
    <rPh sb="9" eb="10">
      <t>リツ</t>
    </rPh>
    <rPh sb="10" eb="12">
      <t>カンキョウ</t>
    </rPh>
    <rPh sb="21" eb="23">
      <t>イッパン</t>
    </rPh>
    <rPh sb="23" eb="25">
      <t>カイケイ</t>
    </rPh>
    <phoneticPr fontId="2"/>
  </si>
  <si>
    <t>朝明広域衛生組合(一般会計)</t>
    <rPh sb="0" eb="1">
      <t>アサ</t>
    </rPh>
    <rPh sb="1" eb="2">
      <t>アカ</t>
    </rPh>
    <rPh sb="2" eb="4">
      <t>コウイキ</t>
    </rPh>
    <rPh sb="4" eb="6">
      <t>エイセイ</t>
    </rPh>
    <rPh sb="6" eb="8">
      <t>クミアイ</t>
    </rPh>
    <rPh sb="9" eb="11">
      <t>イッパン</t>
    </rPh>
    <rPh sb="11" eb="13">
      <t>カイケイ</t>
    </rPh>
    <phoneticPr fontId="2"/>
  </si>
  <si>
    <t>三重県市町総合事務組合（一般会計）</t>
    <rPh sb="0" eb="3">
      <t>ミエケン</t>
    </rPh>
    <rPh sb="3" eb="4">
      <t>シ</t>
    </rPh>
    <rPh sb="4" eb="5">
      <t>マチ</t>
    </rPh>
    <rPh sb="5" eb="7">
      <t>ソウゴウ</t>
    </rPh>
    <rPh sb="7" eb="9">
      <t>ジム</t>
    </rPh>
    <rPh sb="9" eb="11">
      <t>クミアイ</t>
    </rPh>
    <rPh sb="12" eb="14">
      <t>イッパン</t>
    </rPh>
    <rPh sb="14" eb="16">
      <t>カイケイ</t>
    </rPh>
    <phoneticPr fontId="2"/>
  </si>
  <si>
    <t>三重県市町総合事務組合（共同研修特別会計）</t>
    <rPh sb="0" eb="3">
      <t>ミエケン</t>
    </rPh>
    <rPh sb="3" eb="4">
      <t>シ</t>
    </rPh>
    <rPh sb="4" eb="5">
      <t>マチ</t>
    </rPh>
    <rPh sb="5" eb="7">
      <t>ソウゴウ</t>
    </rPh>
    <rPh sb="7" eb="9">
      <t>ジム</t>
    </rPh>
    <rPh sb="9" eb="11">
      <t>クミアイ</t>
    </rPh>
    <rPh sb="12" eb="14">
      <t>キョウドウ</t>
    </rPh>
    <rPh sb="14" eb="16">
      <t>ケンシュウ</t>
    </rPh>
    <rPh sb="16" eb="18">
      <t>トクベツ</t>
    </rPh>
    <rPh sb="18" eb="20">
      <t>カイケイ</t>
    </rPh>
    <phoneticPr fontId="2"/>
  </si>
  <si>
    <t>三重県市町総合事務組合（デジタル地図特別会計）</t>
    <rPh sb="0" eb="3">
      <t>ミエケン</t>
    </rPh>
    <rPh sb="3" eb="4">
      <t>シ</t>
    </rPh>
    <rPh sb="4" eb="5">
      <t>マチ</t>
    </rPh>
    <rPh sb="5" eb="7">
      <t>ソウゴウ</t>
    </rPh>
    <rPh sb="7" eb="9">
      <t>ジム</t>
    </rPh>
    <rPh sb="9" eb="11">
      <t>クミアイ</t>
    </rPh>
    <rPh sb="16" eb="18">
      <t>チズ</t>
    </rPh>
    <rPh sb="18" eb="20">
      <t>トクベツ</t>
    </rPh>
    <rPh sb="20" eb="22">
      <t>カイケイ</t>
    </rPh>
    <phoneticPr fontId="2"/>
  </si>
  <si>
    <t>三重県市町総合事務組合（物品特別会計）</t>
    <rPh sb="0" eb="3">
      <t>ミエケン</t>
    </rPh>
    <rPh sb="3" eb="4">
      <t>シ</t>
    </rPh>
    <rPh sb="4" eb="5">
      <t>マチ</t>
    </rPh>
    <rPh sb="5" eb="7">
      <t>ソウゴウ</t>
    </rPh>
    <rPh sb="7" eb="9">
      <t>ジム</t>
    </rPh>
    <rPh sb="9" eb="11">
      <t>クミアイ</t>
    </rPh>
    <rPh sb="12" eb="14">
      <t>ブッピン</t>
    </rPh>
    <rPh sb="14" eb="16">
      <t>トクベツ</t>
    </rPh>
    <rPh sb="16" eb="18">
      <t>カイケイ</t>
    </rPh>
    <phoneticPr fontId="2"/>
  </si>
  <si>
    <t>三重県市町総合事務組合（退職手当特別会計）</t>
    <rPh sb="0" eb="3">
      <t>ミエケン</t>
    </rPh>
    <rPh sb="3" eb="4">
      <t>シ</t>
    </rPh>
    <rPh sb="4" eb="5">
      <t>マチ</t>
    </rPh>
    <rPh sb="5" eb="7">
      <t>ソウゴウ</t>
    </rPh>
    <rPh sb="7" eb="9">
      <t>ジム</t>
    </rPh>
    <rPh sb="9" eb="11">
      <t>クミアイ</t>
    </rPh>
    <rPh sb="12" eb="14">
      <t>タイショク</t>
    </rPh>
    <rPh sb="14" eb="16">
      <t>テアテ</t>
    </rPh>
    <rPh sb="16" eb="18">
      <t>トクベツ</t>
    </rPh>
    <rPh sb="18" eb="20">
      <t>カイケイ</t>
    </rPh>
    <phoneticPr fontId="2"/>
  </si>
  <si>
    <t>三重県市町総合事務組合（消防救急無線特別会計）</t>
    <rPh sb="0" eb="3">
      <t>ミエケン</t>
    </rPh>
    <rPh sb="3" eb="4">
      <t>シ</t>
    </rPh>
    <rPh sb="4" eb="5">
      <t>マチ</t>
    </rPh>
    <rPh sb="5" eb="7">
      <t>ソウゴウ</t>
    </rPh>
    <rPh sb="7" eb="9">
      <t>ジム</t>
    </rPh>
    <rPh sb="9" eb="11">
      <t>クミアイ</t>
    </rPh>
    <rPh sb="12" eb="14">
      <t>ショウボウ</t>
    </rPh>
    <rPh sb="14" eb="16">
      <t>キュウキュウ</t>
    </rPh>
    <rPh sb="16" eb="18">
      <t>ムセン</t>
    </rPh>
    <rPh sb="18" eb="20">
      <t>トクベツ</t>
    </rPh>
    <rPh sb="20" eb="22">
      <t>カイケイ</t>
    </rPh>
    <phoneticPr fontId="2"/>
  </si>
  <si>
    <t>三泗鈴亀農業共済事務組合（農業共済事業特別会計）</t>
    <rPh sb="2" eb="3">
      <t>スズ</t>
    </rPh>
    <rPh sb="3" eb="4">
      <t>カメ</t>
    </rPh>
    <rPh sb="4" eb="6">
      <t>ノウギョウ</t>
    </rPh>
    <rPh sb="6" eb="8">
      <t>キョウサイ</t>
    </rPh>
    <rPh sb="8" eb="10">
      <t>ジム</t>
    </rPh>
    <rPh sb="10" eb="12">
      <t>クミアイ</t>
    </rPh>
    <rPh sb="13" eb="15">
      <t>ノウギョウ</t>
    </rPh>
    <rPh sb="15" eb="17">
      <t>キョウサイ</t>
    </rPh>
    <rPh sb="17" eb="19">
      <t>ジギョウ</t>
    </rPh>
    <rPh sb="19" eb="21">
      <t>トクベツ</t>
    </rPh>
    <rPh sb="21" eb="23">
      <t>カイケイ</t>
    </rPh>
    <phoneticPr fontId="2"/>
  </si>
  <si>
    <t>三重地方税管理回収機構（一般会計）</t>
    <rPh sb="0" eb="2">
      <t>ミエ</t>
    </rPh>
    <rPh sb="2" eb="4">
      <t>チホウ</t>
    </rPh>
    <rPh sb="4" eb="5">
      <t>ゼイ</t>
    </rPh>
    <rPh sb="5" eb="7">
      <t>カンリ</t>
    </rPh>
    <rPh sb="7" eb="9">
      <t>カイシュウ</t>
    </rPh>
    <rPh sb="9" eb="11">
      <t>キコウ</t>
    </rPh>
    <rPh sb="12" eb="14">
      <t>イッパン</t>
    </rPh>
    <rPh sb="14" eb="16">
      <t>カイケイ</t>
    </rPh>
    <phoneticPr fontId="2"/>
  </si>
  <si>
    <t>三重地方税管理回収機構（滞納整理拡充事業特別会計）</t>
    <rPh sb="0" eb="2">
      <t>ミエ</t>
    </rPh>
    <rPh sb="2" eb="4">
      <t>チホウ</t>
    </rPh>
    <rPh sb="4" eb="5">
      <t>ゼイ</t>
    </rPh>
    <rPh sb="5" eb="7">
      <t>カンリ</t>
    </rPh>
    <rPh sb="7" eb="9">
      <t>カイシュウ</t>
    </rPh>
    <rPh sb="9" eb="11">
      <t>キコウ</t>
    </rPh>
    <rPh sb="12" eb="14">
      <t>タイノウ</t>
    </rPh>
    <rPh sb="14" eb="16">
      <t>セイリ</t>
    </rPh>
    <rPh sb="16" eb="18">
      <t>カクジュウ</t>
    </rPh>
    <rPh sb="18" eb="20">
      <t>ジギョウ</t>
    </rPh>
    <rPh sb="20" eb="22">
      <t>トクベツ</t>
    </rPh>
    <rPh sb="22" eb="24">
      <t>カイケイ</t>
    </rPh>
    <phoneticPr fontId="2"/>
  </si>
  <si>
    <t>三重県後期高齢者医療広域連合(一般会計)</t>
    <rPh sb="0" eb="3">
      <t>ミエケン</t>
    </rPh>
    <rPh sb="3" eb="5">
      <t>コウキ</t>
    </rPh>
    <rPh sb="5" eb="7">
      <t>コウレイ</t>
    </rPh>
    <rPh sb="7" eb="8">
      <t>シャ</t>
    </rPh>
    <rPh sb="8" eb="10">
      <t>イリョウ</t>
    </rPh>
    <rPh sb="10" eb="12">
      <t>コウイキ</t>
    </rPh>
    <rPh sb="12" eb="14">
      <t>レンゴウ</t>
    </rPh>
    <rPh sb="15" eb="17">
      <t>イッパン</t>
    </rPh>
    <rPh sb="17" eb="19">
      <t>カイケイ</t>
    </rPh>
    <phoneticPr fontId="2"/>
  </si>
  <si>
    <t>三重県後期高齢者医療広域連合(後期高齢者医療特別会計)</t>
    <rPh sb="0" eb="3">
      <t>ミエケン</t>
    </rPh>
    <rPh sb="3" eb="5">
      <t>コウキ</t>
    </rPh>
    <rPh sb="5" eb="7">
      <t>コウレイ</t>
    </rPh>
    <rPh sb="7" eb="8">
      <t>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</si>
  <si>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三重県三重郡土地開発公社</t>
    <rPh sb="0" eb="3">
      <t>ミエケン</t>
    </rPh>
    <rPh sb="3" eb="5">
      <t>ミエ</t>
    </rPh>
    <rPh sb="5" eb="6">
      <t>グン</t>
    </rPh>
    <rPh sb="6" eb="8">
      <t>トチ</t>
    </rPh>
    <rPh sb="8" eb="10">
      <t>カイハツ</t>
    </rPh>
    <rPh sb="10" eb="12">
      <t>コウシャ</t>
    </rPh>
    <phoneticPr fontId="2"/>
  </si>
  <si>
    <t>-</t>
    <phoneticPr fontId="2"/>
  </si>
  <si>
    <t>-</t>
    <phoneticPr fontId="2"/>
  </si>
  <si>
    <t>三重県市町総合事務組合（公平委員会特別会計）</t>
    <rPh sb="0" eb="3">
      <t>ミエケン</t>
    </rPh>
    <rPh sb="3" eb="4">
      <t>シ</t>
    </rPh>
    <rPh sb="4" eb="5">
      <t>マチ</t>
    </rPh>
    <rPh sb="5" eb="7">
      <t>ソウゴウ</t>
    </rPh>
    <rPh sb="7" eb="9">
      <t>ジム</t>
    </rPh>
    <rPh sb="9" eb="11">
      <t>クミアイ</t>
    </rPh>
    <rPh sb="12" eb="14">
      <t>コウヘイ</t>
    </rPh>
    <rPh sb="14" eb="17">
      <t>イインカイ</t>
    </rPh>
    <rPh sb="17" eb="19">
      <t>トクベツ</t>
    </rPh>
    <rPh sb="19" eb="21">
      <t>カイケイ</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</si>
  <si>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</si>
  <si>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</si>
  <si>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</si>
  <si>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</si>
  <si>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</si>
  <si>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</si>
  <si>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</si>
  <si>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</si>
  <si>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</si>
  <si>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</si>
  <si>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</si>
  <si>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</si>
  <si>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類似団体と比較しても低い水準を保っている。今後も地方債等適正に管理し、長期的に健全な財政運営に努める。</t>
    <rPh sb="0" eb="2">
      <t>ルイジ</t>
    </rPh>
    <rPh sb="2" eb="4">
      <t>ダンタイ</t>
    </rPh>
    <rPh sb="5" eb="7">
      <t>ヒカク</t>
    </rPh>
    <rPh sb="10" eb="11">
      <t>ヒク</t>
    </rPh>
    <rPh sb="12" eb="14">
      <t>スイジュン</t>
    </rPh>
    <rPh sb="15" eb="16">
      <t>タモ</t>
    </rPh>
    <rPh sb="21" eb="23">
      <t>コンゴ</t>
    </rPh>
    <rPh sb="24" eb="27">
      <t>チホウサイ</t>
    </rPh>
    <rPh sb="27" eb="28">
      <t>ナド</t>
    </rPh>
    <rPh sb="28" eb="30">
      <t>テキセイ</t>
    </rPh>
    <rPh sb="31" eb="33">
      <t>カンリ</t>
    </rPh>
    <rPh sb="35" eb="38">
      <t>チョウキテキ</t>
    </rPh>
    <rPh sb="39" eb="41">
      <t>ケンゼン</t>
    </rPh>
    <rPh sb="42" eb="44">
      <t>ザイセイ</t>
    </rPh>
    <rPh sb="44" eb="46">
      <t>ウンエイ</t>
    </rPh>
    <rPh sb="47" eb="48">
      <t>ツト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</si>
</sst>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98" xfId="32" applyNumberFormat="1" applyFont="1" applyBorder="1" applyAlignment="1" applyProtection="1">
      <alignment horizontal="right" vertical="center" shrinkToFit="1"/>
      <protection locked="0"/>
    </xf>
    <xf numFmtId="177" fontId="26" fillId="0" borderId="99" xfId="32" applyNumberFormat="1" applyFont="1" applyBorder="1" applyAlignment="1" applyProtection="1">
      <alignment horizontal="right" vertical="center" shrinkToFit="1"/>
      <protection locked="0"/>
    </xf>
    <xf numFmtId="177" fontId="26" fillId="0" borderId="107"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10"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70897</c:v>
                </c:pt>
                <c:pt idx="1">
                  <c:v>66496</c:v>
                </c:pt>
                <c:pt idx="2">
                  <c:v>82748</c:v>
                </c:pt>
                <c:pt idx="3">
                  <c:v>91837</c:v>
                </c:pt>
                <c:pt idx="4">
                  <c:v>106092</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50668</c:v>
                </c:pt>
                <c:pt idx="1">
                  <c:v>41712</c:v>
                </c:pt>
                <c:pt idx="2">
                  <c:v>42977</c:v>
                </c:pt>
                <c:pt idx="3">
                  <c:v>53908</c:v>
                </c:pt>
                <c:pt idx="4">
                  <c:v>52950</c:v>
                </c:pt>
              </c:numCache>
            </c:numRef>
          </c:val>
          <c:smooth val="0"/>
        </c:ser>
        <c:dLbls>
          <c:showLegendKey val="0"/>
          <c:showVal val="0"/>
          <c:showCatName val="0"/>
          <c:showSerName val="0"/>
          <c:showPercent val="0"/>
          <c:showBubbleSize val="0"/>
        </c:dLbls>
        <c:marker val="1"/>
        <c:smooth val="0"/>
        <c:axId val="84134912"/>
        <c:axId val="84284544"/>
      </c:lineChart>
      <c:catAx>
        <c:axId val="8413491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4284544"/>
        <c:crosses val="autoZero"/>
        <c:auto val="1"/>
        <c:lblAlgn val="ctr"/>
        <c:lblOffset val="100"/>
        <c:tickLblSkip val="1"/>
        <c:tickMarkSkip val="1"/>
        <c:noMultiLvlLbl val="0"/>
      </c:catAx>
      <c:valAx>
        <c:axId val="84284544"/>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413491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7.2</c:v>
                </c:pt>
                <c:pt idx="1">
                  <c:v>7.67</c:v>
                </c:pt>
                <c:pt idx="2">
                  <c:v>7.13</c:v>
                </c:pt>
                <c:pt idx="3">
                  <c:v>6.93</c:v>
                </c:pt>
                <c:pt idx="4">
                  <c:v>9.56</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144.51</c:v>
                </c:pt>
                <c:pt idx="1">
                  <c:v>160.19999999999999</c:v>
                </c:pt>
                <c:pt idx="2">
                  <c:v>178.86</c:v>
                </c:pt>
                <c:pt idx="3">
                  <c:v>170.7</c:v>
                </c:pt>
                <c:pt idx="4">
                  <c:v>185.06</c:v>
                </c:pt>
              </c:numCache>
            </c:numRef>
          </c:val>
        </c:ser>
        <c:dLbls>
          <c:showLegendKey val="0"/>
          <c:showVal val="0"/>
          <c:showCatName val="0"/>
          <c:showSerName val="0"/>
          <c:showPercent val="0"/>
          <c:showBubbleSize val="0"/>
        </c:dLbls>
        <c:gapWidth val="250"/>
        <c:overlap val="100"/>
        <c:axId val="109356544"/>
        <c:axId val="10935846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3.42</c:v>
                </c:pt>
                <c:pt idx="1">
                  <c:v>2.62</c:v>
                </c:pt>
                <c:pt idx="2">
                  <c:v>7.03</c:v>
                </c:pt>
                <c:pt idx="3">
                  <c:v>13.52</c:v>
                </c:pt>
                <c:pt idx="4">
                  <c:v>9.9</c:v>
                </c:pt>
              </c:numCache>
            </c:numRef>
          </c:val>
          <c:smooth val="0"/>
        </c:ser>
        <c:dLbls>
          <c:showLegendKey val="0"/>
          <c:showVal val="0"/>
          <c:showCatName val="0"/>
          <c:showSerName val="0"/>
          <c:showPercent val="0"/>
          <c:showBubbleSize val="0"/>
        </c:dLbls>
        <c:marker val="1"/>
        <c:smooth val="0"/>
        <c:axId val="109356544"/>
        <c:axId val="109358464"/>
      </c:lineChart>
      <c:catAx>
        <c:axId val="1093565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09358464"/>
        <c:crosses val="autoZero"/>
        <c:auto val="1"/>
        <c:lblAlgn val="ctr"/>
        <c:lblOffset val="100"/>
        <c:tickLblSkip val="1"/>
        <c:tickMarkSkip val="1"/>
        <c:noMultiLvlLbl val="0"/>
      </c:catAx>
      <c:valAx>
        <c:axId val="1093584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93565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0.11</c:v>
                </c:pt>
                <c:pt idx="2">
                  <c:v>#N/A</c:v>
                </c:pt>
                <c:pt idx="3">
                  <c:v>0.14000000000000001</c:v>
                </c:pt>
                <c:pt idx="4">
                  <c:v>#N/A</c:v>
                </c:pt>
                <c:pt idx="5">
                  <c:v>7.0000000000000007E-2</c:v>
                </c:pt>
                <c:pt idx="6">
                  <c:v>#N/A</c:v>
                </c:pt>
                <c:pt idx="7">
                  <c:v>7.0000000000000007E-2</c:v>
                </c:pt>
                <c:pt idx="8">
                  <c:v>#N/A</c:v>
                </c:pt>
                <c:pt idx="9">
                  <c:v>7.0000000000000007E-2</c:v>
                </c:pt>
              </c:numCache>
            </c:numRef>
          </c:val>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0.55000000000000004</c:v>
                </c:pt>
                <c:pt idx="2">
                  <c:v>#N/A</c:v>
                </c:pt>
                <c:pt idx="3">
                  <c:v>1.25</c:v>
                </c:pt>
                <c:pt idx="4">
                  <c:v>#N/A</c:v>
                </c:pt>
                <c:pt idx="5">
                  <c:v>0.5</c:v>
                </c:pt>
                <c:pt idx="6">
                  <c:v>#N/A</c:v>
                </c:pt>
                <c:pt idx="7">
                  <c:v>0.69</c:v>
                </c:pt>
                <c:pt idx="8">
                  <c:v>#N/A</c:v>
                </c:pt>
                <c:pt idx="9">
                  <c:v>0.66</c:v>
                </c:pt>
              </c:numCache>
            </c:numRef>
          </c:val>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c:v>
                </c:pt>
                <c:pt idx="2">
                  <c:v>#N/A</c:v>
                </c:pt>
                <c:pt idx="3">
                  <c:v>0.72</c:v>
                </c:pt>
                <c:pt idx="4">
                  <c:v>#N/A</c:v>
                </c:pt>
                <c:pt idx="5">
                  <c:v>0.89</c:v>
                </c:pt>
                <c:pt idx="6">
                  <c:v>#N/A</c:v>
                </c:pt>
                <c:pt idx="7">
                  <c:v>0.67</c:v>
                </c:pt>
                <c:pt idx="8">
                  <c:v>#N/A</c:v>
                </c:pt>
                <c:pt idx="9">
                  <c:v>1.1499999999999999</c:v>
                </c:pt>
              </c:numCache>
            </c:numRef>
          </c:val>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1.85</c:v>
                </c:pt>
                <c:pt idx="2">
                  <c:v>#N/A</c:v>
                </c:pt>
                <c:pt idx="3">
                  <c:v>1.69</c:v>
                </c:pt>
                <c:pt idx="4">
                  <c:v>#N/A</c:v>
                </c:pt>
                <c:pt idx="5">
                  <c:v>1.24</c:v>
                </c:pt>
                <c:pt idx="6">
                  <c:v>#N/A</c:v>
                </c:pt>
                <c:pt idx="7">
                  <c:v>1.1000000000000001</c:v>
                </c:pt>
                <c:pt idx="8">
                  <c:v>#N/A</c:v>
                </c:pt>
                <c:pt idx="9">
                  <c:v>1.8</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7.19</c:v>
                </c:pt>
                <c:pt idx="2">
                  <c:v>#N/A</c:v>
                </c:pt>
                <c:pt idx="3">
                  <c:v>7.67</c:v>
                </c:pt>
                <c:pt idx="4">
                  <c:v>#N/A</c:v>
                </c:pt>
                <c:pt idx="5">
                  <c:v>7.13</c:v>
                </c:pt>
                <c:pt idx="6">
                  <c:v>#N/A</c:v>
                </c:pt>
                <c:pt idx="7">
                  <c:v>6.92</c:v>
                </c:pt>
                <c:pt idx="8">
                  <c:v>#N/A</c:v>
                </c:pt>
                <c:pt idx="9">
                  <c:v>9.56</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10.29</c:v>
                </c:pt>
                <c:pt idx="2">
                  <c:v>#N/A</c:v>
                </c:pt>
                <c:pt idx="3">
                  <c:v>11.84</c:v>
                </c:pt>
                <c:pt idx="4">
                  <c:v>#N/A</c:v>
                </c:pt>
                <c:pt idx="5">
                  <c:v>12.53</c:v>
                </c:pt>
                <c:pt idx="6">
                  <c:v>#N/A</c:v>
                </c:pt>
                <c:pt idx="7">
                  <c:v>10.29</c:v>
                </c:pt>
                <c:pt idx="8">
                  <c:v>#N/A</c:v>
                </c:pt>
                <c:pt idx="9">
                  <c:v>9.94</c:v>
                </c:pt>
              </c:numCache>
            </c:numRef>
          </c:val>
        </c:ser>
        <c:dLbls>
          <c:showLegendKey val="0"/>
          <c:showVal val="0"/>
          <c:showCatName val="0"/>
          <c:showSerName val="0"/>
          <c:showPercent val="0"/>
          <c:showBubbleSize val="0"/>
        </c:dLbls>
        <c:gapWidth val="150"/>
        <c:overlap val="100"/>
        <c:axId val="109469056"/>
        <c:axId val="109470848"/>
      </c:barChart>
      <c:catAx>
        <c:axId val="1094690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9470848"/>
        <c:crosses val="autoZero"/>
        <c:auto val="1"/>
        <c:lblAlgn val="ctr"/>
        <c:lblOffset val="100"/>
        <c:tickLblSkip val="1"/>
        <c:tickMarkSkip val="1"/>
        <c:noMultiLvlLbl val="0"/>
      </c:catAx>
      <c:valAx>
        <c:axId val="1094708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946905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591</c:v>
                </c:pt>
                <c:pt idx="5">
                  <c:v>590</c:v>
                </c:pt>
                <c:pt idx="8">
                  <c:v>580</c:v>
                </c:pt>
                <c:pt idx="11">
                  <c:v>575</c:v>
                </c:pt>
                <c:pt idx="14">
                  <c:v>535</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13</c:v>
                </c:pt>
                <c:pt idx="3">
                  <c:v>9</c:v>
                </c:pt>
                <c:pt idx="6">
                  <c:v>2</c:v>
                </c:pt>
                <c:pt idx="9">
                  <c:v>0</c:v>
                </c:pt>
                <c:pt idx="12">
                  <c:v>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683</c:v>
                </c:pt>
                <c:pt idx="3">
                  <c:v>687</c:v>
                </c:pt>
                <c:pt idx="6">
                  <c:v>653</c:v>
                </c:pt>
                <c:pt idx="9">
                  <c:v>658</c:v>
                </c:pt>
                <c:pt idx="12">
                  <c:v>628</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124</c:v>
                </c:pt>
                <c:pt idx="3">
                  <c:v>123</c:v>
                </c:pt>
                <c:pt idx="6">
                  <c:v>80</c:v>
                </c:pt>
                <c:pt idx="9">
                  <c:v>47</c:v>
                </c:pt>
                <c:pt idx="12">
                  <c:v>43</c:v>
                </c:pt>
              </c:numCache>
            </c:numRef>
          </c:val>
        </c:ser>
        <c:dLbls>
          <c:showLegendKey val="0"/>
          <c:showVal val="0"/>
          <c:showCatName val="0"/>
          <c:showSerName val="0"/>
          <c:showPercent val="0"/>
          <c:showBubbleSize val="0"/>
        </c:dLbls>
        <c:gapWidth val="100"/>
        <c:overlap val="100"/>
        <c:axId val="109553920"/>
        <c:axId val="10956019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229</c:v>
                </c:pt>
                <c:pt idx="2">
                  <c:v>#N/A</c:v>
                </c:pt>
                <c:pt idx="3">
                  <c:v>#N/A</c:v>
                </c:pt>
                <c:pt idx="4">
                  <c:v>229</c:v>
                </c:pt>
                <c:pt idx="5">
                  <c:v>#N/A</c:v>
                </c:pt>
                <c:pt idx="6">
                  <c:v>#N/A</c:v>
                </c:pt>
                <c:pt idx="7">
                  <c:v>155</c:v>
                </c:pt>
                <c:pt idx="8">
                  <c:v>#N/A</c:v>
                </c:pt>
                <c:pt idx="9">
                  <c:v>#N/A</c:v>
                </c:pt>
                <c:pt idx="10">
                  <c:v>130</c:v>
                </c:pt>
                <c:pt idx="11">
                  <c:v>#N/A</c:v>
                </c:pt>
                <c:pt idx="12">
                  <c:v>#N/A</c:v>
                </c:pt>
                <c:pt idx="13">
                  <c:v>136</c:v>
                </c:pt>
                <c:pt idx="14">
                  <c:v>#N/A</c:v>
                </c:pt>
              </c:numCache>
            </c:numRef>
          </c:val>
          <c:smooth val="0"/>
        </c:ser>
        <c:dLbls>
          <c:showLegendKey val="0"/>
          <c:showVal val="0"/>
          <c:showCatName val="0"/>
          <c:showSerName val="0"/>
          <c:showPercent val="0"/>
          <c:showBubbleSize val="0"/>
        </c:dLbls>
        <c:marker val="1"/>
        <c:smooth val="0"/>
        <c:axId val="109553920"/>
        <c:axId val="109560192"/>
      </c:lineChart>
      <c:catAx>
        <c:axId val="1095539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9560192"/>
        <c:crosses val="autoZero"/>
        <c:auto val="1"/>
        <c:lblAlgn val="ctr"/>
        <c:lblOffset val="100"/>
        <c:tickLblSkip val="1"/>
        <c:tickMarkSkip val="1"/>
        <c:noMultiLvlLbl val="0"/>
      </c:catAx>
      <c:valAx>
        <c:axId val="1095601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95539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5934</c:v>
                </c:pt>
                <c:pt idx="5">
                  <c:v>5425</c:v>
                </c:pt>
                <c:pt idx="8">
                  <c:v>5101</c:v>
                </c:pt>
                <c:pt idx="11">
                  <c:v>4739</c:v>
                </c:pt>
                <c:pt idx="14">
                  <c:v>4483</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0</c:v>
                </c:pt>
                <c:pt idx="5">
                  <c:v>0</c:v>
                </c:pt>
                <c:pt idx="8">
                  <c:v>0</c:v>
                </c:pt>
                <c:pt idx="11">
                  <c:v>0</c:v>
                </c:pt>
                <c:pt idx="14">
                  <c:v>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21040</c:v>
                </c:pt>
                <c:pt idx="5">
                  <c:v>21226</c:v>
                </c:pt>
                <c:pt idx="8">
                  <c:v>21625</c:v>
                </c:pt>
                <c:pt idx="11">
                  <c:v>22418</c:v>
                </c:pt>
                <c:pt idx="14">
                  <c:v>23035</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696</c:v>
                </c:pt>
                <c:pt idx="3">
                  <c:v>665</c:v>
                </c:pt>
                <c:pt idx="6">
                  <c:v>674</c:v>
                </c:pt>
                <c:pt idx="9">
                  <c:v>632</c:v>
                </c:pt>
                <c:pt idx="12">
                  <c:v>537</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14</c:v>
                </c:pt>
                <c:pt idx="3">
                  <c:v>3</c:v>
                </c:pt>
                <c:pt idx="6">
                  <c:v>4</c:v>
                </c:pt>
                <c:pt idx="9">
                  <c:v>6</c:v>
                </c:pt>
                <c:pt idx="12">
                  <c:v>6</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6521</c:v>
                </c:pt>
                <c:pt idx="3">
                  <c:v>6156</c:v>
                </c:pt>
                <c:pt idx="6">
                  <c:v>5706</c:v>
                </c:pt>
                <c:pt idx="9">
                  <c:v>5273</c:v>
                </c:pt>
                <c:pt idx="12">
                  <c:v>4984</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456</c:v>
                </c:pt>
                <c:pt idx="3">
                  <c:v>345</c:v>
                </c:pt>
                <c:pt idx="6">
                  <c:v>272</c:v>
                </c:pt>
                <c:pt idx="9">
                  <c:v>312</c:v>
                </c:pt>
                <c:pt idx="12">
                  <c:v>505</c:v>
                </c:pt>
              </c:numCache>
            </c:numRef>
          </c:val>
        </c:ser>
        <c:dLbls>
          <c:showLegendKey val="0"/>
          <c:showVal val="0"/>
          <c:showCatName val="0"/>
          <c:showSerName val="0"/>
          <c:showPercent val="0"/>
          <c:showBubbleSize val="0"/>
        </c:dLbls>
        <c:gapWidth val="100"/>
        <c:overlap val="100"/>
        <c:axId val="109924736"/>
        <c:axId val="10992665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showLegendKey val="0"/>
          <c:showVal val="0"/>
          <c:showCatName val="0"/>
          <c:showSerName val="0"/>
          <c:showPercent val="0"/>
          <c:showBubbleSize val="0"/>
        </c:dLbls>
        <c:marker val="1"/>
        <c:smooth val="0"/>
        <c:axId val="109924736"/>
        <c:axId val="109926656"/>
      </c:lineChart>
      <c:catAx>
        <c:axId val="1099247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09926656"/>
        <c:crosses val="autoZero"/>
        <c:auto val="1"/>
        <c:lblAlgn val="ctr"/>
        <c:lblOffset val="100"/>
        <c:tickLblSkip val="1"/>
        <c:tickMarkSkip val="1"/>
        <c:noMultiLvlLbl val="0"/>
      </c:catAx>
      <c:valAx>
        <c:axId val="1099266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99247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{483F7F6C-909A-4D45-91C2-777BEE0C2FC0}</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{81298504-BABB-4093-AF4A-A6787D5526DB}</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{7AF010BB-4B32-4924-8C7C-70C80CCB1B43}</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{D43A80B4-E225-407A-ADCC-189BB199F3A2}</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{485948BF-7DBD-4B1A-A064-C974593495EF}</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{A82BABE4-218E-4D14-B8D1-3485777D7B7D}</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{D86C461A-9ADA-4BEE-B0E4-B28057553526}</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{CC83523D-CA6E-4CD0-991C-20E14E96955D}</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{90E52566-8C40-4537-B315-B9F32F983C61}</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{C8DD9493-F85C-43CE-9C30-9A29B0F9E2B3}</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110088576"/>
        <c:axId val="110090496"/>
      </c:scatterChart>
      <c:valAx>
        <c:axId val="110088576"/>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0090496"/>
        <c:crosses val="autoZero"/>
        <c:crossBetween val="midCat"/>
      </c:valAx>
      <c:valAx>
        <c:axId val="110090496"/>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1008857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{CCEF19A3-2B50-4820-A2F4-1F52545B5708}</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{451BF916-D7E0-4A52-9EE5-1EC7223568A5}</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{A3FD775E-849A-4D84-B0E8-F67C02B07DFA}</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{90DE2841-B2FD-4B8C-A33C-790D89C8CD95}</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{6D2DECE9-6B38-4382-9D3B-71AC84717B59}</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5.2</c:v>
                </c:pt>
                <c:pt idx="1">
                  <c:v>5.4</c:v>
                </c:pt>
                <c:pt idx="2">
                  <c:v>5.2</c:v>
                </c:pt>
                <c:pt idx="3">
                  <c:v>4.3</c:v>
                </c:pt>
                <c:pt idx="4">
                  <c:v>3.4</c:v>
                </c:pt>
              </c:numCache>
            </c:numRef>
          </c:xVal>
          <c:yVal>
            <c:numRef>
              <c:f>公会計指標分析・財政指標組合せ分析表!$K$73:$O$73</c:f>
              <c:numCache>
                <c:formatCode>#,##0.0;"▲ "#,##0.0</c:formatCode>
                <c:ptCount val="5"/>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{C9779288-C195-43CF-B3A1-A77981DA4DE6}</c15:txfldGUID>
                      <c15:f>公会計指標分析・財政指標組合せ分析表!$K$72</c15:f>
                      <c15:dlblFieldTableCache>
                        <c:ptCount val="1"/>
                        <c:pt idx="0">
                          <c:v>H23</c:v>
                        </c:pt>
                      </c15:dlblFieldTableCache>
                    </c15:dlblFTEntry>
                  </c15:dlblFieldTable>
                  <c15:showDataLabelsRange val="0"/>
                </c:ext>
              </c:extLst>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{5D9080B3-5940-4255-9D5A-B435891EAB4A}</c15:txfldGUID>
                      <c15:f>公会計指標分析・財政指標組合せ分析表!$L$72</c15:f>
                      <c15:dlblFieldTableCache>
                        <c:ptCount val="1"/>
                        <c:pt idx="0">
                          <c:v>H24</c:v>
                        </c:pt>
                      </c15:dlblFieldTableCache>
                    </c15:dlblFTEntry>
                  </c15:dlblFieldTable>
                  <c15:showDataLabelsRange val="0"/>
                </c:ext>
              </c:extLst>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{82BCA305-4039-43C9-A8E0-FF316E4AC364}</c15:txfldGUID>
                      <c15:f>公会計指標分析・財政指標組合せ分析表!$M$72</c15:f>
                      <c15:dlblFieldTableCache>
                        <c:ptCount val="1"/>
                        <c:pt idx="0">
                          <c:v>H25</c:v>
                        </c:pt>
                      </c15:dlblFieldTableCache>
                    </c15:dlblFTEntry>
                  </c15:dlblFieldTable>
                  <c15:showDataLabelsRange val="0"/>
                </c:ext>
              </c:extLst>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{2720B815-F019-4387-AA7A-4456297FA4E2}</c15:txfldGUID>
                      <c15:f>公会計指標分析・財政指標組合せ分析表!$N$72</c15:f>
                      <c15:dlblFieldTableCache>
                        <c:ptCount val="1"/>
                        <c:pt idx="0">
                          <c:v>H26</c:v>
                        </c:pt>
                      </c15:dlblFieldTableCache>
                    </c15:dlblFTEntry>
                  </c15:dlblFieldTable>
                  <c15:showDataLabelsRange val="0"/>
                </c:ext>
              </c:extLst>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{0046440D-36F4-47BA-AA45-8882CB94E9B4}</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11.6</c:v>
                </c:pt>
                <c:pt idx="1">
                  <c:v>10.9</c:v>
                </c:pt>
                <c:pt idx="2">
                  <c:v>10.1</c:v>
                </c:pt>
                <c:pt idx="3">
                  <c:v>9.1</c:v>
                </c:pt>
                <c:pt idx="4">
                  <c:v>9.3000000000000007</c:v>
                </c:pt>
              </c:numCache>
            </c:numRef>
          </c:xVal>
          <c:yVal>
            <c:numRef>
              <c:f>公会計指標分析・財政指標組合せ分析表!$K$77:$O$77</c:f>
              <c:numCache>
                <c:formatCode>#,##0.0;"▲ "#,##0.0</c:formatCode>
                <c:ptCount val="5"/>
                <c:pt idx="0">
                  <c:v>35.299999999999997</c:v>
                </c:pt>
                <c:pt idx="1">
                  <c:v>29.4</c:v>
                </c:pt>
                <c:pt idx="2">
                  <c:v>18.899999999999999</c:v>
                </c:pt>
                <c:pt idx="3">
                  <c:v>10.199999999999999</c:v>
                </c:pt>
                <c:pt idx="4">
                  <c:v>20.2</c:v>
                </c:pt>
              </c:numCache>
            </c:numRef>
          </c:yVal>
          <c:smooth val="0"/>
        </c:ser>
        <c:dLbls>
          <c:showLegendKey val="0"/>
          <c:showVal val="0"/>
          <c:showCatName val="0"/>
          <c:showSerName val="0"/>
          <c:showPercent val="0"/>
          <c:showBubbleSize val="0"/>
        </c:dLbls>
        <c:axId val="110128512"/>
        <c:axId val="110130688"/>
      </c:scatterChart>
      <c:valAx>
        <c:axId val="110128512"/>
        <c:scaling>
          <c:orientation val="minMax"/>
          <c:max val="11.9"/>
          <c:min val="8.9"/>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0130688"/>
        <c:crosses val="autoZero"/>
        <c:crossBetween val="midCat"/>
      </c:valAx>
      <c:valAx>
        <c:axId val="110130688"/>
        <c:scaling>
          <c:orientation val="minMax"/>
          <c:max val="40"/>
          <c:min val="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10128512"/>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三重県川越町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・実質公債比率（</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ヵ年平均）</a:t>
          </a:r>
        </a:p>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22</a:t>
          </a:r>
          <a:r>
            <a:rPr kumimoji="1" lang="ja-JP" altLang="en-US" sz="1400">
              <a:latin typeface="ＭＳ ゴシック" pitchFamily="49" charset="-128"/>
              <a:ea typeface="ＭＳ ゴシック" pitchFamily="49" charset="-128"/>
            </a:rPr>
            <a:t>年度：</a:t>
          </a:r>
          <a:r>
            <a:rPr kumimoji="1" lang="en-US" altLang="ja-JP" sz="1400">
              <a:latin typeface="ＭＳ ゴシック" pitchFamily="49" charset="-128"/>
              <a:ea typeface="ＭＳ ゴシック" pitchFamily="49" charset="-128"/>
            </a:rPr>
            <a:t>5.4</a:t>
          </a:r>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年度：</a:t>
          </a:r>
          <a:r>
            <a:rPr kumimoji="1" lang="en-US" altLang="ja-JP" sz="1400">
              <a:latin typeface="ＭＳ ゴシック" pitchFamily="49" charset="-128"/>
              <a:ea typeface="ＭＳ ゴシック" pitchFamily="49" charset="-128"/>
            </a:rPr>
            <a:t>5.2</a:t>
          </a:r>
        </a:p>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年度：</a:t>
          </a:r>
          <a:r>
            <a:rPr kumimoji="1" lang="en-US" altLang="ja-JP" sz="1400">
              <a:latin typeface="ＭＳ ゴシック" pitchFamily="49" charset="-128"/>
              <a:ea typeface="ＭＳ ゴシック" pitchFamily="49" charset="-128"/>
            </a:rPr>
            <a:t>5.4</a:t>
          </a:r>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a:t>
          </a:r>
          <a:r>
            <a:rPr kumimoji="1" lang="en-US" altLang="ja-JP" sz="1400">
              <a:latin typeface="ＭＳ ゴシック" pitchFamily="49" charset="-128"/>
              <a:ea typeface="ＭＳ ゴシック" pitchFamily="49" charset="-128"/>
            </a:rPr>
            <a:t>5.2</a:t>
          </a:r>
        </a:p>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a:t>
          </a:r>
          <a:r>
            <a:rPr kumimoji="1" lang="en-US" altLang="ja-JP" sz="1400">
              <a:latin typeface="ＭＳ ゴシック" pitchFamily="49" charset="-128"/>
              <a:ea typeface="ＭＳ ゴシック" pitchFamily="49" charset="-128"/>
            </a:rPr>
            <a:t>4.3</a:t>
          </a:r>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a:t>
          </a:r>
          <a:r>
            <a:rPr kumimoji="1" lang="en-US" altLang="ja-JP" sz="1400">
              <a:latin typeface="ＭＳ ゴシック" pitchFamily="49" charset="-128"/>
              <a:ea typeface="ＭＳ ゴシック" pitchFamily="49" charset="-128"/>
            </a:rPr>
            <a:t>3.4</a:t>
          </a:r>
        </a:p>
        <a:p>
          <a:r>
            <a:rPr kumimoji="1" lang="ja-JP" altLang="en-US" sz="1400">
              <a:latin typeface="ＭＳ ゴシック" pitchFamily="49" charset="-128"/>
              <a:ea typeface="ＭＳ ゴシック" pitchFamily="49" charset="-128"/>
            </a:rPr>
            <a:t>　実質公債費比率は、上記のとおり推移しており、類似団体と比較しても健全な状況である。</a:t>
          </a:r>
        </a:p>
        <a:p>
          <a:r>
            <a:rPr kumimoji="1" lang="ja-JP" altLang="en-US" sz="1400">
              <a:latin typeface="ＭＳ ゴシック" pitchFamily="49" charset="-128"/>
              <a:ea typeface="ＭＳ ゴシック" pitchFamily="49" charset="-128"/>
            </a:rPr>
            <a:t>　一般会計等において、ここ数年地方債を発行していないことが理由で実質公債比率の分子も減少している。今後も現在の水準を保つためにも、長期的な財政計画の策定と適正な地方債管理に努める。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三重県川越町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充当可能財源等が将来負担額を上回っており、類似団体と比較しても健全な状況である。将来負担となる地方債等を適正に管理し、長期的に健全な財政運営に努める。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0</xdr:colOff>
      <xdr:row>72</xdr:row>
      <xdr:rowOff>0</xdr:rowOff>
    </xdr:from>
    <xdr:to>
      <xdr:col>11</xdr:col>
      <xdr:colOff>0</xdr:colOff>
      <xdr:row>74</xdr:row>
      <xdr:rowOff>0</xdr:rowOff>
    </xdr:to>
    <xdr:sp macro="" textlink="">
      <xdr:nvSpPr>
        <xdr:cNvPr id="4" name="正方形/長方形 3"/>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5" name="正方形/長方形 4"/>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6" name="正方形/長方形 5"/>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7" name="正方形/長方形 6"/>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8" name="正方形/長方形 7"/>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9" name="正方形/長方形 8"/>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0" name="正方形/長方形 9"/>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1" name="正方形/長方形 10"/>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2" name="正方形/長方形 11"/>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三重県川越町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3" name="正方形/長方形 12"/>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4" name="正方形/長方形 13"/>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5" name="正方形/長方形 14"/>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6" name="正方形/長方形 15"/>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7" name="正方形/長方形 16"/>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8" name="正方形/長方形 17"/>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14,922
14,522
8.73
6,825,560
6,356,656
462,790
4,839,580
505,326</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9" name="正方形/長方形 18"/>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0" name="正方形/長方形 19"/>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1" name="正方形/長方形 20"/>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3.4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2" name="正方形/長方形 21"/>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3" name="正方形/長方形 22"/>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4" name="正方形/長方形 23"/>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a:t>
          </a:r>
        </a:p>
      </xdr:txBody>
    </xdr:sp>
    <xdr:clientData/>
  </xdr:twoCellAnchor>
  <xdr:twoCellAnchor>
    <xdr:from>
      <xdr:col>8</xdr:col>
      <xdr:colOff>196850</xdr:colOff>
      <xdr:row>2</xdr:row>
      <xdr:rowOff>22225</xdr:rowOff>
    </xdr:from>
    <xdr:to>
      <xdr:col>9</xdr:col>
      <xdr:colOff>339725</xdr:colOff>
      <xdr:row>3</xdr:row>
      <xdr:rowOff>79375</xdr:rowOff>
    </xdr:to>
    <xdr:sp macro="" textlink="">
      <xdr:nvSpPr>
        <xdr:cNvPr id="25" name="角丸四角形 24"/>
        <xdr:cNvSpPr/>
      </xdr:nvSpPr>
      <xdr:spPr>
        <a:xfrm>
          <a:off x="10693400" y="889000"/>
          <a:ext cx="1524000" cy="381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6" name="正方形/長方形 25"/>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333375</xdr:colOff>
      <xdr:row>2</xdr:row>
      <xdr:rowOff>136525</xdr:rowOff>
    </xdr:from>
    <xdr:to>
      <xdr:col>8</xdr:col>
      <xdr:colOff>434975</xdr:colOff>
      <xdr:row>2</xdr:row>
      <xdr:rowOff>238125</xdr:rowOff>
    </xdr:to>
    <xdr:sp macro="" textlink="">
      <xdr:nvSpPr>
        <xdr:cNvPr id="27" name="フローチャート : 判断 26"/>
        <xdr:cNvSpPr/>
      </xdr:nvSpPr>
      <xdr:spPr>
        <a:xfrm>
          <a:off x="10829925" y="100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8" name="テキスト ボックス 27"/>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1" name="テキスト ボックス 30"/>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2" name="正方形/長方形 3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3" name="正方形/長方形 3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4" name="正方形/長方形 33"/>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5" name="正方形/長方形 3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7" name="正方形/長方形 3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9" name="正方形/長方形 3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0" name="正方形/長方形 3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40.5</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1" name="正方形/長方形 4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2" name="正方形/長方形 41"/>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3" name="正方形/長方形 4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4" name="テキスト ボックス 43"/>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5" name="正方形/長方形 44"/>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6" name="正方形/長方形 4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7" name="正方形/長方形 4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8" name="正方形/長方形 47"/>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9" name="正方形/長方形 4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50" name="正方形/長方形 4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51" name="正方形/長方形 5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2" name="正方形/長方形 5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4" name="正方形/長方形 53"/>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6" name="テキスト ボックス 55"/>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2" name="テキスト ボックス 6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三重県川越町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14,922
14,522
8.73
6,825,560
6,356,656
462,790
4,839,580
505,326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3.4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三重県川越町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14,922
14,522
8.73
6,825,560
6,356,656
462,790
4,839,580
505,326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3.4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三重県川越町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14,922
14,522
8.73
6,825,560
6,356,656
462,790
4,839,580
505,326</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3.4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[1.22]</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2/65</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0.59</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当町は、企業による大規模償却資産税による税収が多く、財政力指数が</a:t>
          </a:r>
          <a:r>
            <a:rPr kumimoji="1" lang="en-US" altLang="ja-JP" sz="1300">
              <a:latin typeface="ＭＳ Ｐゴシック"/>
            </a:rPr>
            <a:t>1.22</a:t>
          </a:r>
          <a:r>
            <a:rPr kumimoji="1" lang="ja-JP" altLang="en-US" sz="1300">
              <a:latin typeface="ＭＳ Ｐゴシック"/>
            </a:rPr>
            <a:t>と類似団体の平均を大きく上回っている。本年度は、地方消費税により増収はしたが、償却資産税は、年々減少し、基準財政収入額の減が見込まれる。</a:t>
          </a:r>
        </a:p>
        <a:p>
          <a:r>
            <a:rPr kumimoji="1" lang="ja-JP" altLang="en-US" sz="1300">
              <a:latin typeface="ＭＳ Ｐゴシック"/>
            </a:rPr>
            <a:t>　今後は、歳出削減、町税等の徴収強化に努め、更なる財政基盤の強化に努めたい。</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46</xdr:row>
      <xdr:rowOff>3175</xdr:rowOff>
    </xdr:from>
    <xdr:to>
      <xdr:col>8</xdr:col>
      <xdr:colOff>355600</xdr:colOff>
      <xdr:row>46</xdr:row>
      <xdr:rowOff>3175</xdr:rowOff>
    </xdr:to>
    <xdr:cxnSp macro="">
      <xdr:nvCxnSpPr>
        <xdr:cNvPr id="49" name="直線コネクタ 48"/>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0" name="テキスト ボックス 49"/>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44</xdr:row>
      <xdr:rowOff>44450</xdr:rowOff>
    </xdr:from>
    <xdr:to>
      <xdr:col>8</xdr:col>
      <xdr:colOff>355600</xdr:colOff>
      <xdr:row>44</xdr:row>
      <xdr:rowOff>44450</xdr:rowOff>
    </xdr:to>
    <xdr:cxnSp macro="">
      <xdr:nvCxnSpPr>
        <xdr:cNvPr id="51" name="直線コネクタ 50"/>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2" name="テキスト ボックス 51"/>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42</xdr:row>
      <xdr:rowOff>85725</xdr:rowOff>
    </xdr:from>
    <xdr:to>
      <xdr:col>8</xdr:col>
      <xdr:colOff>355600</xdr:colOff>
      <xdr:row>42</xdr:row>
      <xdr:rowOff>85725</xdr:rowOff>
    </xdr:to>
    <xdr:cxnSp macro="">
      <xdr:nvCxnSpPr>
        <xdr:cNvPr id="53" name="直線コネクタ 52"/>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4" name="テキスト ボックス 53"/>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168275</xdr:rowOff>
    </xdr:from>
    <xdr:to>
      <xdr:col>8</xdr:col>
      <xdr:colOff>355600</xdr:colOff>
      <xdr:row>38</xdr:row>
      <xdr:rowOff>168275</xdr:rowOff>
    </xdr:to>
    <xdr:cxnSp macro="">
      <xdr:nvCxnSpPr>
        <xdr:cNvPr id="57" name="直線コネクタ 56"/>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8" name="テキスト ボックス 57"/>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37</xdr:row>
      <xdr:rowOff>38100</xdr:rowOff>
    </xdr:from>
    <xdr:to>
      <xdr:col>8</xdr:col>
      <xdr:colOff>355600</xdr:colOff>
      <xdr:row>37</xdr:row>
      <xdr:rowOff>38100</xdr:rowOff>
    </xdr:to>
    <xdr:cxnSp macro="">
      <xdr:nvCxnSpPr>
        <xdr:cNvPr id="59" name="直線コネクタ 58"/>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0" name="テキスト ボックス 59"/>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35</xdr:row>
      <xdr:rowOff>79375</xdr:rowOff>
    </xdr:from>
    <xdr:to>
      <xdr:col>8</xdr:col>
      <xdr:colOff>355600</xdr:colOff>
      <xdr:row>35</xdr:row>
      <xdr:rowOff>79375</xdr:rowOff>
    </xdr:to>
    <xdr:cxnSp macro="">
      <xdr:nvCxnSpPr>
        <xdr:cNvPr id="61" name="直線コネクタ 60"/>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2" name="テキスト ボックス 61"/>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88900</xdr:rowOff>
    </xdr:from>
    <xdr:to>
      <xdr:col>7</xdr:col>
      <xdr:colOff>152400</xdr:colOff>
      <xdr:row>44</xdr:row>
      <xdr:rowOff>165100</xdr:rowOff>
    </xdr:to>
    <xdr:cxnSp macro="">
      <xdr:nvCxnSpPr>
        <xdr:cNvPr id="66" name="直線コネクタ 65"/>
        <xdr:cNvCxnSpPr/>
      </xdr:nvCxnSpPr>
      <xdr:spPr>
        <a:xfrm flipV="1">
          <a:off x="4953000" y="626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137177</xdr:rowOff>
    </xdr:from>
    <xdr:ext cx="762000" cy="259045"/>
    <xdr:sp macro="" textlink="">
      <xdr:nvSpPr>
        <xdr:cNvPr id="67"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0.18</a:t>
          </a:r>
          <a:endParaRPr kumimoji="1" lang="ja-JP" altLang="en-US" sz="1000" b="1">
            <a:latin typeface="ＭＳ Ｐゴシック"/>
          </a:endParaRPr>
        </a:p>
      </xdr:txBody>
    </xdr:sp>
    <xdr:clientData/>
  </xdr:oneCellAnchor>
  <xdr:twoCellAnchor>
    <xdr:from>
      <xdr:col>7</xdr:col>
      <xdr:colOff>63500</xdr:colOff>
      <xdr:row>44</xdr:row>
      <xdr:rowOff>165100</xdr:rowOff>
    </xdr:from>
    <xdr:to>
      <xdr:col>7</xdr:col>
      <xdr:colOff>241300</xdr:colOff>
      <xdr:row>44</xdr:row>
      <xdr:rowOff>165100</xdr:rowOff>
    </xdr:to>
    <xdr:cxnSp macro="">
      <xdr:nvCxnSpPr>
        <xdr:cNvPr id="68" name="直線コネクタ 67"/>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3827</xdr:rowOff>
    </xdr:from>
    <xdr:ext cx="762000" cy="259045"/>
    <xdr:sp macro="" textlink="">
      <xdr:nvSpPr>
        <xdr:cNvPr id="69"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a:t>
          </a:r>
          <a:endParaRPr kumimoji="1" lang="ja-JP" altLang="en-US" sz="1000" b="1">
            <a:latin typeface="ＭＳ Ｐゴシック"/>
          </a:endParaRPr>
        </a:p>
      </xdr:txBody>
    </xdr:sp>
    <xdr:clientData/>
  </xdr:oneCellAnchor>
  <xdr:twoCellAnchor>
    <xdr:from>
      <xdr:col>7</xdr:col>
      <xdr:colOff>63500</xdr:colOff>
      <xdr:row>36</xdr:row>
      <xdr:rowOff>88900</xdr:rowOff>
    </xdr:from>
    <xdr:to>
      <xdr:col>7</xdr:col>
      <xdr:colOff>241300</xdr:colOff>
      <xdr:row>36</xdr:row>
      <xdr:rowOff>88900</xdr:rowOff>
    </xdr:to>
    <xdr:cxnSp macro="">
      <xdr:nvCxnSpPr>
        <xdr:cNvPr id="70" name="直線コネクタ 69"/>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38</xdr:row>
      <xdr:rowOff>148167</xdr:rowOff>
    </xdr:from>
    <xdr:to>
      <xdr:col>7</xdr:col>
      <xdr:colOff>152400</xdr:colOff>
      <xdr:row>39</xdr:row>
      <xdr:rowOff>16933</xdr:rowOff>
    </xdr:to>
    <xdr:cxnSp macro="">
      <xdr:nvCxnSpPr>
        <xdr:cNvPr id="71" name="直線コネクタ 70"/>
        <xdr:cNvCxnSpPr/>
      </xdr:nvCxnSpPr>
      <xdr:spPr>
        <a:xfrm flipV="1">
          <a:off x="4114800" y="6663267"/>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147760</xdr:rowOff>
    </xdr:from>
    <xdr:ext cx="762000" cy="259045"/>
    <xdr:sp macro="" textlink="">
      <xdr:nvSpPr>
        <xdr:cNvPr id="72" name="財政力平均値テキスト"/>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4233</xdr:rowOff>
    </xdr:from>
    <xdr:to>
      <xdr:col>7</xdr:col>
      <xdr:colOff>203200</xdr:colOff>
      <xdr:row>43</xdr:row>
      <xdr:rowOff>105833</xdr:rowOff>
    </xdr:to>
    <xdr:sp macro="" textlink="">
      <xdr:nvSpPr>
        <xdr:cNvPr id="73" name="フローチャート : 判断 72"/>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39</xdr:row>
      <xdr:rowOff>16933</xdr:rowOff>
    </xdr:from>
    <xdr:to>
      <xdr:col>6</xdr:col>
      <xdr:colOff>0</xdr:colOff>
      <xdr:row>39</xdr:row>
      <xdr:rowOff>26988</xdr:rowOff>
    </xdr:to>
    <xdr:cxnSp macro="">
      <xdr:nvCxnSpPr>
        <xdr:cNvPr id="74" name="直線コネクタ 73"/>
        <xdr:cNvCxnSpPr/>
      </xdr:nvCxnSpPr>
      <xdr:spPr>
        <a:xfrm flipV="1">
          <a:off x="3225800" y="6703483"/>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14288</xdr:rowOff>
    </xdr:from>
    <xdr:to>
      <xdr:col>6</xdr:col>
      <xdr:colOff>50800</xdr:colOff>
      <xdr:row>43</xdr:row>
      <xdr:rowOff>115888</xdr:rowOff>
    </xdr:to>
    <xdr:sp macro="" textlink="">
      <xdr:nvSpPr>
        <xdr:cNvPr id="75" name="フローチャート : 判断 74"/>
        <xdr:cNvSpPr/>
      </xdr:nvSpPr>
      <xdr:spPr>
        <a:xfrm>
          <a:off x="4064000" y="73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100665</xdr:rowOff>
    </xdr:from>
    <xdr:ext cx="736600" cy="259045"/>
    <xdr:sp macro="" textlink="">
      <xdr:nvSpPr>
        <xdr:cNvPr id="76" name="テキスト ボックス 75"/>
        <xdr:cNvSpPr txBox="1"/>
      </xdr:nvSpPr>
      <xdr:spPr>
        <a:xfrm>
          <a:off x="3733800" y="74730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3</xdr:col>
      <xdr:colOff>279400</xdr:colOff>
      <xdr:row>38</xdr:row>
      <xdr:rowOff>107950</xdr:rowOff>
    </xdr:from>
    <xdr:to>
      <xdr:col>4</xdr:col>
      <xdr:colOff>482600</xdr:colOff>
      <xdr:row>39</xdr:row>
      <xdr:rowOff>26988</xdr:rowOff>
    </xdr:to>
    <xdr:cxnSp macro="">
      <xdr:nvCxnSpPr>
        <xdr:cNvPr id="77" name="直線コネクタ 76"/>
        <xdr:cNvCxnSpPr/>
      </xdr:nvCxnSpPr>
      <xdr:spPr>
        <a:xfrm>
          <a:off x="2336800" y="6623050"/>
          <a:ext cx="889000" cy="9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14288</xdr:rowOff>
    </xdr:from>
    <xdr:to>
      <xdr:col>4</xdr:col>
      <xdr:colOff>533400</xdr:colOff>
      <xdr:row>43</xdr:row>
      <xdr:rowOff>115888</xdr:rowOff>
    </xdr:to>
    <xdr:sp macro="" textlink="">
      <xdr:nvSpPr>
        <xdr:cNvPr id="78" name="フローチャート : 判断 77"/>
        <xdr:cNvSpPr/>
      </xdr:nvSpPr>
      <xdr:spPr>
        <a:xfrm>
          <a:off x="3175000" y="73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100665</xdr:rowOff>
    </xdr:from>
    <xdr:ext cx="762000" cy="259045"/>
    <xdr:sp macro="" textlink="">
      <xdr:nvSpPr>
        <xdr:cNvPr id="79" name="テキスト ボックス 78"/>
        <xdr:cNvSpPr txBox="1"/>
      </xdr:nvSpPr>
      <xdr:spPr>
        <a:xfrm>
          <a:off x="2844800" y="747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76200</xdr:colOff>
      <xdr:row>37</xdr:row>
      <xdr:rowOff>158750</xdr:rowOff>
    </xdr:from>
    <xdr:to>
      <xdr:col>3</xdr:col>
      <xdr:colOff>279400</xdr:colOff>
      <xdr:row>38</xdr:row>
      <xdr:rowOff>107950</xdr:rowOff>
    </xdr:to>
    <xdr:cxnSp macro="">
      <xdr:nvCxnSpPr>
        <xdr:cNvPr id="80" name="直線コネクタ 79"/>
        <xdr:cNvCxnSpPr/>
      </xdr:nvCxnSpPr>
      <xdr:spPr>
        <a:xfrm>
          <a:off x="1447800" y="650240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4233</xdr:rowOff>
    </xdr:from>
    <xdr:to>
      <xdr:col>3</xdr:col>
      <xdr:colOff>330200</xdr:colOff>
      <xdr:row>43</xdr:row>
      <xdr:rowOff>105833</xdr:rowOff>
    </xdr:to>
    <xdr:sp macro="" textlink="">
      <xdr:nvSpPr>
        <xdr:cNvPr id="81" name="フローチャート : 判断 80"/>
        <xdr:cNvSpPr/>
      </xdr:nvSpPr>
      <xdr:spPr>
        <a:xfrm>
          <a:off x="2286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90610</xdr:rowOff>
    </xdr:from>
    <xdr:ext cx="762000" cy="259045"/>
    <xdr:sp macro="" textlink="">
      <xdr:nvSpPr>
        <xdr:cNvPr id="82" name="テキスト ボックス 81"/>
        <xdr:cNvSpPr txBox="1"/>
      </xdr:nvSpPr>
      <xdr:spPr>
        <a:xfrm>
          <a:off x="1955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165629</xdr:rowOff>
    </xdr:from>
    <xdr:to>
      <xdr:col>2</xdr:col>
      <xdr:colOff>127000</xdr:colOff>
      <xdr:row>43</xdr:row>
      <xdr:rowOff>95779</xdr:rowOff>
    </xdr:to>
    <xdr:sp macro="" textlink="">
      <xdr:nvSpPr>
        <xdr:cNvPr id="83" name="フローチャート : 判断 82"/>
        <xdr:cNvSpPr/>
      </xdr:nvSpPr>
      <xdr:spPr>
        <a:xfrm>
          <a:off x="1397000" y="7366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80556</xdr:rowOff>
    </xdr:from>
    <xdr:ext cx="762000" cy="259045"/>
    <xdr:sp macro="" textlink="">
      <xdr:nvSpPr>
        <xdr:cNvPr id="84" name="テキスト ボックス 83"/>
        <xdr:cNvSpPr txBox="1"/>
      </xdr:nvSpPr>
      <xdr:spPr>
        <a:xfrm>
          <a:off x="1066800" y="7452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0.47</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38</xdr:row>
      <xdr:rowOff>97367</xdr:rowOff>
    </xdr:from>
    <xdr:to>
      <xdr:col>7</xdr:col>
      <xdr:colOff>203200</xdr:colOff>
      <xdr:row>39</xdr:row>
      <xdr:rowOff>27517</xdr:rowOff>
    </xdr:to>
    <xdr:sp macro="" textlink="">
      <xdr:nvSpPr>
        <xdr:cNvPr id="90" name="円/楕円 89"/>
        <xdr:cNvSpPr/>
      </xdr:nvSpPr>
      <xdr:spPr>
        <a:xfrm>
          <a:off x="49022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37</xdr:row>
      <xdr:rowOff>113894</xdr:rowOff>
    </xdr:from>
    <xdr:ext cx="762000" cy="259045"/>
    <xdr:sp macro="" textlink="">
      <xdr:nvSpPr>
        <xdr:cNvPr id="91" name="財政力該当値テキスト"/>
        <xdr:cNvSpPr txBox="1"/>
      </xdr:nvSpPr>
      <xdr:spPr>
        <a:xfrm>
          <a:off x="5041900" y="645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5</xdr:col>
      <xdr:colOff>635000</xdr:colOff>
      <xdr:row>38</xdr:row>
      <xdr:rowOff>137583</xdr:rowOff>
    </xdr:from>
    <xdr:to>
      <xdr:col>6</xdr:col>
      <xdr:colOff>50800</xdr:colOff>
      <xdr:row>39</xdr:row>
      <xdr:rowOff>67733</xdr:rowOff>
    </xdr:to>
    <xdr:sp macro="" textlink="">
      <xdr:nvSpPr>
        <xdr:cNvPr id="92" name="円/楕円 91"/>
        <xdr:cNvSpPr/>
      </xdr:nvSpPr>
      <xdr:spPr>
        <a:xfrm>
          <a:off x="40640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37</xdr:row>
      <xdr:rowOff>77910</xdr:rowOff>
    </xdr:from>
    <xdr:ext cx="736600" cy="259045"/>
    <xdr:sp macro="" textlink="">
      <xdr:nvSpPr>
        <xdr:cNvPr id="93" name="テキスト ボックス 92"/>
        <xdr:cNvSpPr txBox="1"/>
      </xdr:nvSpPr>
      <xdr:spPr>
        <a:xfrm>
          <a:off x="3733800" y="64215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4</xdr:col>
      <xdr:colOff>431800</xdr:colOff>
      <xdr:row>38</xdr:row>
      <xdr:rowOff>147638</xdr:rowOff>
    </xdr:from>
    <xdr:to>
      <xdr:col>4</xdr:col>
      <xdr:colOff>533400</xdr:colOff>
      <xdr:row>39</xdr:row>
      <xdr:rowOff>77788</xdr:rowOff>
    </xdr:to>
    <xdr:sp macro="" textlink="">
      <xdr:nvSpPr>
        <xdr:cNvPr id="94" name="円/楕円 93"/>
        <xdr:cNvSpPr/>
      </xdr:nvSpPr>
      <xdr:spPr>
        <a:xfrm>
          <a:off x="3175000" y="666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37</xdr:row>
      <xdr:rowOff>87965</xdr:rowOff>
    </xdr:from>
    <xdr:ext cx="762000" cy="259045"/>
    <xdr:sp macro="" textlink="">
      <xdr:nvSpPr>
        <xdr:cNvPr id="95" name="テキスト ボックス 94"/>
        <xdr:cNvSpPr txBox="1"/>
      </xdr:nvSpPr>
      <xdr:spPr>
        <a:xfrm>
          <a:off x="2844800" y="6431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3</xdr:col>
      <xdr:colOff>228600</xdr:colOff>
      <xdr:row>38</xdr:row>
      <xdr:rowOff>57150</xdr:rowOff>
    </xdr:from>
    <xdr:to>
      <xdr:col>3</xdr:col>
      <xdr:colOff>330200</xdr:colOff>
      <xdr:row>38</xdr:row>
      <xdr:rowOff>158750</xdr:rowOff>
    </xdr:to>
    <xdr:sp macro="" textlink="">
      <xdr:nvSpPr>
        <xdr:cNvPr id="96" name="円/楕円 95"/>
        <xdr:cNvSpPr/>
      </xdr:nvSpPr>
      <xdr:spPr>
        <a:xfrm>
          <a:off x="2286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36</xdr:row>
      <xdr:rowOff>168927</xdr:rowOff>
    </xdr:from>
    <xdr:ext cx="762000" cy="259045"/>
    <xdr:sp macro="" textlink="">
      <xdr:nvSpPr>
        <xdr:cNvPr id="97" name="テキスト ボックス 96"/>
        <xdr:cNvSpPr txBox="1"/>
      </xdr:nvSpPr>
      <xdr:spPr>
        <a:xfrm>
          <a:off x="195580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2</xdr:col>
      <xdr:colOff>25400</xdr:colOff>
      <xdr:row>37</xdr:row>
      <xdr:rowOff>107950</xdr:rowOff>
    </xdr:from>
    <xdr:to>
      <xdr:col>2</xdr:col>
      <xdr:colOff>127000</xdr:colOff>
      <xdr:row>38</xdr:row>
      <xdr:rowOff>38100</xdr:rowOff>
    </xdr:to>
    <xdr:sp macro="" textlink="">
      <xdr:nvSpPr>
        <xdr:cNvPr id="98" name="円/楕円 97"/>
        <xdr:cNvSpPr/>
      </xdr:nvSpPr>
      <xdr:spPr>
        <a:xfrm>
          <a:off x="1397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36</xdr:row>
      <xdr:rowOff>48277</xdr:rowOff>
    </xdr:from>
    <xdr:ext cx="762000" cy="259045"/>
    <xdr:sp macro="" textlink="">
      <xdr:nvSpPr>
        <xdr:cNvPr id="99" name="テキスト ボックス 98"/>
        <xdr:cNvSpPr txBox="1"/>
      </xdr:nvSpPr>
      <xdr:spPr>
        <a:xfrm>
          <a:off x="1066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[69.0%]</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89.6</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当町は、類似団体の中でも上位であり、財政の柔軟性が高いものと思われる。しかし、今後も更なる財政需要の増が見込まれる。その一方で、経常一般財源の増は見込みにくく、経常経費の削減を図り財政体質の健全化に努める。</a:t>
          </a:r>
        </a:p>
      </xdr:txBody>
    </xdr:sp>
    <xdr:clientData/>
  </xdr:twoCellAnchor>
  <xdr:oneCellAnchor>
    <xdr:from>
      <xdr:col>1</xdr:col>
      <xdr:colOff>38100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6" name="直線コネクタ 115"/>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8" name="直線コネクタ 117"/>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20" name="直線コネクタ 119"/>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2" name="直線コネクタ 121"/>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4" name="直線コネクタ 123"/>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6350</xdr:rowOff>
    </xdr:from>
    <xdr:to>
      <xdr:col>7</xdr:col>
      <xdr:colOff>152400</xdr:colOff>
      <xdr:row>66</xdr:row>
      <xdr:rowOff>26246</xdr:rowOff>
    </xdr:to>
    <xdr:cxnSp macro="">
      <xdr:nvCxnSpPr>
        <xdr:cNvPr id="129" name="直線コネクタ 128"/>
        <xdr:cNvCxnSpPr/>
      </xdr:nvCxnSpPr>
      <xdr:spPr>
        <a:xfrm flipV="1">
          <a:off x="4953000" y="9950450"/>
          <a:ext cx="0" cy="13914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169773</xdr:rowOff>
    </xdr:from>
    <xdr:ext cx="762000" cy="259045"/>
    <xdr:sp macro="" textlink="">
      <xdr:nvSpPr>
        <xdr:cNvPr id="130" name="財政構造の弾力性最小値テキスト"/>
        <xdr:cNvSpPr txBox="1"/>
      </xdr:nvSpPr>
      <xdr:spPr>
        <a:xfrm>
          <a:off x="5041900" y="1131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103.6</a:t>
          </a:r>
          <a:endParaRPr kumimoji="1" lang="ja-JP" altLang="en-US" sz="1000" b="1">
            <a:latin typeface="ＭＳ Ｐゴシック"/>
          </a:endParaRPr>
        </a:p>
      </xdr:txBody>
    </xdr:sp>
    <xdr:clientData/>
  </xdr:oneCellAnchor>
  <xdr:twoCellAnchor>
    <xdr:from>
      <xdr:col>7</xdr:col>
      <xdr:colOff>63500</xdr:colOff>
      <xdr:row>66</xdr:row>
      <xdr:rowOff>26246</xdr:rowOff>
    </xdr:from>
    <xdr:to>
      <xdr:col>7</xdr:col>
      <xdr:colOff>241300</xdr:colOff>
      <xdr:row>66</xdr:row>
      <xdr:rowOff>26246</xdr:rowOff>
    </xdr:to>
    <xdr:cxnSp macro="">
      <xdr:nvCxnSpPr>
        <xdr:cNvPr id="131" name="直線コネクタ 130"/>
        <xdr:cNvCxnSpPr/>
      </xdr:nvCxnSpPr>
      <xdr:spPr>
        <a:xfrm>
          <a:off x="4864100" y="1134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92727</xdr:rowOff>
    </xdr:from>
    <xdr:ext cx="762000" cy="259045"/>
    <xdr:sp macro="" textlink="">
      <xdr:nvSpPr>
        <xdr:cNvPr id="132" name="財政構造の弾力性最大値テキスト"/>
        <xdr:cNvSpPr txBox="1"/>
      </xdr:nvSpPr>
      <xdr:spPr>
        <a:xfrm>
          <a:off x="5041900" y="969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69.0</a:t>
          </a:r>
          <a:endParaRPr kumimoji="1" lang="ja-JP" altLang="en-US" sz="1000" b="1">
            <a:latin typeface="ＭＳ Ｐゴシック"/>
          </a:endParaRPr>
        </a:p>
      </xdr:txBody>
    </xdr:sp>
    <xdr:clientData/>
  </xdr:oneCellAnchor>
  <xdr:twoCellAnchor>
    <xdr:from>
      <xdr:col>7</xdr:col>
      <xdr:colOff>63500</xdr:colOff>
      <xdr:row>58</xdr:row>
      <xdr:rowOff>6350</xdr:rowOff>
    </xdr:from>
    <xdr:to>
      <xdr:col>7</xdr:col>
      <xdr:colOff>241300</xdr:colOff>
      <xdr:row>58</xdr:row>
      <xdr:rowOff>6350</xdr:rowOff>
    </xdr:to>
    <xdr:cxnSp macro="">
      <xdr:nvCxnSpPr>
        <xdr:cNvPr id="133" name="直線コネクタ 132"/>
        <xdr:cNvCxnSpPr/>
      </xdr:nvCxnSpPr>
      <xdr:spPr>
        <a:xfrm>
          <a:off x="4864100" y="995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57</xdr:row>
      <xdr:rowOff>137583</xdr:rowOff>
    </xdr:from>
    <xdr:to>
      <xdr:col>7</xdr:col>
      <xdr:colOff>152400</xdr:colOff>
      <xdr:row>58</xdr:row>
      <xdr:rowOff>6350</xdr:rowOff>
    </xdr:to>
    <xdr:cxnSp macro="">
      <xdr:nvCxnSpPr>
        <xdr:cNvPr id="134" name="直線コネクタ 133"/>
        <xdr:cNvCxnSpPr/>
      </xdr:nvCxnSpPr>
      <xdr:spPr>
        <a:xfrm>
          <a:off x="4114800" y="9910233"/>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40657</xdr:rowOff>
    </xdr:from>
    <xdr:ext cx="762000" cy="259045"/>
    <xdr:sp macro="" textlink="">
      <xdr:nvSpPr>
        <xdr:cNvPr id="135" name="財政構造の弾力性平均値テキスト"/>
        <xdr:cNvSpPr txBox="1"/>
      </xdr:nvSpPr>
      <xdr:spPr>
        <a:xfrm>
          <a:off x="5041900" y="10499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84.6</a:t>
          </a:r>
          <a:endParaRPr kumimoji="1" lang="ja-JP" altLang="en-US" sz="1000" b="1">
            <a:solidFill>
              <a:srgbClr val="000080"/>
            </a:solidFill>
            <a:latin typeface="ＭＳ Ｐゴシック"/>
          </a:endParaRPr>
        </a:p>
      </xdr:txBody>
    </xdr:sp>
    <xdr:clientData/>
  </xdr:oneCellAnchor>
  <xdr:twoCellAnchor>
    <xdr:from>
      <xdr:col>7</xdr:col>
      <xdr:colOff>101600</xdr:colOff>
      <xdr:row>61</xdr:row>
      <xdr:rowOff>68580</xdr:rowOff>
    </xdr:from>
    <xdr:to>
      <xdr:col>7</xdr:col>
      <xdr:colOff>203200</xdr:colOff>
      <xdr:row>61</xdr:row>
      <xdr:rowOff>170180</xdr:rowOff>
    </xdr:to>
    <xdr:sp macro="" textlink="">
      <xdr:nvSpPr>
        <xdr:cNvPr id="136" name="フローチャート : 判断 135"/>
        <xdr:cNvSpPr/>
      </xdr:nvSpPr>
      <xdr:spPr>
        <a:xfrm>
          <a:off x="49022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57</xdr:row>
      <xdr:rowOff>137583</xdr:rowOff>
    </xdr:from>
    <xdr:to>
      <xdr:col>6</xdr:col>
      <xdr:colOff>0</xdr:colOff>
      <xdr:row>60</xdr:row>
      <xdr:rowOff>93769</xdr:rowOff>
    </xdr:to>
    <xdr:cxnSp macro="">
      <xdr:nvCxnSpPr>
        <xdr:cNvPr id="137" name="直線コネクタ 136"/>
        <xdr:cNvCxnSpPr/>
      </xdr:nvCxnSpPr>
      <xdr:spPr>
        <a:xfrm flipV="1">
          <a:off x="3225800" y="9910233"/>
          <a:ext cx="889000" cy="470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61</xdr:row>
      <xdr:rowOff>161079</xdr:rowOff>
    </xdr:from>
    <xdr:to>
      <xdr:col>6</xdr:col>
      <xdr:colOff>50800</xdr:colOff>
      <xdr:row>62</xdr:row>
      <xdr:rowOff>91229</xdr:rowOff>
    </xdr:to>
    <xdr:sp macro="" textlink="">
      <xdr:nvSpPr>
        <xdr:cNvPr id="138" name="フローチャート : 判断 137"/>
        <xdr:cNvSpPr/>
      </xdr:nvSpPr>
      <xdr:spPr>
        <a:xfrm>
          <a:off x="4064000" y="1061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76006</xdr:rowOff>
    </xdr:from>
    <xdr:ext cx="736600" cy="259045"/>
    <xdr:sp macro="" textlink="">
      <xdr:nvSpPr>
        <xdr:cNvPr id="139" name="テキスト ボックス 138"/>
        <xdr:cNvSpPr txBox="1"/>
      </xdr:nvSpPr>
      <xdr:spPr>
        <a:xfrm>
          <a:off x="3733800" y="10705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twoCellAnchor>
    <xdr:from>
      <xdr:col>3</xdr:col>
      <xdr:colOff>279400</xdr:colOff>
      <xdr:row>60</xdr:row>
      <xdr:rowOff>89746</xdr:rowOff>
    </xdr:from>
    <xdr:to>
      <xdr:col>4</xdr:col>
      <xdr:colOff>482600</xdr:colOff>
      <xdr:row>60</xdr:row>
      <xdr:rowOff>93769</xdr:rowOff>
    </xdr:to>
    <xdr:cxnSp macro="">
      <xdr:nvCxnSpPr>
        <xdr:cNvPr id="140" name="直線コネクタ 139"/>
        <xdr:cNvCxnSpPr/>
      </xdr:nvCxnSpPr>
      <xdr:spPr>
        <a:xfrm>
          <a:off x="2336800" y="10376746"/>
          <a:ext cx="889000" cy="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120862</xdr:rowOff>
    </xdr:from>
    <xdr:to>
      <xdr:col>4</xdr:col>
      <xdr:colOff>533400</xdr:colOff>
      <xdr:row>62</xdr:row>
      <xdr:rowOff>51012</xdr:rowOff>
    </xdr:to>
    <xdr:sp macro="" textlink="">
      <xdr:nvSpPr>
        <xdr:cNvPr id="141" name="フローチャート : 判断 140"/>
        <xdr:cNvSpPr/>
      </xdr:nvSpPr>
      <xdr:spPr>
        <a:xfrm>
          <a:off x="3175000" y="105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35789</xdr:rowOff>
    </xdr:from>
    <xdr:ext cx="762000" cy="259045"/>
    <xdr:sp macro="" textlink="">
      <xdr:nvSpPr>
        <xdr:cNvPr id="142" name="テキスト ボックス 141"/>
        <xdr:cNvSpPr txBox="1"/>
      </xdr:nvSpPr>
      <xdr:spPr>
        <a:xfrm>
          <a:off x="2844800" y="10665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85.9</a:t>
          </a:r>
          <a:endParaRPr kumimoji="1" lang="ja-JP" altLang="en-US" sz="1000" b="1">
            <a:solidFill>
              <a:srgbClr val="000080"/>
            </a:solidFill>
            <a:latin typeface="ＭＳ Ｐゴシック"/>
          </a:endParaRPr>
        </a:p>
      </xdr:txBody>
    </xdr:sp>
    <xdr:clientData/>
  </xdr:oneCellAnchor>
  <xdr:twoCellAnchor>
    <xdr:from>
      <xdr:col>2</xdr:col>
      <xdr:colOff>76200</xdr:colOff>
      <xdr:row>59</xdr:row>
      <xdr:rowOff>140546</xdr:rowOff>
    </xdr:from>
    <xdr:to>
      <xdr:col>3</xdr:col>
      <xdr:colOff>279400</xdr:colOff>
      <xdr:row>60</xdr:row>
      <xdr:rowOff>89746</xdr:rowOff>
    </xdr:to>
    <xdr:cxnSp macro="">
      <xdr:nvCxnSpPr>
        <xdr:cNvPr id="143" name="直線コネクタ 142"/>
        <xdr:cNvCxnSpPr/>
      </xdr:nvCxnSpPr>
      <xdr:spPr>
        <a:xfrm>
          <a:off x="1447800" y="10256096"/>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165100</xdr:rowOff>
    </xdr:from>
    <xdr:to>
      <xdr:col>3</xdr:col>
      <xdr:colOff>330200</xdr:colOff>
      <xdr:row>62</xdr:row>
      <xdr:rowOff>95250</xdr:rowOff>
    </xdr:to>
    <xdr:sp macro="" textlink="">
      <xdr:nvSpPr>
        <xdr:cNvPr id="144" name="フローチャート : 判断 143"/>
        <xdr:cNvSpPr/>
      </xdr:nvSpPr>
      <xdr:spPr>
        <a:xfrm>
          <a:off x="2286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80027</xdr:rowOff>
    </xdr:from>
    <xdr:ext cx="762000" cy="259045"/>
    <xdr:sp macro="" textlink="">
      <xdr:nvSpPr>
        <xdr:cNvPr id="145" name="テキスト ボックス 144"/>
        <xdr:cNvSpPr txBox="1"/>
      </xdr:nvSpPr>
      <xdr:spPr>
        <a:xfrm>
          <a:off x="1955800" y="107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87.0</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128905</xdr:rowOff>
    </xdr:from>
    <xdr:to>
      <xdr:col>2</xdr:col>
      <xdr:colOff>127000</xdr:colOff>
      <xdr:row>62</xdr:row>
      <xdr:rowOff>59055</xdr:rowOff>
    </xdr:to>
    <xdr:sp macro="" textlink="">
      <xdr:nvSpPr>
        <xdr:cNvPr id="146" name="フローチャート : 判断 145"/>
        <xdr:cNvSpPr/>
      </xdr:nvSpPr>
      <xdr:spPr>
        <a:xfrm>
          <a:off x="1397000" y="10587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43832</xdr:rowOff>
    </xdr:from>
    <xdr:ext cx="762000" cy="259045"/>
    <xdr:sp macro="" textlink="">
      <xdr:nvSpPr>
        <xdr:cNvPr id="147" name="テキスト ボックス 146"/>
        <xdr:cNvSpPr txBox="1"/>
      </xdr:nvSpPr>
      <xdr:spPr>
        <a:xfrm>
          <a:off x="1066800" y="106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86.1</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57</xdr:row>
      <xdr:rowOff>127000</xdr:rowOff>
    </xdr:from>
    <xdr:to>
      <xdr:col>7</xdr:col>
      <xdr:colOff>203200</xdr:colOff>
      <xdr:row>58</xdr:row>
      <xdr:rowOff>57150</xdr:rowOff>
    </xdr:to>
    <xdr:sp macro="" textlink="">
      <xdr:nvSpPr>
        <xdr:cNvPr id="153" name="円/楕円 152"/>
        <xdr:cNvSpPr/>
      </xdr:nvSpPr>
      <xdr:spPr>
        <a:xfrm>
          <a:off x="4902200" y="989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57</xdr:row>
      <xdr:rowOff>48277</xdr:rowOff>
    </xdr:from>
    <xdr:ext cx="762000" cy="259045"/>
    <xdr:sp macro="" textlink="">
      <xdr:nvSpPr>
        <xdr:cNvPr id="154" name="財政構造の弾力性該当値テキスト"/>
        <xdr:cNvSpPr txBox="1"/>
      </xdr:nvSpPr>
      <xdr:spPr>
        <a:xfrm>
          <a:off x="50419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69.0</a:t>
          </a:r>
          <a:endParaRPr kumimoji="1" lang="ja-JP" altLang="en-US" sz="1000" b="1">
            <a:solidFill>
              <a:srgbClr val="FF0000"/>
            </a:solidFill>
            <a:latin typeface="ＭＳ Ｐゴシック"/>
          </a:endParaRPr>
        </a:p>
      </xdr:txBody>
    </xdr:sp>
    <xdr:clientData/>
  </xdr:oneCellAnchor>
  <xdr:twoCellAnchor>
    <xdr:from>
      <xdr:col>5</xdr:col>
      <xdr:colOff>635000</xdr:colOff>
      <xdr:row>57</xdr:row>
      <xdr:rowOff>86783</xdr:rowOff>
    </xdr:from>
    <xdr:to>
      <xdr:col>6</xdr:col>
      <xdr:colOff>50800</xdr:colOff>
      <xdr:row>58</xdr:row>
      <xdr:rowOff>16933</xdr:rowOff>
    </xdr:to>
    <xdr:sp macro="" textlink="">
      <xdr:nvSpPr>
        <xdr:cNvPr id="155" name="円/楕円 154"/>
        <xdr:cNvSpPr/>
      </xdr:nvSpPr>
      <xdr:spPr>
        <a:xfrm>
          <a:off x="4064000" y="985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56</xdr:row>
      <xdr:rowOff>27110</xdr:rowOff>
    </xdr:from>
    <xdr:ext cx="736600" cy="259045"/>
    <xdr:sp macro="" textlink="">
      <xdr:nvSpPr>
        <xdr:cNvPr id="156" name="テキスト ボックス 155"/>
        <xdr:cNvSpPr txBox="1"/>
      </xdr:nvSpPr>
      <xdr:spPr>
        <a:xfrm>
          <a:off x="3733800" y="9628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68.0</a:t>
          </a:r>
          <a:endParaRPr kumimoji="1" lang="ja-JP" altLang="en-US" sz="1000" b="1">
            <a:solidFill>
              <a:srgbClr val="FF0000"/>
            </a:solidFill>
            <a:latin typeface="ＭＳ Ｐゴシック"/>
          </a:endParaRPr>
        </a:p>
      </xdr:txBody>
    </xdr:sp>
    <xdr:clientData/>
  </xdr:oneCellAnchor>
  <xdr:twoCellAnchor>
    <xdr:from>
      <xdr:col>4</xdr:col>
      <xdr:colOff>431800</xdr:colOff>
      <xdr:row>60</xdr:row>
      <xdr:rowOff>42969</xdr:rowOff>
    </xdr:from>
    <xdr:to>
      <xdr:col>4</xdr:col>
      <xdr:colOff>533400</xdr:colOff>
      <xdr:row>60</xdr:row>
      <xdr:rowOff>144569</xdr:rowOff>
    </xdr:to>
    <xdr:sp macro="" textlink="">
      <xdr:nvSpPr>
        <xdr:cNvPr id="157" name="円/楕円 156"/>
        <xdr:cNvSpPr/>
      </xdr:nvSpPr>
      <xdr:spPr>
        <a:xfrm>
          <a:off x="3175000" y="1032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58</xdr:row>
      <xdr:rowOff>154746</xdr:rowOff>
    </xdr:from>
    <xdr:ext cx="762000" cy="259045"/>
    <xdr:sp macro="" textlink="">
      <xdr:nvSpPr>
        <xdr:cNvPr id="158" name="テキスト ボックス 157"/>
        <xdr:cNvSpPr txBox="1"/>
      </xdr:nvSpPr>
      <xdr:spPr>
        <a:xfrm>
          <a:off x="2844800" y="10098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79.7</a:t>
          </a:r>
          <a:endParaRPr kumimoji="1" lang="ja-JP" altLang="en-US" sz="1000" b="1">
            <a:solidFill>
              <a:srgbClr val="FF0000"/>
            </a:solidFill>
            <a:latin typeface="ＭＳ Ｐゴシック"/>
          </a:endParaRPr>
        </a:p>
      </xdr:txBody>
    </xdr:sp>
    <xdr:clientData/>
  </xdr:oneCellAnchor>
  <xdr:twoCellAnchor>
    <xdr:from>
      <xdr:col>3</xdr:col>
      <xdr:colOff>228600</xdr:colOff>
      <xdr:row>60</xdr:row>
      <xdr:rowOff>38946</xdr:rowOff>
    </xdr:from>
    <xdr:to>
      <xdr:col>3</xdr:col>
      <xdr:colOff>330200</xdr:colOff>
      <xdr:row>60</xdr:row>
      <xdr:rowOff>140546</xdr:rowOff>
    </xdr:to>
    <xdr:sp macro="" textlink="">
      <xdr:nvSpPr>
        <xdr:cNvPr id="159" name="円/楕円 158"/>
        <xdr:cNvSpPr/>
      </xdr:nvSpPr>
      <xdr:spPr>
        <a:xfrm>
          <a:off x="2286000" y="1032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58</xdr:row>
      <xdr:rowOff>150723</xdr:rowOff>
    </xdr:from>
    <xdr:ext cx="762000" cy="259045"/>
    <xdr:sp macro="" textlink="">
      <xdr:nvSpPr>
        <xdr:cNvPr id="160" name="テキスト ボックス 159"/>
        <xdr:cNvSpPr txBox="1"/>
      </xdr:nvSpPr>
      <xdr:spPr>
        <a:xfrm>
          <a:off x="1955800" y="10094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79.6</a:t>
          </a:r>
          <a:endParaRPr kumimoji="1" lang="ja-JP" altLang="en-US" sz="1000" b="1">
            <a:solidFill>
              <a:srgbClr val="FF0000"/>
            </a:solidFill>
            <a:latin typeface="ＭＳ Ｐゴシック"/>
          </a:endParaRPr>
        </a:p>
      </xdr:txBody>
    </xdr:sp>
    <xdr:clientData/>
  </xdr:oneCellAnchor>
  <xdr:twoCellAnchor>
    <xdr:from>
      <xdr:col>2</xdr:col>
      <xdr:colOff>25400</xdr:colOff>
      <xdr:row>59</xdr:row>
      <xdr:rowOff>89746</xdr:rowOff>
    </xdr:from>
    <xdr:to>
      <xdr:col>2</xdr:col>
      <xdr:colOff>127000</xdr:colOff>
      <xdr:row>60</xdr:row>
      <xdr:rowOff>19896</xdr:rowOff>
    </xdr:to>
    <xdr:sp macro="" textlink="">
      <xdr:nvSpPr>
        <xdr:cNvPr id="161" name="円/楕円 160"/>
        <xdr:cNvSpPr/>
      </xdr:nvSpPr>
      <xdr:spPr>
        <a:xfrm>
          <a:off x="1397000" y="1020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58</xdr:row>
      <xdr:rowOff>30073</xdr:rowOff>
    </xdr:from>
    <xdr:ext cx="762000" cy="259045"/>
    <xdr:sp macro="" textlink="">
      <xdr:nvSpPr>
        <xdr:cNvPr id="162" name="テキスト ボックス 161"/>
        <xdr:cNvSpPr txBox="1"/>
      </xdr:nvSpPr>
      <xdr:spPr>
        <a:xfrm>
          <a:off x="1066800" y="9974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76.6</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[142,514</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25/65</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125,297</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類似団体と比較するとほぼ平均であるが、公共施設等の老朽化に対応するため維持補修費の増も見込まれるため、全体的なコスト削減を図っていく。</a:t>
          </a:r>
        </a:p>
      </xdr:txBody>
    </xdr:sp>
    <xdr:clientData/>
  </xdr:twoCellAnchor>
  <xdr:oneCellAnchor>
    <xdr:from>
      <xdr:col>1</xdr:col>
      <xdr:colOff>38100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9" name="直線コネクタ 178"/>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81" name="直線コネクタ 180"/>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3" name="直線コネクタ 182"/>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5" name="直線コネクタ 184"/>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7" name="直線コネクタ 186"/>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89376</xdr:rowOff>
    </xdr:from>
    <xdr:to>
      <xdr:col>7</xdr:col>
      <xdr:colOff>152400</xdr:colOff>
      <xdr:row>90</xdr:row>
      <xdr:rowOff>78761</xdr:rowOff>
    </xdr:to>
    <xdr:cxnSp macro="">
      <xdr:nvCxnSpPr>
        <xdr:cNvPr id="191" name="直線コネクタ 190"/>
        <xdr:cNvCxnSpPr/>
      </xdr:nvCxnSpPr>
      <xdr:spPr>
        <a:xfrm flipV="1">
          <a:off x="4953000" y="13976826"/>
          <a:ext cx="0" cy="15324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90</xdr:row>
      <xdr:rowOff>50838</xdr:rowOff>
    </xdr:from>
    <xdr:ext cx="762000" cy="259045"/>
    <xdr:sp macro="" textlink="">
      <xdr:nvSpPr>
        <xdr:cNvPr id="192" name="人件費・物件費等の状況最小値テキスト"/>
        <xdr:cNvSpPr txBox="1"/>
      </xdr:nvSpPr>
      <xdr:spPr>
        <a:xfrm>
          <a:off x="5041900" y="1548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849,695</a:t>
          </a:r>
          <a:endParaRPr kumimoji="1" lang="ja-JP" altLang="en-US" sz="1000" b="1">
            <a:latin typeface="ＭＳ Ｐゴシック"/>
          </a:endParaRPr>
        </a:p>
      </xdr:txBody>
    </xdr:sp>
    <xdr:clientData/>
  </xdr:oneCellAnchor>
  <xdr:twoCellAnchor>
    <xdr:from>
      <xdr:col>7</xdr:col>
      <xdr:colOff>63500</xdr:colOff>
      <xdr:row>90</xdr:row>
      <xdr:rowOff>78761</xdr:rowOff>
    </xdr:from>
    <xdr:to>
      <xdr:col>7</xdr:col>
      <xdr:colOff>241300</xdr:colOff>
      <xdr:row>90</xdr:row>
      <xdr:rowOff>78761</xdr:rowOff>
    </xdr:to>
    <xdr:cxnSp macro="">
      <xdr:nvCxnSpPr>
        <xdr:cNvPr id="193" name="直線コネクタ 192"/>
        <xdr:cNvCxnSpPr/>
      </xdr:nvCxnSpPr>
      <xdr:spPr>
        <a:xfrm>
          <a:off x="4864100" y="15509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4303</xdr:rowOff>
    </xdr:from>
    <xdr:ext cx="762000" cy="259045"/>
    <xdr:sp macro="" textlink="">
      <xdr:nvSpPr>
        <xdr:cNvPr id="194" name="人件費・物件費等の状況最大値テキスト"/>
        <xdr:cNvSpPr txBox="1"/>
      </xdr:nvSpPr>
      <xdr:spPr>
        <a:xfrm>
          <a:off x="5041900" y="13720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87,605</a:t>
          </a:r>
          <a:endParaRPr kumimoji="1" lang="ja-JP" altLang="en-US" sz="1000" b="1">
            <a:latin typeface="ＭＳ Ｐゴシック"/>
          </a:endParaRPr>
        </a:p>
      </xdr:txBody>
    </xdr:sp>
    <xdr:clientData/>
  </xdr:oneCellAnchor>
  <xdr:twoCellAnchor>
    <xdr:from>
      <xdr:col>7</xdr:col>
      <xdr:colOff>63500</xdr:colOff>
      <xdr:row>81</xdr:row>
      <xdr:rowOff>89376</xdr:rowOff>
    </xdr:from>
    <xdr:to>
      <xdr:col>7</xdr:col>
      <xdr:colOff>241300</xdr:colOff>
      <xdr:row>81</xdr:row>
      <xdr:rowOff>89376</xdr:rowOff>
    </xdr:to>
    <xdr:cxnSp macro="">
      <xdr:nvCxnSpPr>
        <xdr:cNvPr id="195" name="直線コネクタ 194"/>
        <xdr:cNvCxnSpPr/>
      </xdr:nvCxnSpPr>
      <xdr:spPr>
        <a:xfrm>
          <a:off x="4864100" y="13976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22239</xdr:rowOff>
    </xdr:from>
    <xdr:to>
      <xdr:col>7</xdr:col>
      <xdr:colOff>152400</xdr:colOff>
      <xdr:row>82</xdr:row>
      <xdr:rowOff>28338</xdr:rowOff>
    </xdr:to>
    <xdr:cxnSp macro="">
      <xdr:nvCxnSpPr>
        <xdr:cNvPr id="196" name="直線コネクタ 195"/>
        <xdr:cNvCxnSpPr/>
      </xdr:nvCxnSpPr>
      <xdr:spPr>
        <a:xfrm>
          <a:off x="4114800" y="14081139"/>
          <a:ext cx="838200" cy="6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15081</xdr:rowOff>
    </xdr:from>
    <xdr:ext cx="762000" cy="259045"/>
    <xdr:sp macro="" textlink="">
      <xdr:nvSpPr>
        <xdr:cNvPr id="197" name="人件費・物件費等の状況平均値テキスト"/>
        <xdr:cNvSpPr txBox="1"/>
      </xdr:nvSpPr>
      <xdr:spPr>
        <a:xfrm>
          <a:off x="5041900" y="140739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175,070</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43004</xdr:rowOff>
    </xdr:from>
    <xdr:to>
      <xdr:col>7</xdr:col>
      <xdr:colOff>203200</xdr:colOff>
      <xdr:row>82</xdr:row>
      <xdr:rowOff>144604</xdr:rowOff>
    </xdr:to>
    <xdr:sp macro="" textlink="">
      <xdr:nvSpPr>
        <xdr:cNvPr id="198" name="フローチャート : 判断 197"/>
        <xdr:cNvSpPr/>
      </xdr:nvSpPr>
      <xdr:spPr>
        <a:xfrm>
          <a:off x="4902200" y="14101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12643</xdr:rowOff>
    </xdr:from>
    <xdr:to>
      <xdr:col>6</xdr:col>
      <xdr:colOff>0</xdr:colOff>
      <xdr:row>82</xdr:row>
      <xdr:rowOff>22239</xdr:rowOff>
    </xdr:to>
    <xdr:cxnSp macro="">
      <xdr:nvCxnSpPr>
        <xdr:cNvPr id="199" name="直線コネクタ 198"/>
        <xdr:cNvCxnSpPr/>
      </xdr:nvCxnSpPr>
      <xdr:spPr>
        <a:xfrm>
          <a:off x="3225800" y="14071543"/>
          <a:ext cx="889000" cy="9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18994</xdr:rowOff>
    </xdr:from>
    <xdr:to>
      <xdr:col>6</xdr:col>
      <xdr:colOff>50800</xdr:colOff>
      <xdr:row>82</xdr:row>
      <xdr:rowOff>120594</xdr:rowOff>
    </xdr:to>
    <xdr:sp macro="" textlink="">
      <xdr:nvSpPr>
        <xdr:cNvPr id="200" name="フローチャート : 判断 199"/>
        <xdr:cNvSpPr/>
      </xdr:nvSpPr>
      <xdr:spPr>
        <a:xfrm>
          <a:off x="4064000" y="14077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105371</xdr:rowOff>
    </xdr:from>
    <xdr:ext cx="736600" cy="259045"/>
    <xdr:sp macro="" textlink="">
      <xdr:nvSpPr>
        <xdr:cNvPr id="201" name="テキスト ボックス 200"/>
        <xdr:cNvSpPr txBox="1"/>
      </xdr:nvSpPr>
      <xdr:spPr>
        <a:xfrm>
          <a:off x="3733800" y="14164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163,130</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12643</xdr:rowOff>
    </xdr:from>
    <xdr:to>
      <xdr:col>4</xdr:col>
      <xdr:colOff>482600</xdr:colOff>
      <xdr:row>82</xdr:row>
      <xdr:rowOff>18731</xdr:rowOff>
    </xdr:to>
    <xdr:cxnSp macro="">
      <xdr:nvCxnSpPr>
        <xdr:cNvPr id="202" name="直線コネクタ 201"/>
        <xdr:cNvCxnSpPr/>
      </xdr:nvCxnSpPr>
      <xdr:spPr>
        <a:xfrm flipV="1">
          <a:off x="2336800" y="14071543"/>
          <a:ext cx="889000" cy="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4029</xdr:rowOff>
    </xdr:from>
    <xdr:to>
      <xdr:col>4</xdr:col>
      <xdr:colOff>533400</xdr:colOff>
      <xdr:row>82</xdr:row>
      <xdr:rowOff>105629</xdr:rowOff>
    </xdr:to>
    <xdr:sp macro="" textlink="">
      <xdr:nvSpPr>
        <xdr:cNvPr id="203" name="フローチャート : 判断 202"/>
        <xdr:cNvSpPr/>
      </xdr:nvSpPr>
      <xdr:spPr>
        <a:xfrm>
          <a:off x="3175000" y="14062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90406</xdr:rowOff>
    </xdr:from>
    <xdr:ext cx="762000" cy="259045"/>
    <xdr:sp macro="" textlink="">
      <xdr:nvSpPr>
        <xdr:cNvPr id="204" name="テキスト ボックス 203"/>
        <xdr:cNvSpPr txBox="1"/>
      </xdr:nvSpPr>
      <xdr:spPr>
        <a:xfrm>
          <a:off x="2844800" y="14149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155,688</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18731</xdr:rowOff>
    </xdr:from>
    <xdr:to>
      <xdr:col>3</xdr:col>
      <xdr:colOff>279400</xdr:colOff>
      <xdr:row>82</xdr:row>
      <xdr:rowOff>33710</xdr:rowOff>
    </xdr:to>
    <xdr:cxnSp macro="">
      <xdr:nvCxnSpPr>
        <xdr:cNvPr id="205" name="直線コネクタ 204"/>
        <xdr:cNvCxnSpPr/>
      </xdr:nvCxnSpPr>
      <xdr:spPr>
        <a:xfrm flipV="1">
          <a:off x="1447800" y="14077631"/>
          <a:ext cx="889000" cy="14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1532</xdr:rowOff>
    </xdr:from>
    <xdr:to>
      <xdr:col>3</xdr:col>
      <xdr:colOff>330200</xdr:colOff>
      <xdr:row>82</xdr:row>
      <xdr:rowOff>103132</xdr:rowOff>
    </xdr:to>
    <xdr:sp macro="" textlink="">
      <xdr:nvSpPr>
        <xdr:cNvPr id="206" name="フローチャート : 判断 205"/>
        <xdr:cNvSpPr/>
      </xdr:nvSpPr>
      <xdr:spPr>
        <a:xfrm>
          <a:off x="2286000" y="14060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87909</xdr:rowOff>
    </xdr:from>
    <xdr:ext cx="762000" cy="259045"/>
    <xdr:sp macro="" textlink="">
      <xdr:nvSpPr>
        <xdr:cNvPr id="207" name="テキスト ボックス 206"/>
        <xdr:cNvSpPr txBox="1"/>
      </xdr:nvSpPr>
      <xdr:spPr>
        <a:xfrm>
          <a:off x="1955800" y="14146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154,446</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11455</xdr:rowOff>
    </xdr:from>
    <xdr:to>
      <xdr:col>2</xdr:col>
      <xdr:colOff>127000</xdr:colOff>
      <xdr:row>82</xdr:row>
      <xdr:rowOff>113055</xdr:rowOff>
    </xdr:to>
    <xdr:sp macro="" textlink="">
      <xdr:nvSpPr>
        <xdr:cNvPr id="208" name="フローチャート : 判断 207"/>
        <xdr:cNvSpPr/>
      </xdr:nvSpPr>
      <xdr:spPr>
        <a:xfrm>
          <a:off x="1397000" y="1407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97832</xdr:rowOff>
    </xdr:from>
    <xdr:ext cx="762000" cy="259045"/>
    <xdr:sp macro="" textlink="">
      <xdr:nvSpPr>
        <xdr:cNvPr id="209" name="テキスト ボックス 208"/>
        <xdr:cNvSpPr txBox="1"/>
      </xdr:nvSpPr>
      <xdr:spPr>
        <a:xfrm>
          <a:off x="1066800" y="14156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159,381</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81</xdr:row>
      <xdr:rowOff>148988</xdr:rowOff>
    </xdr:from>
    <xdr:to>
      <xdr:col>7</xdr:col>
      <xdr:colOff>203200</xdr:colOff>
      <xdr:row>82</xdr:row>
      <xdr:rowOff>79138</xdr:rowOff>
    </xdr:to>
    <xdr:sp macro="" textlink="">
      <xdr:nvSpPr>
        <xdr:cNvPr id="215" name="円/楕円 214"/>
        <xdr:cNvSpPr/>
      </xdr:nvSpPr>
      <xdr:spPr>
        <a:xfrm>
          <a:off x="4902200" y="14036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70265</xdr:rowOff>
    </xdr:from>
    <xdr:ext cx="762000" cy="259045"/>
    <xdr:sp macro="" textlink="">
      <xdr:nvSpPr>
        <xdr:cNvPr id="216" name="人件費・物件費等の状況該当値テキスト"/>
        <xdr:cNvSpPr txBox="1"/>
      </xdr:nvSpPr>
      <xdr:spPr>
        <a:xfrm>
          <a:off x="5041900" y="13957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142,514</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142889</xdr:rowOff>
    </xdr:from>
    <xdr:to>
      <xdr:col>6</xdr:col>
      <xdr:colOff>50800</xdr:colOff>
      <xdr:row>82</xdr:row>
      <xdr:rowOff>73039</xdr:rowOff>
    </xdr:to>
    <xdr:sp macro="" textlink="">
      <xdr:nvSpPr>
        <xdr:cNvPr id="217" name="円/楕円 216"/>
        <xdr:cNvSpPr/>
      </xdr:nvSpPr>
      <xdr:spPr>
        <a:xfrm>
          <a:off x="4064000" y="14030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83216</xdr:rowOff>
    </xdr:from>
    <xdr:ext cx="736600" cy="259045"/>
    <xdr:sp macro="" textlink="">
      <xdr:nvSpPr>
        <xdr:cNvPr id="218" name="テキスト ボックス 217"/>
        <xdr:cNvSpPr txBox="1"/>
      </xdr:nvSpPr>
      <xdr:spPr>
        <a:xfrm>
          <a:off x="3733800" y="13799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139,481</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133293</xdr:rowOff>
    </xdr:from>
    <xdr:to>
      <xdr:col>4</xdr:col>
      <xdr:colOff>533400</xdr:colOff>
      <xdr:row>82</xdr:row>
      <xdr:rowOff>63443</xdr:rowOff>
    </xdr:to>
    <xdr:sp macro="" textlink="">
      <xdr:nvSpPr>
        <xdr:cNvPr id="219" name="円/楕円 218"/>
        <xdr:cNvSpPr/>
      </xdr:nvSpPr>
      <xdr:spPr>
        <a:xfrm>
          <a:off x="3175000" y="1402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73620</xdr:rowOff>
    </xdr:from>
    <xdr:ext cx="762000" cy="259045"/>
    <xdr:sp macro="" textlink="">
      <xdr:nvSpPr>
        <xdr:cNvPr id="220" name="テキスト ボックス 219"/>
        <xdr:cNvSpPr txBox="1"/>
      </xdr:nvSpPr>
      <xdr:spPr>
        <a:xfrm>
          <a:off x="2844800" y="13789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134,708</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139381</xdr:rowOff>
    </xdr:from>
    <xdr:to>
      <xdr:col>3</xdr:col>
      <xdr:colOff>330200</xdr:colOff>
      <xdr:row>82</xdr:row>
      <xdr:rowOff>69531</xdr:rowOff>
    </xdr:to>
    <xdr:sp macro="" textlink="">
      <xdr:nvSpPr>
        <xdr:cNvPr id="221" name="円/楕円 220"/>
        <xdr:cNvSpPr/>
      </xdr:nvSpPr>
      <xdr:spPr>
        <a:xfrm>
          <a:off x="2286000" y="14026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79708</xdr:rowOff>
    </xdr:from>
    <xdr:ext cx="762000" cy="259045"/>
    <xdr:sp macro="" textlink="">
      <xdr:nvSpPr>
        <xdr:cNvPr id="222" name="テキスト ボックス 221"/>
        <xdr:cNvSpPr txBox="1"/>
      </xdr:nvSpPr>
      <xdr:spPr>
        <a:xfrm>
          <a:off x="1955800" y="13795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137,736</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154360</xdr:rowOff>
    </xdr:from>
    <xdr:to>
      <xdr:col>2</xdr:col>
      <xdr:colOff>127000</xdr:colOff>
      <xdr:row>82</xdr:row>
      <xdr:rowOff>84510</xdr:rowOff>
    </xdr:to>
    <xdr:sp macro="" textlink="">
      <xdr:nvSpPr>
        <xdr:cNvPr id="223" name="円/楕円 222"/>
        <xdr:cNvSpPr/>
      </xdr:nvSpPr>
      <xdr:spPr>
        <a:xfrm>
          <a:off x="1397000" y="1404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94687</xdr:rowOff>
    </xdr:from>
    <xdr:ext cx="762000" cy="259045"/>
    <xdr:sp macro="" textlink="">
      <xdr:nvSpPr>
        <xdr:cNvPr id="224" name="テキスト ボックス 223"/>
        <xdr:cNvSpPr txBox="1"/>
      </xdr:nvSpPr>
      <xdr:spPr>
        <a:xfrm>
          <a:off x="1066800" y="1381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145,185</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[101.8]</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65/65</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前年比</a:t>
          </a:r>
          <a:r>
            <a:rPr kumimoji="1" lang="en-US" altLang="ja-JP" sz="1300">
              <a:latin typeface="ＭＳ Ｐゴシック"/>
            </a:rPr>
            <a:t>0.9</a:t>
          </a:r>
          <a:r>
            <a:rPr kumimoji="1" lang="ja-JP" altLang="en-US" sz="1300">
              <a:latin typeface="ＭＳ Ｐゴシック"/>
            </a:rPr>
            <a:t>ポイント上昇したものの、近年は適正な水準へ近づいている。</a:t>
          </a:r>
          <a:endParaRPr kumimoji="1" lang="en-US" altLang="ja-JP" sz="1300">
            <a:latin typeface="ＭＳ Ｐゴシック"/>
          </a:endParaRPr>
        </a:p>
        <a:p>
          <a:r>
            <a:rPr kumimoji="1" lang="ja-JP" altLang="en-US" sz="1300">
              <a:latin typeface="ＭＳ Ｐゴシック"/>
            </a:rPr>
            <a:t>今後も、人事院勧告や三重県人事委員会勧告及び近隣市町の動向並びに民間企業等の経済情勢を鑑み、地域の実情を反映しつつ、適正な給与水準を目指す。</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4234</xdr:rowOff>
    </xdr:from>
    <xdr:to>
      <xdr:col>24</xdr:col>
      <xdr:colOff>558800</xdr:colOff>
      <xdr:row>86</xdr:row>
      <xdr:rowOff>5080</xdr:rowOff>
    </xdr:to>
    <xdr:cxnSp macro="">
      <xdr:nvCxnSpPr>
        <xdr:cNvPr id="253" name="直線コネクタ 252"/>
        <xdr:cNvCxnSpPr/>
      </xdr:nvCxnSpPr>
      <xdr:spPr>
        <a:xfrm flipV="1">
          <a:off x="17018000" y="13720234"/>
          <a:ext cx="0" cy="10295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148607</xdr:rowOff>
    </xdr:from>
    <xdr:ext cx="762000" cy="259045"/>
    <xdr:sp macro="" textlink="">
      <xdr:nvSpPr>
        <xdr:cNvPr id="254" name="給与水準   （国との比較）最小値テキスト"/>
        <xdr:cNvSpPr txBox="1"/>
      </xdr:nvSpPr>
      <xdr:spPr>
        <a:xfrm>
          <a:off x="17106900" y="1472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101.8</a:t>
          </a:r>
          <a:endParaRPr kumimoji="1" lang="ja-JP" altLang="en-US" sz="1000" b="1">
            <a:latin typeface="ＭＳ Ｐゴシック"/>
          </a:endParaRPr>
        </a:p>
      </xdr:txBody>
    </xdr:sp>
    <xdr:clientData/>
  </xdr:oneCellAnchor>
  <xdr:twoCellAnchor>
    <xdr:from>
      <xdr:col>24</xdr:col>
      <xdr:colOff>469900</xdr:colOff>
      <xdr:row>86</xdr:row>
      <xdr:rowOff>5080</xdr:rowOff>
    </xdr:from>
    <xdr:to>
      <xdr:col>24</xdr:col>
      <xdr:colOff>647700</xdr:colOff>
      <xdr:row>86</xdr:row>
      <xdr:rowOff>5080</xdr:rowOff>
    </xdr:to>
    <xdr:cxnSp macro="">
      <xdr:nvCxnSpPr>
        <xdr:cNvPr id="255" name="直線コネクタ 254"/>
        <xdr:cNvCxnSpPr/>
      </xdr:nvCxnSpPr>
      <xdr:spPr>
        <a:xfrm>
          <a:off x="16929100" y="1474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90611</xdr:rowOff>
    </xdr:from>
    <xdr:ext cx="762000" cy="259045"/>
    <xdr:sp macro="" textlink="">
      <xdr:nvSpPr>
        <xdr:cNvPr id="256" name="給与水準   （国との比較）最大値テキスト"/>
        <xdr:cNvSpPr txBox="1"/>
      </xdr:nvSpPr>
      <xdr:spPr>
        <a:xfrm>
          <a:off x="17106900" y="13463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89.0</a:t>
          </a:r>
          <a:endParaRPr kumimoji="1" lang="ja-JP" altLang="en-US" sz="1000" b="1">
            <a:latin typeface="ＭＳ Ｐゴシック"/>
          </a:endParaRPr>
        </a:p>
      </xdr:txBody>
    </xdr:sp>
    <xdr:clientData/>
  </xdr:oneCellAnchor>
  <xdr:twoCellAnchor>
    <xdr:from>
      <xdr:col>24</xdr:col>
      <xdr:colOff>469900</xdr:colOff>
      <xdr:row>80</xdr:row>
      <xdr:rowOff>4234</xdr:rowOff>
    </xdr:from>
    <xdr:to>
      <xdr:col>24</xdr:col>
      <xdr:colOff>647700</xdr:colOff>
      <xdr:row>80</xdr:row>
      <xdr:rowOff>4234</xdr:rowOff>
    </xdr:to>
    <xdr:cxnSp macro="">
      <xdr:nvCxnSpPr>
        <xdr:cNvPr id="257" name="直線コネクタ 256"/>
        <xdr:cNvCxnSpPr/>
      </xdr:nvCxnSpPr>
      <xdr:spPr>
        <a:xfrm>
          <a:off x="16929100" y="13720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104139</xdr:rowOff>
    </xdr:from>
    <xdr:to>
      <xdr:col>24</xdr:col>
      <xdr:colOff>558800</xdr:colOff>
      <xdr:row>86</xdr:row>
      <xdr:rowOff>5080</xdr:rowOff>
    </xdr:to>
    <xdr:cxnSp macro="">
      <xdr:nvCxnSpPr>
        <xdr:cNvPr id="258" name="直線コネクタ 257"/>
        <xdr:cNvCxnSpPr/>
      </xdr:nvCxnSpPr>
      <xdr:spPr>
        <a:xfrm>
          <a:off x="16179800" y="14677389"/>
          <a:ext cx="8382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42773</xdr:rowOff>
    </xdr:from>
    <xdr:ext cx="762000" cy="259045"/>
    <xdr:sp macro="" textlink="">
      <xdr:nvSpPr>
        <xdr:cNvPr id="259" name="給与水準   （国との比較）平均値テキスト"/>
        <xdr:cNvSpPr txBox="1"/>
      </xdr:nvSpPr>
      <xdr:spPr>
        <a:xfrm>
          <a:off x="17106900" y="141016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96.3</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26246</xdr:rowOff>
    </xdr:from>
    <xdr:to>
      <xdr:col>24</xdr:col>
      <xdr:colOff>609600</xdr:colOff>
      <xdr:row>83</xdr:row>
      <xdr:rowOff>127846</xdr:rowOff>
    </xdr:to>
    <xdr:sp macro="" textlink="">
      <xdr:nvSpPr>
        <xdr:cNvPr id="260" name="フローチャート : 判断 259"/>
        <xdr:cNvSpPr/>
      </xdr:nvSpPr>
      <xdr:spPr>
        <a:xfrm>
          <a:off x="16967200" y="1425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104139</xdr:rowOff>
    </xdr:from>
    <xdr:to>
      <xdr:col>23</xdr:col>
      <xdr:colOff>406400</xdr:colOff>
      <xdr:row>85</xdr:row>
      <xdr:rowOff>128270</xdr:rowOff>
    </xdr:to>
    <xdr:cxnSp macro="">
      <xdr:nvCxnSpPr>
        <xdr:cNvPr id="261" name="直線コネクタ 260"/>
        <xdr:cNvCxnSpPr/>
      </xdr:nvCxnSpPr>
      <xdr:spPr>
        <a:xfrm flipV="1">
          <a:off x="15290800" y="14677389"/>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82</xdr:row>
      <xdr:rowOff>101177</xdr:rowOff>
    </xdr:from>
    <xdr:to>
      <xdr:col>23</xdr:col>
      <xdr:colOff>457200</xdr:colOff>
      <xdr:row>83</xdr:row>
      <xdr:rowOff>31327</xdr:rowOff>
    </xdr:to>
    <xdr:sp macro="" textlink="">
      <xdr:nvSpPr>
        <xdr:cNvPr id="262" name="フローチャート : 判断 261"/>
        <xdr:cNvSpPr/>
      </xdr:nvSpPr>
      <xdr:spPr>
        <a:xfrm>
          <a:off x="16129000" y="1416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41504</xdr:rowOff>
    </xdr:from>
    <xdr:ext cx="736600" cy="259045"/>
    <xdr:sp macro="" textlink="">
      <xdr:nvSpPr>
        <xdr:cNvPr id="263" name="テキスト ボックス 262"/>
        <xdr:cNvSpPr txBox="1"/>
      </xdr:nvSpPr>
      <xdr:spPr>
        <a:xfrm>
          <a:off x="15798800" y="139289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128270</xdr:rowOff>
    </xdr:from>
    <xdr:to>
      <xdr:col>22</xdr:col>
      <xdr:colOff>203200</xdr:colOff>
      <xdr:row>89</xdr:row>
      <xdr:rowOff>53763</xdr:rowOff>
    </xdr:to>
    <xdr:cxnSp macro="">
      <xdr:nvCxnSpPr>
        <xdr:cNvPr id="264" name="直線コネクタ 263"/>
        <xdr:cNvCxnSpPr/>
      </xdr:nvCxnSpPr>
      <xdr:spPr>
        <a:xfrm flipV="1">
          <a:off x="14401800" y="14701520"/>
          <a:ext cx="889000" cy="611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82</xdr:row>
      <xdr:rowOff>101177</xdr:rowOff>
    </xdr:from>
    <xdr:to>
      <xdr:col>22</xdr:col>
      <xdr:colOff>254000</xdr:colOff>
      <xdr:row>83</xdr:row>
      <xdr:rowOff>31327</xdr:rowOff>
    </xdr:to>
    <xdr:sp macro="" textlink="">
      <xdr:nvSpPr>
        <xdr:cNvPr id="265" name="フローチャート : 判断 264"/>
        <xdr:cNvSpPr/>
      </xdr:nvSpPr>
      <xdr:spPr>
        <a:xfrm>
          <a:off x="15240000" y="1416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41504</xdr:rowOff>
    </xdr:from>
    <xdr:ext cx="762000" cy="259045"/>
    <xdr:sp macro="" textlink="">
      <xdr:nvSpPr>
        <xdr:cNvPr id="266" name="テキスト ボックス 265"/>
        <xdr:cNvSpPr txBox="1"/>
      </xdr:nvSpPr>
      <xdr:spPr>
        <a:xfrm>
          <a:off x="14909800" y="13928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19</xdr:col>
      <xdr:colOff>482600</xdr:colOff>
      <xdr:row>89</xdr:row>
      <xdr:rowOff>21589</xdr:rowOff>
    </xdr:from>
    <xdr:to>
      <xdr:col>21</xdr:col>
      <xdr:colOff>0</xdr:colOff>
      <xdr:row>89</xdr:row>
      <xdr:rowOff>53763</xdr:rowOff>
    </xdr:to>
    <xdr:cxnSp macro="">
      <xdr:nvCxnSpPr>
        <xdr:cNvPr id="267" name="直線コネクタ 266"/>
        <xdr:cNvCxnSpPr/>
      </xdr:nvCxnSpPr>
      <xdr:spPr>
        <a:xfrm>
          <a:off x="13512800" y="15280639"/>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86</xdr:row>
      <xdr:rowOff>18627</xdr:rowOff>
    </xdr:from>
    <xdr:to>
      <xdr:col>21</xdr:col>
      <xdr:colOff>50800</xdr:colOff>
      <xdr:row>86</xdr:row>
      <xdr:rowOff>120227</xdr:rowOff>
    </xdr:to>
    <xdr:sp macro="" textlink="">
      <xdr:nvSpPr>
        <xdr:cNvPr id="268" name="フローチャート : 判断 267"/>
        <xdr:cNvSpPr/>
      </xdr:nvSpPr>
      <xdr:spPr>
        <a:xfrm>
          <a:off x="14351000" y="1476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130404</xdr:rowOff>
    </xdr:from>
    <xdr:ext cx="762000" cy="259045"/>
    <xdr:sp macro="" textlink="">
      <xdr:nvSpPr>
        <xdr:cNvPr id="269" name="テキスト ボックス 268"/>
        <xdr:cNvSpPr txBox="1"/>
      </xdr:nvSpPr>
      <xdr:spPr>
        <a:xfrm>
          <a:off x="14020800" y="14532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102.6</a:t>
          </a:r>
          <a:endParaRPr kumimoji="1" lang="ja-JP" altLang="en-US" sz="1000" b="1">
            <a:solidFill>
              <a:srgbClr val="000080"/>
            </a:solidFill>
            <a:latin typeface="ＭＳ Ｐゴシック"/>
          </a:endParaRPr>
        </a:p>
      </xdr:txBody>
    </xdr:sp>
    <xdr:clientData/>
  </xdr:oneCellAnchor>
  <xdr:twoCellAnchor>
    <xdr:from>
      <xdr:col>19</xdr:col>
      <xdr:colOff>431800</xdr:colOff>
      <xdr:row>86</xdr:row>
      <xdr:rowOff>18627</xdr:rowOff>
    </xdr:from>
    <xdr:to>
      <xdr:col>19</xdr:col>
      <xdr:colOff>533400</xdr:colOff>
      <xdr:row>86</xdr:row>
      <xdr:rowOff>120227</xdr:rowOff>
    </xdr:to>
    <xdr:sp macro="" textlink="">
      <xdr:nvSpPr>
        <xdr:cNvPr id="270" name="フローチャート : 判断 269"/>
        <xdr:cNvSpPr/>
      </xdr:nvSpPr>
      <xdr:spPr>
        <a:xfrm>
          <a:off x="13462000" y="1476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84</xdr:row>
      <xdr:rowOff>130404</xdr:rowOff>
    </xdr:from>
    <xdr:ext cx="762000" cy="259045"/>
    <xdr:sp macro="" textlink="">
      <xdr:nvSpPr>
        <xdr:cNvPr id="271" name="テキスト ボックス 270"/>
        <xdr:cNvSpPr txBox="1"/>
      </xdr:nvSpPr>
      <xdr:spPr>
        <a:xfrm>
          <a:off x="13131800" y="14532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85</xdr:row>
      <xdr:rowOff>125730</xdr:rowOff>
    </xdr:from>
    <xdr:to>
      <xdr:col>24</xdr:col>
      <xdr:colOff>609600</xdr:colOff>
      <xdr:row>86</xdr:row>
      <xdr:rowOff>55880</xdr:rowOff>
    </xdr:to>
    <xdr:sp macro="" textlink="">
      <xdr:nvSpPr>
        <xdr:cNvPr id="277" name="円/楕円 276"/>
        <xdr:cNvSpPr/>
      </xdr:nvSpPr>
      <xdr:spPr>
        <a:xfrm>
          <a:off x="16967200" y="1469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21607</xdr:rowOff>
    </xdr:from>
    <xdr:ext cx="762000" cy="259045"/>
    <xdr:sp macro="" textlink="">
      <xdr:nvSpPr>
        <xdr:cNvPr id="278" name="給与水準   （国との比較）該当値テキスト"/>
        <xdr:cNvSpPr txBox="1"/>
      </xdr:nvSpPr>
      <xdr:spPr>
        <a:xfrm>
          <a:off x="17106900" y="1459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101.8</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53339</xdr:rowOff>
    </xdr:from>
    <xdr:to>
      <xdr:col>23</xdr:col>
      <xdr:colOff>457200</xdr:colOff>
      <xdr:row>85</xdr:row>
      <xdr:rowOff>154939</xdr:rowOff>
    </xdr:to>
    <xdr:sp macro="" textlink="">
      <xdr:nvSpPr>
        <xdr:cNvPr id="279" name="円/楕円 278"/>
        <xdr:cNvSpPr/>
      </xdr:nvSpPr>
      <xdr:spPr>
        <a:xfrm>
          <a:off x="16129000" y="1462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139716</xdr:rowOff>
    </xdr:from>
    <xdr:ext cx="736600" cy="259045"/>
    <xdr:sp macro="" textlink="">
      <xdr:nvSpPr>
        <xdr:cNvPr id="280" name="テキスト ボックス 279"/>
        <xdr:cNvSpPr txBox="1"/>
      </xdr:nvSpPr>
      <xdr:spPr>
        <a:xfrm>
          <a:off x="15798800" y="14712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100.9</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77470</xdr:rowOff>
    </xdr:from>
    <xdr:to>
      <xdr:col>22</xdr:col>
      <xdr:colOff>254000</xdr:colOff>
      <xdr:row>86</xdr:row>
      <xdr:rowOff>7620</xdr:rowOff>
    </xdr:to>
    <xdr:sp macro="" textlink="">
      <xdr:nvSpPr>
        <xdr:cNvPr id="281" name="円/楕円 280"/>
        <xdr:cNvSpPr/>
      </xdr:nvSpPr>
      <xdr:spPr>
        <a:xfrm>
          <a:off x="15240000" y="1465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163847</xdr:rowOff>
    </xdr:from>
    <xdr:ext cx="762000" cy="259045"/>
    <xdr:sp macro="" textlink="">
      <xdr:nvSpPr>
        <xdr:cNvPr id="282" name="テキスト ボックス 281"/>
        <xdr:cNvSpPr txBox="1"/>
      </xdr:nvSpPr>
      <xdr:spPr>
        <a:xfrm>
          <a:off x="14909800" y="1473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101.2</a:t>
          </a:r>
          <a:endParaRPr kumimoji="1" lang="ja-JP" altLang="en-US" sz="1000" b="1">
            <a:solidFill>
              <a:srgbClr val="FF0000"/>
            </a:solidFill>
            <a:latin typeface="ＭＳ Ｐゴシック"/>
          </a:endParaRPr>
        </a:p>
      </xdr:txBody>
    </xdr:sp>
    <xdr:clientData/>
  </xdr:oneCellAnchor>
  <xdr:twoCellAnchor>
    <xdr:from>
      <xdr:col>20</xdr:col>
      <xdr:colOff>635000</xdr:colOff>
      <xdr:row>89</xdr:row>
      <xdr:rowOff>2963</xdr:rowOff>
    </xdr:from>
    <xdr:to>
      <xdr:col>21</xdr:col>
      <xdr:colOff>50800</xdr:colOff>
      <xdr:row>89</xdr:row>
      <xdr:rowOff>104563</xdr:rowOff>
    </xdr:to>
    <xdr:sp macro="" textlink="">
      <xdr:nvSpPr>
        <xdr:cNvPr id="283" name="円/楕円 282"/>
        <xdr:cNvSpPr/>
      </xdr:nvSpPr>
      <xdr:spPr>
        <a:xfrm>
          <a:off x="14351000" y="1526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89340</xdr:rowOff>
    </xdr:from>
    <xdr:ext cx="762000" cy="259045"/>
    <xdr:sp macro="" textlink="">
      <xdr:nvSpPr>
        <xdr:cNvPr id="284" name="テキスト ボックス 283"/>
        <xdr:cNvSpPr txBox="1"/>
      </xdr:nvSpPr>
      <xdr:spPr>
        <a:xfrm>
          <a:off x="14020800" y="15348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108.8</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142239</xdr:rowOff>
    </xdr:from>
    <xdr:to>
      <xdr:col>19</xdr:col>
      <xdr:colOff>533400</xdr:colOff>
      <xdr:row>89</xdr:row>
      <xdr:rowOff>72389</xdr:rowOff>
    </xdr:to>
    <xdr:sp macro="" textlink="">
      <xdr:nvSpPr>
        <xdr:cNvPr id="285" name="円/楕円 284"/>
        <xdr:cNvSpPr/>
      </xdr:nvSpPr>
      <xdr:spPr>
        <a:xfrm>
          <a:off x="13462000" y="1522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57166</xdr:rowOff>
    </xdr:from>
    <xdr:ext cx="762000" cy="259045"/>
    <xdr:sp macro="" textlink="">
      <xdr:nvSpPr>
        <xdr:cNvPr id="286" name="テキスト ボックス 285"/>
        <xdr:cNvSpPr txBox="1"/>
      </xdr:nvSpPr>
      <xdr:spPr>
        <a:xfrm>
          <a:off x="13131800" y="15316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108.4</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[6.70</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6/65</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7.76</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集中改革プランにおいて、平成２２年４月１日の定数削減率を平成１７年４月１日比</a:t>
          </a:r>
          <a:r>
            <a:rPr kumimoji="1" lang="en-US" altLang="ja-JP" sz="1300">
              <a:latin typeface="ＭＳ Ｐゴシック"/>
            </a:rPr>
            <a:t>4.2</a:t>
          </a:r>
          <a:r>
            <a:rPr kumimoji="1" lang="ja-JP" altLang="en-US" sz="1300">
              <a:latin typeface="ＭＳ Ｐゴシック"/>
            </a:rPr>
            <a:t>％を目標とし、結果として目標を大きく上回る</a:t>
          </a:r>
          <a:r>
            <a:rPr kumimoji="1" lang="en-US" altLang="ja-JP" sz="1300">
              <a:latin typeface="ＭＳ Ｐゴシック"/>
            </a:rPr>
            <a:t>5.0</a:t>
          </a:r>
          <a:r>
            <a:rPr kumimoji="1" lang="ja-JP" altLang="en-US" sz="1300">
              <a:latin typeface="ＭＳ Ｐゴシック"/>
            </a:rPr>
            <a:t>％の削減率を達成している。しかし、地方分権等により業務量が増加している中、住民サービスを低下させることなく、適切な運営管理を目指したい。</a:t>
          </a:r>
        </a:p>
      </xdr:txBody>
    </xdr:sp>
    <xdr:clientData/>
  </xdr:twoCellAnchor>
  <xdr:oneCellAnchor>
    <xdr:from>
      <xdr:col>18</xdr:col>
      <xdr:colOff>444500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3" name="直線コネクタ 302"/>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4" name="テキスト ボックス 303"/>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5" name="直線コネクタ 304"/>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6" name="テキスト ボックス 305"/>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7" name="直線コネクタ 306"/>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8" name="テキスト ボックス 307"/>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9" name="直線コネクタ 308"/>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10" name="テキスト ボックス 309"/>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11" name="直線コネクタ 310"/>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2" name="テキスト ボックス 311"/>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90805</xdr:rowOff>
    </xdr:from>
    <xdr:to>
      <xdr:col>24</xdr:col>
      <xdr:colOff>558800</xdr:colOff>
      <xdr:row>67</xdr:row>
      <xdr:rowOff>10033</xdr:rowOff>
    </xdr:to>
    <xdr:cxnSp macro="">
      <xdr:nvCxnSpPr>
        <xdr:cNvPr id="316" name="直線コネクタ 315"/>
        <xdr:cNvCxnSpPr/>
      </xdr:nvCxnSpPr>
      <xdr:spPr>
        <a:xfrm flipV="1">
          <a:off x="17018000" y="10034905"/>
          <a:ext cx="0" cy="14622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153560</xdr:rowOff>
    </xdr:from>
    <xdr:ext cx="762000" cy="259045"/>
    <xdr:sp macro="" textlink="">
      <xdr:nvSpPr>
        <xdr:cNvPr id="317" name="定員管理の状況最小値テキスト"/>
        <xdr:cNvSpPr txBox="1"/>
      </xdr:nvSpPr>
      <xdr:spPr>
        <a:xfrm>
          <a:off x="17106900" y="11469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23.73</a:t>
          </a:r>
          <a:endParaRPr kumimoji="1" lang="ja-JP" altLang="en-US" sz="1000" b="1">
            <a:latin typeface="ＭＳ Ｐゴシック"/>
          </a:endParaRPr>
        </a:p>
      </xdr:txBody>
    </xdr:sp>
    <xdr:clientData/>
  </xdr:oneCellAnchor>
  <xdr:twoCellAnchor>
    <xdr:from>
      <xdr:col>24</xdr:col>
      <xdr:colOff>469900</xdr:colOff>
      <xdr:row>67</xdr:row>
      <xdr:rowOff>10033</xdr:rowOff>
    </xdr:from>
    <xdr:to>
      <xdr:col>24</xdr:col>
      <xdr:colOff>647700</xdr:colOff>
      <xdr:row>67</xdr:row>
      <xdr:rowOff>10033</xdr:rowOff>
    </xdr:to>
    <xdr:cxnSp macro="">
      <xdr:nvCxnSpPr>
        <xdr:cNvPr id="318" name="直線コネクタ 317"/>
        <xdr:cNvCxnSpPr/>
      </xdr:nvCxnSpPr>
      <xdr:spPr>
        <a:xfrm>
          <a:off x="16929100" y="11497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5732</xdr:rowOff>
    </xdr:from>
    <xdr:ext cx="762000" cy="259045"/>
    <xdr:sp macro="" textlink="">
      <xdr:nvSpPr>
        <xdr:cNvPr id="319" name="定員管理の状況最大値テキスト"/>
        <xdr:cNvSpPr txBox="1"/>
      </xdr:nvSpPr>
      <xdr:spPr>
        <a:xfrm>
          <a:off x="17106900" y="977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5.55</a:t>
          </a:r>
          <a:endParaRPr kumimoji="1" lang="ja-JP" altLang="en-US" sz="1000" b="1">
            <a:latin typeface="ＭＳ Ｐゴシック"/>
          </a:endParaRPr>
        </a:p>
      </xdr:txBody>
    </xdr:sp>
    <xdr:clientData/>
  </xdr:oneCellAnchor>
  <xdr:twoCellAnchor>
    <xdr:from>
      <xdr:col>24</xdr:col>
      <xdr:colOff>469900</xdr:colOff>
      <xdr:row>58</xdr:row>
      <xdr:rowOff>90805</xdr:rowOff>
    </xdr:from>
    <xdr:to>
      <xdr:col>24</xdr:col>
      <xdr:colOff>647700</xdr:colOff>
      <xdr:row>58</xdr:row>
      <xdr:rowOff>90805</xdr:rowOff>
    </xdr:to>
    <xdr:cxnSp macro="">
      <xdr:nvCxnSpPr>
        <xdr:cNvPr id="320" name="直線コネクタ 319"/>
        <xdr:cNvCxnSpPr/>
      </xdr:nvCxnSpPr>
      <xdr:spPr>
        <a:xfrm>
          <a:off x="16929100" y="10034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59</xdr:row>
      <xdr:rowOff>11854</xdr:rowOff>
    </xdr:from>
    <xdr:to>
      <xdr:col>24</xdr:col>
      <xdr:colOff>558800</xdr:colOff>
      <xdr:row>59</xdr:row>
      <xdr:rowOff>18288</xdr:rowOff>
    </xdr:to>
    <xdr:cxnSp macro="">
      <xdr:nvCxnSpPr>
        <xdr:cNvPr id="321" name="直線コネクタ 320"/>
        <xdr:cNvCxnSpPr/>
      </xdr:nvCxnSpPr>
      <xdr:spPr>
        <a:xfrm flipV="1">
          <a:off x="16179800" y="10127404"/>
          <a:ext cx="838200" cy="6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11023</xdr:rowOff>
    </xdr:from>
    <xdr:ext cx="762000" cy="259045"/>
    <xdr:sp macro="" textlink="">
      <xdr:nvSpPr>
        <xdr:cNvPr id="322" name="定員管理の状況平均値テキスト"/>
        <xdr:cNvSpPr txBox="1"/>
      </xdr:nvSpPr>
      <xdr:spPr>
        <a:xfrm>
          <a:off x="17106900" y="102980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9.80</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38946</xdr:rowOff>
    </xdr:from>
    <xdr:to>
      <xdr:col>24</xdr:col>
      <xdr:colOff>609600</xdr:colOff>
      <xdr:row>60</xdr:row>
      <xdr:rowOff>140546</xdr:rowOff>
    </xdr:to>
    <xdr:sp macro="" textlink="">
      <xdr:nvSpPr>
        <xdr:cNvPr id="323" name="フローチャート : 判断 322"/>
        <xdr:cNvSpPr/>
      </xdr:nvSpPr>
      <xdr:spPr>
        <a:xfrm>
          <a:off x="16967200" y="1032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59</xdr:row>
      <xdr:rowOff>18288</xdr:rowOff>
    </xdr:from>
    <xdr:to>
      <xdr:col>23</xdr:col>
      <xdr:colOff>406400</xdr:colOff>
      <xdr:row>59</xdr:row>
      <xdr:rowOff>32766</xdr:rowOff>
    </xdr:to>
    <xdr:cxnSp macro="">
      <xdr:nvCxnSpPr>
        <xdr:cNvPr id="324" name="直線コネクタ 323"/>
        <xdr:cNvCxnSpPr/>
      </xdr:nvCxnSpPr>
      <xdr:spPr>
        <a:xfrm flipV="1">
          <a:off x="15290800" y="10133838"/>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85598</xdr:rowOff>
    </xdr:from>
    <xdr:to>
      <xdr:col>23</xdr:col>
      <xdr:colOff>457200</xdr:colOff>
      <xdr:row>61</xdr:row>
      <xdr:rowOff>15748</xdr:rowOff>
    </xdr:to>
    <xdr:sp macro="" textlink="">
      <xdr:nvSpPr>
        <xdr:cNvPr id="325" name="フローチャート : 判断 324"/>
        <xdr:cNvSpPr/>
      </xdr:nvSpPr>
      <xdr:spPr>
        <a:xfrm>
          <a:off x="16129000" y="1037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525</xdr:rowOff>
    </xdr:from>
    <xdr:ext cx="736600" cy="259045"/>
    <xdr:sp macro="" textlink="">
      <xdr:nvSpPr>
        <xdr:cNvPr id="326" name="テキスト ボックス 325"/>
        <xdr:cNvSpPr txBox="1"/>
      </xdr:nvSpPr>
      <xdr:spPr>
        <a:xfrm>
          <a:off x="15798800" y="104589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10.38</a:t>
          </a:r>
          <a:endParaRPr kumimoji="1" lang="ja-JP" altLang="en-US" sz="1000" b="1">
            <a:solidFill>
              <a:srgbClr val="000080"/>
            </a:solidFill>
            <a:latin typeface="ＭＳ Ｐゴシック"/>
          </a:endParaRPr>
        </a:p>
      </xdr:txBody>
    </xdr:sp>
    <xdr:clientData/>
  </xdr:oneCellAnchor>
  <xdr:twoCellAnchor>
    <xdr:from>
      <xdr:col>21</xdr:col>
      <xdr:colOff>0</xdr:colOff>
      <xdr:row>59</xdr:row>
      <xdr:rowOff>14267</xdr:rowOff>
    </xdr:from>
    <xdr:to>
      <xdr:col>22</xdr:col>
      <xdr:colOff>203200</xdr:colOff>
      <xdr:row>59</xdr:row>
      <xdr:rowOff>32766</xdr:rowOff>
    </xdr:to>
    <xdr:cxnSp macro="">
      <xdr:nvCxnSpPr>
        <xdr:cNvPr id="327" name="直線コネクタ 326"/>
        <xdr:cNvCxnSpPr/>
      </xdr:nvCxnSpPr>
      <xdr:spPr>
        <a:xfrm>
          <a:off x="14401800" y="10129817"/>
          <a:ext cx="889000" cy="18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76750</xdr:rowOff>
    </xdr:from>
    <xdr:to>
      <xdr:col>22</xdr:col>
      <xdr:colOff>254000</xdr:colOff>
      <xdr:row>61</xdr:row>
      <xdr:rowOff>6900</xdr:rowOff>
    </xdr:to>
    <xdr:sp macro="" textlink="">
      <xdr:nvSpPr>
        <xdr:cNvPr id="328" name="フローチャート : 判断 327"/>
        <xdr:cNvSpPr/>
      </xdr:nvSpPr>
      <xdr:spPr>
        <a:xfrm>
          <a:off x="15240000" y="1036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163127</xdr:rowOff>
    </xdr:from>
    <xdr:ext cx="762000" cy="259045"/>
    <xdr:sp macro="" textlink="">
      <xdr:nvSpPr>
        <xdr:cNvPr id="329" name="テキスト ボックス 328"/>
        <xdr:cNvSpPr txBox="1"/>
      </xdr:nvSpPr>
      <xdr:spPr>
        <a:xfrm>
          <a:off x="14909800" y="1045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10.27</a:t>
          </a:r>
          <a:endParaRPr kumimoji="1" lang="ja-JP" altLang="en-US" sz="1000" b="1">
            <a:solidFill>
              <a:srgbClr val="000080"/>
            </a:solidFill>
            <a:latin typeface="ＭＳ Ｐゴシック"/>
          </a:endParaRPr>
        </a:p>
      </xdr:txBody>
    </xdr:sp>
    <xdr:clientData/>
  </xdr:oneCellAnchor>
  <xdr:twoCellAnchor>
    <xdr:from>
      <xdr:col>19</xdr:col>
      <xdr:colOff>482600</xdr:colOff>
      <xdr:row>59</xdr:row>
      <xdr:rowOff>14267</xdr:rowOff>
    </xdr:from>
    <xdr:to>
      <xdr:col>21</xdr:col>
      <xdr:colOff>0</xdr:colOff>
      <xdr:row>59</xdr:row>
      <xdr:rowOff>38396</xdr:rowOff>
    </xdr:to>
    <xdr:cxnSp macro="">
      <xdr:nvCxnSpPr>
        <xdr:cNvPr id="330" name="直線コネクタ 329"/>
        <xdr:cNvCxnSpPr/>
      </xdr:nvCxnSpPr>
      <xdr:spPr>
        <a:xfrm flipV="1">
          <a:off x="13512800" y="1012981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71120</xdr:rowOff>
    </xdr:from>
    <xdr:to>
      <xdr:col>21</xdr:col>
      <xdr:colOff>50800</xdr:colOff>
      <xdr:row>61</xdr:row>
      <xdr:rowOff>1270</xdr:rowOff>
    </xdr:to>
    <xdr:sp macro="" textlink="">
      <xdr:nvSpPr>
        <xdr:cNvPr id="331" name="フローチャート : 判断 330"/>
        <xdr:cNvSpPr/>
      </xdr:nvSpPr>
      <xdr:spPr>
        <a:xfrm>
          <a:off x="143510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157497</xdr:rowOff>
    </xdr:from>
    <xdr:ext cx="762000" cy="259045"/>
    <xdr:sp macro="" textlink="">
      <xdr:nvSpPr>
        <xdr:cNvPr id="332" name="テキスト ボックス 331"/>
        <xdr:cNvSpPr txBox="1"/>
      </xdr:nvSpPr>
      <xdr:spPr>
        <a:xfrm>
          <a:off x="14020800" y="1044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10.20</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83185</xdr:rowOff>
    </xdr:from>
    <xdr:to>
      <xdr:col>19</xdr:col>
      <xdr:colOff>533400</xdr:colOff>
      <xdr:row>61</xdr:row>
      <xdr:rowOff>13335</xdr:rowOff>
    </xdr:to>
    <xdr:sp macro="" textlink="">
      <xdr:nvSpPr>
        <xdr:cNvPr id="333" name="フローチャート : 判断 332"/>
        <xdr:cNvSpPr/>
      </xdr:nvSpPr>
      <xdr:spPr>
        <a:xfrm>
          <a:off x="13462000" y="1037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169562</xdr:rowOff>
    </xdr:from>
    <xdr:ext cx="762000" cy="259045"/>
    <xdr:sp macro="" textlink="">
      <xdr:nvSpPr>
        <xdr:cNvPr id="334" name="テキスト ボックス 333"/>
        <xdr:cNvSpPr txBox="1"/>
      </xdr:nvSpPr>
      <xdr:spPr>
        <a:xfrm>
          <a:off x="13131800" y="10456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58</xdr:row>
      <xdr:rowOff>132504</xdr:rowOff>
    </xdr:from>
    <xdr:to>
      <xdr:col>24</xdr:col>
      <xdr:colOff>609600</xdr:colOff>
      <xdr:row>59</xdr:row>
      <xdr:rowOff>62654</xdr:rowOff>
    </xdr:to>
    <xdr:sp macro="" textlink="">
      <xdr:nvSpPr>
        <xdr:cNvPr id="340" name="円/楕円 339"/>
        <xdr:cNvSpPr/>
      </xdr:nvSpPr>
      <xdr:spPr>
        <a:xfrm>
          <a:off x="16967200" y="1007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58</xdr:row>
      <xdr:rowOff>53781</xdr:rowOff>
    </xdr:from>
    <xdr:ext cx="762000" cy="259045"/>
    <xdr:sp macro="" textlink="">
      <xdr:nvSpPr>
        <xdr:cNvPr id="341" name="定員管理の状況該当値テキスト"/>
        <xdr:cNvSpPr txBox="1"/>
      </xdr:nvSpPr>
      <xdr:spPr>
        <a:xfrm>
          <a:off x="17106900" y="9997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6.70</a:t>
          </a:r>
          <a:endParaRPr kumimoji="1" lang="ja-JP" altLang="en-US" sz="1000" b="1">
            <a:solidFill>
              <a:srgbClr val="FF0000"/>
            </a:solidFill>
            <a:latin typeface="ＭＳ Ｐゴシック"/>
          </a:endParaRPr>
        </a:p>
      </xdr:txBody>
    </xdr:sp>
    <xdr:clientData/>
  </xdr:oneCellAnchor>
  <xdr:twoCellAnchor>
    <xdr:from>
      <xdr:col>23</xdr:col>
      <xdr:colOff>355600</xdr:colOff>
      <xdr:row>58</xdr:row>
      <xdr:rowOff>138938</xdr:rowOff>
    </xdr:from>
    <xdr:to>
      <xdr:col>23</xdr:col>
      <xdr:colOff>457200</xdr:colOff>
      <xdr:row>59</xdr:row>
      <xdr:rowOff>69088</xdr:rowOff>
    </xdr:to>
    <xdr:sp macro="" textlink="">
      <xdr:nvSpPr>
        <xdr:cNvPr id="342" name="円/楕円 341"/>
        <xdr:cNvSpPr/>
      </xdr:nvSpPr>
      <xdr:spPr>
        <a:xfrm>
          <a:off x="16129000" y="1008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57</xdr:row>
      <xdr:rowOff>79265</xdr:rowOff>
    </xdr:from>
    <xdr:ext cx="736600" cy="259045"/>
    <xdr:sp macro="" textlink="">
      <xdr:nvSpPr>
        <xdr:cNvPr id="343" name="テキスト ボックス 342"/>
        <xdr:cNvSpPr txBox="1"/>
      </xdr:nvSpPr>
      <xdr:spPr>
        <a:xfrm>
          <a:off x="15798800" y="98519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6.78</a:t>
          </a:r>
          <a:endParaRPr kumimoji="1" lang="ja-JP" altLang="en-US" sz="1000" b="1">
            <a:solidFill>
              <a:srgbClr val="FF0000"/>
            </a:solidFill>
            <a:latin typeface="ＭＳ Ｐゴシック"/>
          </a:endParaRPr>
        </a:p>
      </xdr:txBody>
    </xdr:sp>
    <xdr:clientData/>
  </xdr:oneCellAnchor>
  <xdr:twoCellAnchor>
    <xdr:from>
      <xdr:col>22</xdr:col>
      <xdr:colOff>152400</xdr:colOff>
      <xdr:row>58</xdr:row>
      <xdr:rowOff>153416</xdr:rowOff>
    </xdr:from>
    <xdr:to>
      <xdr:col>22</xdr:col>
      <xdr:colOff>254000</xdr:colOff>
      <xdr:row>59</xdr:row>
      <xdr:rowOff>83566</xdr:rowOff>
    </xdr:to>
    <xdr:sp macro="" textlink="">
      <xdr:nvSpPr>
        <xdr:cNvPr id="344" name="円/楕円 343"/>
        <xdr:cNvSpPr/>
      </xdr:nvSpPr>
      <xdr:spPr>
        <a:xfrm>
          <a:off x="15240000" y="10097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57</xdr:row>
      <xdr:rowOff>93743</xdr:rowOff>
    </xdr:from>
    <xdr:ext cx="762000" cy="259045"/>
    <xdr:sp macro="" textlink="">
      <xdr:nvSpPr>
        <xdr:cNvPr id="345" name="テキスト ボックス 344"/>
        <xdr:cNvSpPr txBox="1"/>
      </xdr:nvSpPr>
      <xdr:spPr>
        <a:xfrm>
          <a:off x="14909800" y="9866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6.96</a:t>
          </a:r>
          <a:endParaRPr kumimoji="1" lang="ja-JP" altLang="en-US" sz="1000" b="1">
            <a:solidFill>
              <a:srgbClr val="FF0000"/>
            </a:solidFill>
            <a:latin typeface="ＭＳ Ｐゴシック"/>
          </a:endParaRPr>
        </a:p>
      </xdr:txBody>
    </xdr:sp>
    <xdr:clientData/>
  </xdr:oneCellAnchor>
  <xdr:twoCellAnchor>
    <xdr:from>
      <xdr:col>20</xdr:col>
      <xdr:colOff>635000</xdr:colOff>
      <xdr:row>58</xdr:row>
      <xdr:rowOff>134917</xdr:rowOff>
    </xdr:from>
    <xdr:to>
      <xdr:col>21</xdr:col>
      <xdr:colOff>50800</xdr:colOff>
      <xdr:row>59</xdr:row>
      <xdr:rowOff>65067</xdr:rowOff>
    </xdr:to>
    <xdr:sp macro="" textlink="">
      <xdr:nvSpPr>
        <xdr:cNvPr id="346" name="円/楕円 345"/>
        <xdr:cNvSpPr/>
      </xdr:nvSpPr>
      <xdr:spPr>
        <a:xfrm>
          <a:off x="14351000" y="10079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57</xdr:row>
      <xdr:rowOff>75244</xdr:rowOff>
    </xdr:from>
    <xdr:ext cx="762000" cy="259045"/>
    <xdr:sp macro="" textlink="">
      <xdr:nvSpPr>
        <xdr:cNvPr id="347" name="テキスト ボックス 346"/>
        <xdr:cNvSpPr txBox="1"/>
      </xdr:nvSpPr>
      <xdr:spPr>
        <a:xfrm>
          <a:off x="14020800" y="9847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6.73</a:t>
          </a:r>
          <a:endParaRPr kumimoji="1" lang="ja-JP" altLang="en-US" sz="1000" b="1">
            <a:solidFill>
              <a:srgbClr val="FF0000"/>
            </a:solidFill>
            <a:latin typeface="ＭＳ Ｐゴシック"/>
          </a:endParaRPr>
        </a:p>
      </xdr:txBody>
    </xdr:sp>
    <xdr:clientData/>
  </xdr:oneCellAnchor>
  <xdr:twoCellAnchor>
    <xdr:from>
      <xdr:col>19</xdr:col>
      <xdr:colOff>431800</xdr:colOff>
      <xdr:row>58</xdr:row>
      <xdr:rowOff>159046</xdr:rowOff>
    </xdr:from>
    <xdr:to>
      <xdr:col>19</xdr:col>
      <xdr:colOff>533400</xdr:colOff>
      <xdr:row>59</xdr:row>
      <xdr:rowOff>89196</xdr:rowOff>
    </xdr:to>
    <xdr:sp macro="" textlink="">
      <xdr:nvSpPr>
        <xdr:cNvPr id="348" name="円/楕円 347"/>
        <xdr:cNvSpPr/>
      </xdr:nvSpPr>
      <xdr:spPr>
        <a:xfrm>
          <a:off x="13462000" y="10103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57</xdr:row>
      <xdr:rowOff>99373</xdr:rowOff>
    </xdr:from>
    <xdr:ext cx="762000" cy="259045"/>
    <xdr:sp macro="" textlink="">
      <xdr:nvSpPr>
        <xdr:cNvPr id="349" name="テキスト ボックス 348"/>
        <xdr:cNvSpPr txBox="1"/>
      </xdr:nvSpPr>
      <xdr:spPr>
        <a:xfrm>
          <a:off x="13131800" y="9872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7.03</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[3.4%]</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2/65</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と比較して低い水準で推移している理由として、ここ数年地方債の発行を控えていたことが考えられる。昨年度と本年度は起債を行ったが、今後も長期的な財政計画の策定と適正な地方債管理に努める。</a:t>
          </a:r>
        </a:p>
      </xdr:txBody>
    </xdr:sp>
    <xdr:clientData/>
  </xdr:twoCellAnchor>
  <xdr:oneCellAnchor>
    <xdr:from>
      <xdr:col>18</xdr:col>
      <xdr:colOff>444500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66" name="直線コネクタ 365"/>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67" name="テキスト ボックス 366"/>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68" name="直線コネクタ 367"/>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69" name="テキスト ボックス 368"/>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70" name="直線コネクタ 369"/>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71" name="テキスト ボックス 370"/>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72" name="直線コネクタ 371"/>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73" name="テキスト ボックス 372"/>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74" name="直線コネクタ 373"/>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75" name="テキスト ボックス 374"/>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76" name="直線コネクタ 375"/>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34</xdr:row>
      <xdr:rowOff>151691</xdr:rowOff>
    </xdr:from>
    <xdr:ext cx="762000" cy="259045"/>
    <xdr:sp macro="" textlink="">
      <xdr:nvSpPr>
        <xdr:cNvPr id="377" name="テキスト ボックス 376"/>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32</xdr:row>
      <xdr:rowOff>149877</xdr:rowOff>
    </xdr:from>
    <xdr:ext cx="762000" cy="259045"/>
    <xdr:sp macro="" textlink="">
      <xdr:nvSpPr>
        <xdr:cNvPr id="379" name="テキスト ボックス 378"/>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47</xdr:row>
      <xdr:rowOff>133350</xdr:rowOff>
    </xdr:to>
    <xdr:sp macro="" textlink="">
      <xdr:nvSpPr>
        <xdr:cNvPr id="38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30540</xdr:rowOff>
    </xdr:from>
    <xdr:to>
      <xdr:col>24</xdr:col>
      <xdr:colOff>558800</xdr:colOff>
      <xdr:row>44</xdr:row>
      <xdr:rowOff>50195</xdr:rowOff>
    </xdr:to>
    <xdr:cxnSp macro="">
      <xdr:nvCxnSpPr>
        <xdr:cNvPr id="381" name="直線コネクタ 380"/>
        <xdr:cNvCxnSpPr/>
      </xdr:nvCxnSpPr>
      <xdr:spPr>
        <a:xfrm flipV="1">
          <a:off x="17018000" y="6031290"/>
          <a:ext cx="0" cy="15627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22272</xdr:rowOff>
    </xdr:from>
    <xdr:ext cx="762000" cy="259045"/>
    <xdr:sp macro="" textlink="">
      <xdr:nvSpPr>
        <xdr:cNvPr id="382" name="公債費負担の状況最小値テキスト"/>
        <xdr:cNvSpPr txBox="1"/>
      </xdr:nvSpPr>
      <xdr:spPr>
        <a:xfrm>
          <a:off x="17106900" y="7566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a:t>
          </a:r>
          <a:endParaRPr kumimoji="1" lang="ja-JP" altLang="en-US" sz="1000" b="1">
            <a:latin typeface="ＭＳ Ｐゴシック"/>
          </a:endParaRPr>
        </a:p>
      </xdr:txBody>
    </xdr:sp>
    <xdr:clientData/>
  </xdr:oneCellAnchor>
  <xdr:twoCellAnchor>
    <xdr:from>
      <xdr:col>24</xdr:col>
      <xdr:colOff>469900</xdr:colOff>
      <xdr:row>44</xdr:row>
      <xdr:rowOff>50195</xdr:rowOff>
    </xdr:from>
    <xdr:to>
      <xdr:col>24</xdr:col>
      <xdr:colOff>647700</xdr:colOff>
      <xdr:row>44</xdr:row>
      <xdr:rowOff>50195</xdr:rowOff>
    </xdr:to>
    <xdr:cxnSp macro="">
      <xdr:nvCxnSpPr>
        <xdr:cNvPr id="383" name="直線コネクタ 382"/>
        <xdr:cNvCxnSpPr/>
      </xdr:nvCxnSpPr>
      <xdr:spPr>
        <a:xfrm>
          <a:off x="16929100" y="7593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33</xdr:row>
      <xdr:rowOff>116917</xdr:rowOff>
    </xdr:from>
    <xdr:ext cx="762000" cy="259045"/>
    <xdr:sp macro="" textlink="">
      <xdr:nvSpPr>
        <xdr:cNvPr id="384" name="公債費負担の状況最大値テキスト"/>
        <xdr:cNvSpPr txBox="1"/>
      </xdr:nvSpPr>
      <xdr:spPr>
        <a:xfrm>
          <a:off x="17106900" y="577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a:t>
          </a:r>
          <a:endParaRPr kumimoji="1" lang="ja-JP" altLang="en-US" sz="1000" b="1">
            <a:latin typeface="ＭＳ Ｐゴシック"/>
          </a:endParaRPr>
        </a:p>
      </xdr:txBody>
    </xdr:sp>
    <xdr:clientData/>
  </xdr:oneCellAnchor>
  <xdr:twoCellAnchor>
    <xdr:from>
      <xdr:col>24</xdr:col>
      <xdr:colOff>469900</xdr:colOff>
      <xdr:row>35</xdr:row>
      <xdr:rowOff>30540</xdr:rowOff>
    </xdr:from>
    <xdr:to>
      <xdr:col>24</xdr:col>
      <xdr:colOff>647700</xdr:colOff>
      <xdr:row>35</xdr:row>
      <xdr:rowOff>30540</xdr:rowOff>
    </xdr:to>
    <xdr:cxnSp macro="">
      <xdr:nvCxnSpPr>
        <xdr:cNvPr id="385" name="直線コネクタ 384"/>
        <xdr:cNvCxnSpPr/>
      </xdr:nvCxnSpPr>
      <xdr:spPr>
        <a:xfrm>
          <a:off x="16929100" y="603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35</xdr:row>
      <xdr:rowOff>168426</xdr:rowOff>
    </xdr:from>
    <xdr:to>
      <xdr:col>24</xdr:col>
      <xdr:colOff>558800</xdr:colOff>
      <xdr:row>36</xdr:row>
      <xdr:rowOff>100390</xdr:rowOff>
    </xdr:to>
    <xdr:cxnSp macro="">
      <xdr:nvCxnSpPr>
        <xdr:cNvPr id="386" name="直線コネクタ 385"/>
        <xdr:cNvCxnSpPr/>
      </xdr:nvCxnSpPr>
      <xdr:spPr>
        <a:xfrm flipV="1">
          <a:off x="16179800" y="6169176"/>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81842</xdr:rowOff>
    </xdr:from>
    <xdr:ext cx="762000" cy="259045"/>
    <xdr:sp macro="" textlink="">
      <xdr:nvSpPr>
        <xdr:cNvPr id="387" name="公債費負担の状況平均値テキスト"/>
        <xdr:cNvSpPr txBox="1"/>
      </xdr:nvSpPr>
      <xdr:spPr>
        <a:xfrm>
          <a:off x="17106900" y="67683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109765</xdr:rowOff>
    </xdr:from>
    <xdr:to>
      <xdr:col>24</xdr:col>
      <xdr:colOff>609600</xdr:colOff>
      <xdr:row>40</xdr:row>
      <xdr:rowOff>39915</xdr:rowOff>
    </xdr:to>
    <xdr:sp macro="" textlink="">
      <xdr:nvSpPr>
        <xdr:cNvPr id="388" name="フローチャート : 判断 387"/>
        <xdr:cNvSpPr/>
      </xdr:nvSpPr>
      <xdr:spPr>
        <a:xfrm>
          <a:off x="16967200" y="679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36</xdr:row>
      <xdr:rowOff>100390</xdr:rowOff>
    </xdr:from>
    <xdr:to>
      <xdr:col>23</xdr:col>
      <xdr:colOff>406400</xdr:colOff>
      <xdr:row>37</xdr:row>
      <xdr:rowOff>32355</xdr:rowOff>
    </xdr:to>
    <xdr:cxnSp macro="">
      <xdr:nvCxnSpPr>
        <xdr:cNvPr id="389" name="直線コネクタ 388"/>
        <xdr:cNvCxnSpPr/>
      </xdr:nvCxnSpPr>
      <xdr:spPr>
        <a:xfrm flipV="1">
          <a:off x="15290800" y="6272590"/>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39</xdr:row>
      <xdr:rowOff>86783</xdr:rowOff>
    </xdr:from>
    <xdr:to>
      <xdr:col>23</xdr:col>
      <xdr:colOff>457200</xdr:colOff>
      <xdr:row>40</xdr:row>
      <xdr:rowOff>16933</xdr:rowOff>
    </xdr:to>
    <xdr:sp macro="" textlink="">
      <xdr:nvSpPr>
        <xdr:cNvPr id="390" name="フローチャート : 判断 389"/>
        <xdr:cNvSpPr/>
      </xdr:nvSpPr>
      <xdr:spPr>
        <a:xfrm>
          <a:off x="16129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1710</xdr:rowOff>
    </xdr:from>
    <xdr:ext cx="736600" cy="259045"/>
    <xdr:sp macro="" textlink="">
      <xdr:nvSpPr>
        <xdr:cNvPr id="391" name="テキスト ボックス 390"/>
        <xdr:cNvSpPr txBox="1"/>
      </xdr:nvSpPr>
      <xdr:spPr>
        <a:xfrm>
          <a:off x="15798800" y="6859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twoCellAnchor>
    <xdr:from>
      <xdr:col>21</xdr:col>
      <xdr:colOff>0</xdr:colOff>
      <xdr:row>37</xdr:row>
      <xdr:rowOff>32355</xdr:rowOff>
    </xdr:from>
    <xdr:to>
      <xdr:col>22</xdr:col>
      <xdr:colOff>203200</xdr:colOff>
      <xdr:row>37</xdr:row>
      <xdr:rowOff>55336</xdr:rowOff>
    </xdr:to>
    <xdr:cxnSp macro="">
      <xdr:nvCxnSpPr>
        <xdr:cNvPr id="392" name="直線コネクタ 391"/>
        <xdr:cNvCxnSpPr/>
      </xdr:nvCxnSpPr>
      <xdr:spPr>
        <a:xfrm flipV="1">
          <a:off x="14401800" y="6376005"/>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30238</xdr:rowOff>
    </xdr:from>
    <xdr:to>
      <xdr:col>22</xdr:col>
      <xdr:colOff>254000</xdr:colOff>
      <xdr:row>40</xdr:row>
      <xdr:rowOff>131838</xdr:rowOff>
    </xdr:to>
    <xdr:sp macro="" textlink="">
      <xdr:nvSpPr>
        <xdr:cNvPr id="393" name="フローチャート : 判断 392"/>
        <xdr:cNvSpPr/>
      </xdr:nvSpPr>
      <xdr:spPr>
        <a:xfrm>
          <a:off x="15240000" y="688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116615</xdr:rowOff>
    </xdr:from>
    <xdr:ext cx="762000" cy="259045"/>
    <xdr:sp macro="" textlink="">
      <xdr:nvSpPr>
        <xdr:cNvPr id="394" name="テキスト ボックス 393"/>
        <xdr:cNvSpPr txBox="1"/>
      </xdr:nvSpPr>
      <xdr:spPr>
        <a:xfrm>
          <a:off x="14909800" y="6974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19</xdr:col>
      <xdr:colOff>482600</xdr:colOff>
      <xdr:row>37</xdr:row>
      <xdr:rowOff>32355</xdr:rowOff>
    </xdr:from>
    <xdr:to>
      <xdr:col>21</xdr:col>
      <xdr:colOff>0</xdr:colOff>
      <xdr:row>37</xdr:row>
      <xdr:rowOff>55336</xdr:rowOff>
    </xdr:to>
    <xdr:cxnSp macro="">
      <xdr:nvCxnSpPr>
        <xdr:cNvPr id="395" name="直線コネクタ 394"/>
        <xdr:cNvCxnSpPr/>
      </xdr:nvCxnSpPr>
      <xdr:spPr>
        <a:xfrm>
          <a:off x="13512800" y="6376005"/>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122162</xdr:rowOff>
    </xdr:from>
    <xdr:to>
      <xdr:col>21</xdr:col>
      <xdr:colOff>50800</xdr:colOff>
      <xdr:row>41</xdr:row>
      <xdr:rowOff>52312</xdr:rowOff>
    </xdr:to>
    <xdr:sp macro="" textlink="">
      <xdr:nvSpPr>
        <xdr:cNvPr id="396" name="フローチャート : 判断 395"/>
        <xdr:cNvSpPr/>
      </xdr:nvSpPr>
      <xdr:spPr>
        <a:xfrm>
          <a:off x="14351000" y="698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37089</xdr:rowOff>
    </xdr:from>
    <xdr:ext cx="762000" cy="259045"/>
    <xdr:sp macro="" textlink="">
      <xdr:nvSpPr>
        <xdr:cNvPr id="397" name="テキスト ボックス 396"/>
        <xdr:cNvSpPr txBox="1"/>
      </xdr:nvSpPr>
      <xdr:spPr>
        <a:xfrm>
          <a:off x="14020800" y="706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31145</xdr:rowOff>
    </xdr:from>
    <xdr:to>
      <xdr:col>19</xdr:col>
      <xdr:colOff>533400</xdr:colOff>
      <xdr:row>41</xdr:row>
      <xdr:rowOff>132745</xdr:rowOff>
    </xdr:to>
    <xdr:sp macro="" textlink="">
      <xdr:nvSpPr>
        <xdr:cNvPr id="398" name="フローチャート : 判断 397"/>
        <xdr:cNvSpPr/>
      </xdr:nvSpPr>
      <xdr:spPr>
        <a:xfrm>
          <a:off x="13462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117522</xdr:rowOff>
    </xdr:from>
    <xdr:ext cx="762000" cy="259045"/>
    <xdr:sp macro="" textlink="">
      <xdr:nvSpPr>
        <xdr:cNvPr id="399" name="テキスト ボックス 398"/>
        <xdr:cNvSpPr txBox="1"/>
      </xdr:nvSpPr>
      <xdr:spPr>
        <a:xfrm>
          <a:off x="13131800" y="714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400" name="テキスト ボックス 39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401" name="テキスト ボックス 40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2" name="テキスト ボックス 40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3" name="テキスト ボックス 40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4" name="テキスト ボックス 40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35</xdr:row>
      <xdr:rowOff>117626</xdr:rowOff>
    </xdr:from>
    <xdr:to>
      <xdr:col>24</xdr:col>
      <xdr:colOff>609600</xdr:colOff>
      <xdr:row>36</xdr:row>
      <xdr:rowOff>47776</xdr:rowOff>
    </xdr:to>
    <xdr:sp macro="" textlink="">
      <xdr:nvSpPr>
        <xdr:cNvPr id="405" name="円/楕円 404"/>
        <xdr:cNvSpPr/>
      </xdr:nvSpPr>
      <xdr:spPr>
        <a:xfrm>
          <a:off x="16967200" y="611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34</xdr:row>
      <xdr:rowOff>134153</xdr:rowOff>
    </xdr:from>
    <xdr:ext cx="762000" cy="259045"/>
    <xdr:sp macro="" textlink="">
      <xdr:nvSpPr>
        <xdr:cNvPr id="406" name="公債費負担の状況該当値テキスト"/>
        <xdr:cNvSpPr txBox="1"/>
      </xdr:nvSpPr>
      <xdr:spPr>
        <a:xfrm>
          <a:off x="17106900" y="5963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3.4</a:t>
          </a:r>
          <a:endParaRPr kumimoji="1" lang="ja-JP" altLang="en-US" sz="1000" b="1">
            <a:solidFill>
              <a:srgbClr val="FF0000"/>
            </a:solidFill>
            <a:latin typeface="ＭＳ Ｐゴシック"/>
          </a:endParaRPr>
        </a:p>
      </xdr:txBody>
    </xdr:sp>
    <xdr:clientData/>
  </xdr:oneCellAnchor>
  <xdr:twoCellAnchor>
    <xdr:from>
      <xdr:col>23</xdr:col>
      <xdr:colOff>355600</xdr:colOff>
      <xdr:row>36</xdr:row>
      <xdr:rowOff>49590</xdr:rowOff>
    </xdr:from>
    <xdr:to>
      <xdr:col>23</xdr:col>
      <xdr:colOff>457200</xdr:colOff>
      <xdr:row>36</xdr:row>
      <xdr:rowOff>151190</xdr:rowOff>
    </xdr:to>
    <xdr:sp macro="" textlink="">
      <xdr:nvSpPr>
        <xdr:cNvPr id="407" name="円/楕円 406"/>
        <xdr:cNvSpPr/>
      </xdr:nvSpPr>
      <xdr:spPr>
        <a:xfrm>
          <a:off x="16129000" y="622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34</xdr:row>
      <xdr:rowOff>161367</xdr:rowOff>
    </xdr:from>
    <xdr:ext cx="736600" cy="259045"/>
    <xdr:sp macro="" textlink="">
      <xdr:nvSpPr>
        <xdr:cNvPr id="408" name="テキスト ボックス 407"/>
        <xdr:cNvSpPr txBox="1"/>
      </xdr:nvSpPr>
      <xdr:spPr>
        <a:xfrm>
          <a:off x="15798800" y="5990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a:t>
          </a:r>
          <a:endParaRPr kumimoji="1" lang="ja-JP" altLang="en-US" sz="1000" b="1">
            <a:solidFill>
              <a:srgbClr val="FF0000"/>
            </a:solidFill>
            <a:latin typeface="ＭＳ Ｐゴシック"/>
          </a:endParaRPr>
        </a:p>
      </xdr:txBody>
    </xdr:sp>
    <xdr:clientData/>
  </xdr:oneCellAnchor>
  <xdr:twoCellAnchor>
    <xdr:from>
      <xdr:col>22</xdr:col>
      <xdr:colOff>152400</xdr:colOff>
      <xdr:row>36</xdr:row>
      <xdr:rowOff>153005</xdr:rowOff>
    </xdr:from>
    <xdr:to>
      <xdr:col>22</xdr:col>
      <xdr:colOff>254000</xdr:colOff>
      <xdr:row>37</xdr:row>
      <xdr:rowOff>83155</xdr:rowOff>
    </xdr:to>
    <xdr:sp macro="" textlink="">
      <xdr:nvSpPr>
        <xdr:cNvPr id="409" name="円/楕円 408"/>
        <xdr:cNvSpPr/>
      </xdr:nvSpPr>
      <xdr:spPr>
        <a:xfrm>
          <a:off x="15240000" y="632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35</xdr:row>
      <xdr:rowOff>93332</xdr:rowOff>
    </xdr:from>
    <xdr:ext cx="762000" cy="259045"/>
    <xdr:sp macro="" textlink="">
      <xdr:nvSpPr>
        <xdr:cNvPr id="410" name="テキスト ボックス 409"/>
        <xdr:cNvSpPr txBox="1"/>
      </xdr:nvSpPr>
      <xdr:spPr>
        <a:xfrm>
          <a:off x="14909800" y="6094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a:t>
          </a:r>
          <a:endParaRPr kumimoji="1" lang="ja-JP" altLang="en-US" sz="1000" b="1">
            <a:solidFill>
              <a:srgbClr val="FF0000"/>
            </a:solidFill>
            <a:latin typeface="ＭＳ Ｐゴシック"/>
          </a:endParaRPr>
        </a:p>
      </xdr:txBody>
    </xdr:sp>
    <xdr:clientData/>
  </xdr:oneCellAnchor>
  <xdr:twoCellAnchor>
    <xdr:from>
      <xdr:col>20</xdr:col>
      <xdr:colOff>635000</xdr:colOff>
      <xdr:row>37</xdr:row>
      <xdr:rowOff>4536</xdr:rowOff>
    </xdr:from>
    <xdr:to>
      <xdr:col>21</xdr:col>
      <xdr:colOff>50800</xdr:colOff>
      <xdr:row>37</xdr:row>
      <xdr:rowOff>106136</xdr:rowOff>
    </xdr:to>
    <xdr:sp macro="" textlink="">
      <xdr:nvSpPr>
        <xdr:cNvPr id="411" name="円/楕円 410"/>
        <xdr:cNvSpPr/>
      </xdr:nvSpPr>
      <xdr:spPr>
        <a:xfrm>
          <a:off x="14351000" y="634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35</xdr:row>
      <xdr:rowOff>116313</xdr:rowOff>
    </xdr:from>
    <xdr:ext cx="762000" cy="259045"/>
    <xdr:sp macro="" textlink="">
      <xdr:nvSpPr>
        <xdr:cNvPr id="412" name="テキスト ボックス 411"/>
        <xdr:cNvSpPr txBox="1"/>
      </xdr:nvSpPr>
      <xdr:spPr>
        <a:xfrm>
          <a:off x="14020800" y="6117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a:t>
          </a:r>
          <a:endParaRPr kumimoji="1" lang="ja-JP" altLang="en-US" sz="1000" b="1">
            <a:solidFill>
              <a:srgbClr val="FF0000"/>
            </a:solidFill>
            <a:latin typeface="ＭＳ Ｐゴシック"/>
          </a:endParaRPr>
        </a:p>
      </xdr:txBody>
    </xdr:sp>
    <xdr:clientData/>
  </xdr:oneCellAnchor>
  <xdr:twoCellAnchor>
    <xdr:from>
      <xdr:col>19</xdr:col>
      <xdr:colOff>431800</xdr:colOff>
      <xdr:row>36</xdr:row>
      <xdr:rowOff>153005</xdr:rowOff>
    </xdr:from>
    <xdr:to>
      <xdr:col>19</xdr:col>
      <xdr:colOff>533400</xdr:colOff>
      <xdr:row>37</xdr:row>
      <xdr:rowOff>83155</xdr:rowOff>
    </xdr:to>
    <xdr:sp macro="" textlink="">
      <xdr:nvSpPr>
        <xdr:cNvPr id="413" name="円/楕円 412"/>
        <xdr:cNvSpPr/>
      </xdr:nvSpPr>
      <xdr:spPr>
        <a:xfrm>
          <a:off x="13462000" y="632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35</xdr:row>
      <xdr:rowOff>93332</xdr:rowOff>
    </xdr:from>
    <xdr:ext cx="762000" cy="259045"/>
    <xdr:sp macro="" textlink="">
      <xdr:nvSpPr>
        <xdr:cNvPr id="414" name="テキスト ボックス 413"/>
        <xdr:cNvSpPr txBox="1"/>
      </xdr:nvSpPr>
      <xdr:spPr>
        <a:xfrm>
          <a:off x="13131800" y="6094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5" name="正方形/長方形 41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6" name="テキスト ボックス 41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7" name="テキスト ボックス 41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8" name="正方形/長方形 41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9" name="正方形/長方形 41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20" name="正方形/長方形 41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21" name="正方形/長方形 42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2" name="正方形/長方形 42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3" name="正方形/長方形 42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23.9</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4" name="正方形/長方形 42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5" name="正方形/長方形 42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6" name="正方形/長方形 42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7" name="テキスト ボックス 42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充当可能財源が将来負担額を大きく上回っており、類似団体と比較しても健全な状況にある。将来負担となる地方債を適正に管理し、長期的に健全な財政運営に努める。</a:t>
          </a:r>
          <a:endParaRPr kumimoji="1" lang="en-US" altLang="ja-JP"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8" name="テキスト ボックス 42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9" name="直線コネクタ 42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30" name="テキスト ボックス 42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23</xdr:row>
      <xdr:rowOff>93436</xdr:rowOff>
    </xdr:from>
    <xdr:to>
      <xdr:col>26</xdr:col>
      <xdr:colOff>76200</xdr:colOff>
      <xdr:row>23</xdr:row>
      <xdr:rowOff>93436</xdr:rowOff>
    </xdr:to>
    <xdr:cxnSp macro="">
      <xdr:nvCxnSpPr>
        <xdr:cNvPr id="431" name="直線コネクタ 430"/>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122663</xdr:rowOff>
    </xdr:from>
    <xdr:ext cx="762000" cy="259045"/>
    <xdr:sp macro="" textlink="">
      <xdr:nvSpPr>
        <xdr:cNvPr id="432" name="テキスト ボックス 431"/>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21</xdr:row>
      <xdr:rowOff>91622</xdr:rowOff>
    </xdr:from>
    <xdr:to>
      <xdr:col>26</xdr:col>
      <xdr:colOff>76200</xdr:colOff>
      <xdr:row>21</xdr:row>
      <xdr:rowOff>91622</xdr:rowOff>
    </xdr:to>
    <xdr:cxnSp macro="">
      <xdr:nvCxnSpPr>
        <xdr:cNvPr id="433" name="直線コネクタ 432"/>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120849</xdr:rowOff>
    </xdr:from>
    <xdr:ext cx="762000" cy="259045"/>
    <xdr:sp macro="" textlink="">
      <xdr:nvSpPr>
        <xdr:cNvPr id="434" name="テキスト ボックス 433"/>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19</xdr:row>
      <xdr:rowOff>89807</xdr:rowOff>
    </xdr:from>
    <xdr:to>
      <xdr:col>26</xdr:col>
      <xdr:colOff>76200</xdr:colOff>
      <xdr:row>19</xdr:row>
      <xdr:rowOff>89807</xdr:rowOff>
    </xdr:to>
    <xdr:cxnSp macro="">
      <xdr:nvCxnSpPr>
        <xdr:cNvPr id="435" name="直線コネクタ 434"/>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18</xdr:row>
      <xdr:rowOff>119034</xdr:rowOff>
    </xdr:from>
    <xdr:ext cx="762000" cy="259045"/>
    <xdr:sp macro="" textlink="">
      <xdr:nvSpPr>
        <xdr:cNvPr id="436" name="テキスト ボックス 435"/>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17</xdr:row>
      <xdr:rowOff>87993</xdr:rowOff>
    </xdr:from>
    <xdr:to>
      <xdr:col>26</xdr:col>
      <xdr:colOff>76200</xdr:colOff>
      <xdr:row>17</xdr:row>
      <xdr:rowOff>87993</xdr:rowOff>
    </xdr:to>
    <xdr:cxnSp macro="">
      <xdr:nvCxnSpPr>
        <xdr:cNvPr id="437" name="直線コネクタ 436"/>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117220</xdr:rowOff>
    </xdr:from>
    <xdr:ext cx="762000" cy="259045"/>
    <xdr:sp macro="" textlink="">
      <xdr:nvSpPr>
        <xdr:cNvPr id="438" name="テキスト ボックス 437"/>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15</xdr:row>
      <xdr:rowOff>86179</xdr:rowOff>
    </xdr:from>
    <xdr:to>
      <xdr:col>26</xdr:col>
      <xdr:colOff>76200</xdr:colOff>
      <xdr:row>15</xdr:row>
      <xdr:rowOff>86179</xdr:rowOff>
    </xdr:to>
    <xdr:cxnSp macro="">
      <xdr:nvCxnSpPr>
        <xdr:cNvPr id="439" name="直線コネクタ 438"/>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115406</xdr:rowOff>
    </xdr:from>
    <xdr:ext cx="762000" cy="259045"/>
    <xdr:sp macro="" textlink="">
      <xdr:nvSpPr>
        <xdr:cNvPr id="440" name="テキスト ボックス 439"/>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84364</xdr:rowOff>
    </xdr:from>
    <xdr:to>
      <xdr:col>26</xdr:col>
      <xdr:colOff>76200</xdr:colOff>
      <xdr:row>13</xdr:row>
      <xdr:rowOff>84364</xdr:rowOff>
    </xdr:to>
    <xdr:cxnSp macro="">
      <xdr:nvCxnSpPr>
        <xdr:cNvPr id="441" name="直線コネクタ 440"/>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113591</xdr:rowOff>
    </xdr:from>
    <xdr:ext cx="762000" cy="259045"/>
    <xdr:sp macro="" textlink="">
      <xdr:nvSpPr>
        <xdr:cNvPr id="442" name="テキスト ボックス 441"/>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43" name="直線コネクタ 44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84364</xdr:rowOff>
    </xdr:from>
    <xdr:to>
      <xdr:col>24</xdr:col>
      <xdr:colOff>558800</xdr:colOff>
      <xdr:row>23</xdr:row>
      <xdr:rowOff>24493</xdr:rowOff>
    </xdr:to>
    <xdr:cxnSp macro="">
      <xdr:nvCxnSpPr>
        <xdr:cNvPr id="445" name="直線コネクタ 444"/>
        <xdr:cNvCxnSpPr/>
      </xdr:nvCxnSpPr>
      <xdr:spPr>
        <a:xfrm flipV="1">
          <a:off x="17018000" y="2313214"/>
          <a:ext cx="0" cy="16546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168020</xdr:rowOff>
    </xdr:from>
    <xdr:ext cx="762000" cy="259045"/>
    <xdr:sp macro="" textlink="">
      <xdr:nvSpPr>
        <xdr:cNvPr id="446" name="将来負担の状況最小値テキスト"/>
        <xdr:cNvSpPr txBox="1"/>
      </xdr:nvSpPr>
      <xdr:spPr>
        <a:xfrm>
          <a:off x="17106900" y="393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144.0</a:t>
          </a:r>
          <a:endParaRPr kumimoji="1" lang="ja-JP" altLang="en-US" sz="1000" b="1">
            <a:latin typeface="ＭＳ Ｐゴシック"/>
          </a:endParaRPr>
        </a:p>
      </xdr:txBody>
    </xdr:sp>
    <xdr:clientData/>
  </xdr:oneCellAnchor>
  <xdr:twoCellAnchor>
    <xdr:from>
      <xdr:col>24</xdr:col>
      <xdr:colOff>469900</xdr:colOff>
      <xdr:row>23</xdr:row>
      <xdr:rowOff>24493</xdr:rowOff>
    </xdr:from>
    <xdr:to>
      <xdr:col>24</xdr:col>
      <xdr:colOff>647700</xdr:colOff>
      <xdr:row>23</xdr:row>
      <xdr:rowOff>24493</xdr:rowOff>
    </xdr:to>
    <xdr:cxnSp macro="">
      <xdr:nvCxnSpPr>
        <xdr:cNvPr id="447" name="直線コネクタ 446"/>
        <xdr:cNvCxnSpPr/>
      </xdr:nvCxnSpPr>
      <xdr:spPr>
        <a:xfrm>
          <a:off x="16929100" y="396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11</xdr:row>
      <xdr:rowOff>170741</xdr:rowOff>
    </xdr:from>
    <xdr:ext cx="762000" cy="259045"/>
    <xdr:sp macro="" textlink="">
      <xdr:nvSpPr>
        <xdr:cNvPr id="448"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84364</xdr:rowOff>
    </xdr:from>
    <xdr:to>
      <xdr:col>24</xdr:col>
      <xdr:colOff>647700</xdr:colOff>
      <xdr:row>13</xdr:row>
      <xdr:rowOff>84364</xdr:rowOff>
    </xdr:to>
    <xdr:cxnSp macro="">
      <xdr:nvCxnSpPr>
        <xdr:cNvPr id="449" name="直線コネクタ 448"/>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66299</xdr:rowOff>
    </xdr:from>
    <xdr:ext cx="762000" cy="259045"/>
    <xdr:sp macro="" textlink="">
      <xdr:nvSpPr>
        <xdr:cNvPr id="450" name="将来負担の状況平均値テキスト"/>
        <xdr:cNvSpPr txBox="1"/>
      </xdr:nvSpPr>
      <xdr:spPr>
        <a:xfrm>
          <a:off x="17106900" y="24665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94222</xdr:rowOff>
    </xdr:from>
    <xdr:to>
      <xdr:col>24</xdr:col>
      <xdr:colOff>609600</xdr:colOff>
      <xdr:row>15</xdr:row>
      <xdr:rowOff>24372</xdr:rowOff>
    </xdr:to>
    <xdr:sp macro="" textlink="">
      <xdr:nvSpPr>
        <xdr:cNvPr id="451" name="フローチャート : 判断 450"/>
        <xdr:cNvSpPr/>
      </xdr:nvSpPr>
      <xdr:spPr>
        <a:xfrm>
          <a:off x="169672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13</xdr:row>
      <xdr:rowOff>150767</xdr:rowOff>
    </xdr:from>
    <xdr:to>
      <xdr:col>23</xdr:col>
      <xdr:colOff>457200</xdr:colOff>
      <xdr:row>14</xdr:row>
      <xdr:rowOff>80917</xdr:rowOff>
    </xdr:to>
    <xdr:sp macro="" textlink="">
      <xdr:nvSpPr>
        <xdr:cNvPr id="452" name="フローチャート : 判断 451"/>
        <xdr:cNvSpPr/>
      </xdr:nvSpPr>
      <xdr:spPr>
        <a:xfrm>
          <a:off x="16129000" y="2379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91094</xdr:rowOff>
    </xdr:from>
    <xdr:ext cx="736600" cy="259045"/>
    <xdr:sp macro="" textlink="">
      <xdr:nvSpPr>
        <xdr:cNvPr id="453" name="テキスト ボックス 452"/>
        <xdr:cNvSpPr txBox="1"/>
      </xdr:nvSpPr>
      <xdr:spPr>
        <a:xfrm>
          <a:off x="15798800" y="21484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22</xdr:col>
      <xdr:colOff>152400</xdr:colOff>
      <xdr:row>14</xdr:row>
      <xdr:rowOff>79284</xdr:rowOff>
    </xdr:from>
    <xdr:to>
      <xdr:col>22</xdr:col>
      <xdr:colOff>254000</xdr:colOff>
      <xdr:row>15</xdr:row>
      <xdr:rowOff>9434</xdr:rowOff>
    </xdr:to>
    <xdr:sp macro="" textlink="">
      <xdr:nvSpPr>
        <xdr:cNvPr id="454" name="フローチャート : 判断 453"/>
        <xdr:cNvSpPr/>
      </xdr:nvSpPr>
      <xdr:spPr>
        <a:xfrm>
          <a:off x="15240000" y="247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19611</xdr:rowOff>
    </xdr:from>
    <xdr:ext cx="762000" cy="259045"/>
    <xdr:sp macro="" textlink="">
      <xdr:nvSpPr>
        <xdr:cNvPr id="455" name="テキスト ボックス 454"/>
        <xdr:cNvSpPr txBox="1"/>
      </xdr:nvSpPr>
      <xdr:spPr>
        <a:xfrm>
          <a:off x="14909800" y="2248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20</xdr:col>
      <xdr:colOff>635000</xdr:colOff>
      <xdr:row>15</xdr:row>
      <xdr:rowOff>28484</xdr:rowOff>
    </xdr:from>
    <xdr:to>
      <xdr:col>21</xdr:col>
      <xdr:colOff>50800</xdr:colOff>
      <xdr:row>15</xdr:row>
      <xdr:rowOff>130084</xdr:rowOff>
    </xdr:to>
    <xdr:sp macro="" textlink="">
      <xdr:nvSpPr>
        <xdr:cNvPr id="456" name="フローチャート : 判断 455"/>
        <xdr:cNvSpPr/>
      </xdr:nvSpPr>
      <xdr:spPr>
        <a:xfrm>
          <a:off x="14351000" y="2600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140261</xdr:rowOff>
    </xdr:from>
    <xdr:ext cx="762000" cy="259045"/>
    <xdr:sp macro="" textlink="">
      <xdr:nvSpPr>
        <xdr:cNvPr id="457" name="テキスト ボックス 456"/>
        <xdr:cNvSpPr txBox="1"/>
      </xdr:nvSpPr>
      <xdr:spPr>
        <a:xfrm>
          <a:off x="14020800" y="2369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29.4</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96278</xdr:rowOff>
    </xdr:from>
    <xdr:to>
      <xdr:col>19</xdr:col>
      <xdr:colOff>533400</xdr:colOff>
      <xdr:row>16</xdr:row>
      <xdr:rowOff>26428</xdr:rowOff>
    </xdr:to>
    <xdr:sp macro="" textlink="">
      <xdr:nvSpPr>
        <xdr:cNvPr id="458" name="フローチャート : 判断 457"/>
        <xdr:cNvSpPr/>
      </xdr:nvSpPr>
      <xdr:spPr>
        <a:xfrm>
          <a:off x="13462000" y="266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36605</xdr:rowOff>
    </xdr:from>
    <xdr:ext cx="762000" cy="259045"/>
    <xdr:sp macro="" textlink="">
      <xdr:nvSpPr>
        <xdr:cNvPr id="459" name="テキスト ボックス 458"/>
        <xdr:cNvSpPr txBox="1"/>
      </xdr:nvSpPr>
      <xdr:spPr>
        <a:xfrm>
          <a:off x="13131800" y="243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60" name="テキスト ボックス 45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1" name="テキスト ボックス 46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2" name="テキスト ボックス 46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3" name="テキスト ボックス 46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4" name="テキスト ボックス 46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三重県川越町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14,922
14,522
8.73
6,825,560
6,356,656
462,790
4,839,580
505,326</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3.4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2/65</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と比較すると低くなっている。要因として、ごみ処理業務や消防業務を一部事務組合等で行っていることを勘案してもなお類似団体と比較して少ない職員数によるところである。今後も、一部事務組合等の人件費分に充てる負担金等、人件費に準ずる費用を含めた人件費関係全体について把握に努め、更なる適正化に努めたい。</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54610</xdr:rowOff>
    </xdr:from>
    <xdr:to>
      <xdr:col>7</xdr:col>
      <xdr:colOff>15875</xdr:colOff>
      <xdr:row>40</xdr:row>
      <xdr:rowOff>149860</xdr:rowOff>
    </xdr:to>
    <xdr:cxnSp macro="">
      <xdr:nvCxnSpPr>
        <xdr:cNvPr id="61" name="直線コネクタ 60"/>
        <xdr:cNvCxnSpPr/>
      </xdr:nvCxnSpPr>
      <xdr:spPr>
        <a:xfrm flipV="1">
          <a:off x="4826000" y="571246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121937</xdr:rowOff>
    </xdr:from>
    <xdr:ext cx="762000" cy="259045"/>
    <xdr:sp macro="" textlink="">
      <xdr:nvSpPr>
        <xdr:cNvPr id="62"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32.8</a:t>
          </a:r>
          <a:endParaRPr kumimoji="1" lang="ja-JP" altLang="en-US" sz="1000" b="1">
            <a:latin typeface="ＭＳ Ｐゴシック"/>
          </a:endParaRPr>
        </a:p>
      </xdr:txBody>
    </xdr:sp>
    <xdr:clientData/>
  </xdr:oneCellAnchor>
  <xdr:twoCellAnchor>
    <xdr:from>
      <xdr:col>6</xdr:col>
      <xdr:colOff>612775</xdr:colOff>
      <xdr:row>40</xdr:row>
      <xdr:rowOff>149860</xdr:rowOff>
    </xdr:from>
    <xdr:to>
      <xdr:col>7</xdr:col>
      <xdr:colOff>104775</xdr:colOff>
      <xdr:row>40</xdr:row>
      <xdr:rowOff>149860</xdr:rowOff>
    </xdr:to>
    <xdr:cxnSp macro="">
      <xdr:nvCxnSpPr>
        <xdr:cNvPr id="63" name="直線コネクタ 62"/>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140987</xdr:rowOff>
    </xdr:from>
    <xdr:ext cx="762000" cy="259045"/>
    <xdr:sp macro="" textlink="">
      <xdr:nvSpPr>
        <xdr:cNvPr id="64" name="人件費最大値テキスト"/>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a:t>
          </a:r>
          <a:endParaRPr kumimoji="1" lang="ja-JP" altLang="en-US" sz="1000" b="1">
            <a:latin typeface="ＭＳ Ｐゴシック"/>
          </a:endParaRPr>
        </a:p>
      </xdr:txBody>
    </xdr:sp>
    <xdr:clientData/>
  </xdr:oneCellAnchor>
  <xdr:twoCellAnchor>
    <xdr:from>
      <xdr:col>6</xdr:col>
      <xdr:colOff>612775</xdr:colOff>
      <xdr:row>33</xdr:row>
      <xdr:rowOff>54610</xdr:rowOff>
    </xdr:from>
    <xdr:to>
      <xdr:col>7</xdr:col>
      <xdr:colOff>104775</xdr:colOff>
      <xdr:row>33</xdr:row>
      <xdr:rowOff>54610</xdr:rowOff>
    </xdr:to>
    <xdr:cxnSp macro="">
      <xdr:nvCxnSpPr>
        <xdr:cNvPr id="65" name="直線コネクタ 64"/>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33</xdr:row>
      <xdr:rowOff>54610</xdr:rowOff>
    </xdr:from>
    <xdr:to>
      <xdr:col>7</xdr:col>
      <xdr:colOff>15875</xdr:colOff>
      <xdr:row>33</xdr:row>
      <xdr:rowOff>69850</xdr:rowOff>
    </xdr:to>
    <xdr:cxnSp macro="">
      <xdr:nvCxnSpPr>
        <xdr:cNvPr id="66" name="直線コネクタ 65"/>
        <xdr:cNvCxnSpPr/>
      </xdr:nvCxnSpPr>
      <xdr:spPr>
        <a:xfrm>
          <a:off x="3987800" y="57124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105427</xdr:rowOff>
    </xdr:from>
    <xdr:ext cx="762000" cy="259045"/>
    <xdr:sp macro="" textlink="">
      <xdr:nvSpPr>
        <xdr:cNvPr id="67" name="人件費平均値テキスト"/>
        <xdr:cNvSpPr txBox="1"/>
      </xdr:nvSpPr>
      <xdr:spPr>
        <a:xfrm>
          <a:off x="4914900" y="6106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22.0</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133350</xdr:rowOff>
    </xdr:from>
    <xdr:to>
      <xdr:col>7</xdr:col>
      <xdr:colOff>66675</xdr:colOff>
      <xdr:row>36</xdr:row>
      <xdr:rowOff>63500</xdr:rowOff>
    </xdr:to>
    <xdr:sp macro="" textlink="">
      <xdr:nvSpPr>
        <xdr:cNvPr id="68" name="フローチャート : 判断 67"/>
        <xdr:cNvSpPr/>
      </xdr:nvSpPr>
      <xdr:spPr>
        <a:xfrm>
          <a:off x="47752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33</xdr:row>
      <xdr:rowOff>54610</xdr:rowOff>
    </xdr:from>
    <xdr:to>
      <xdr:col>5</xdr:col>
      <xdr:colOff>549275</xdr:colOff>
      <xdr:row>34</xdr:row>
      <xdr:rowOff>27940</xdr:rowOff>
    </xdr:to>
    <xdr:cxnSp macro="">
      <xdr:nvCxnSpPr>
        <xdr:cNvPr id="69" name="直線コネクタ 68"/>
        <xdr:cNvCxnSpPr/>
      </xdr:nvCxnSpPr>
      <xdr:spPr>
        <a:xfrm flipV="1">
          <a:off x="3098800" y="571246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114300</xdr:rowOff>
    </xdr:from>
    <xdr:to>
      <xdr:col>5</xdr:col>
      <xdr:colOff>600075</xdr:colOff>
      <xdr:row>37</xdr:row>
      <xdr:rowOff>44450</xdr:rowOff>
    </xdr:to>
    <xdr:sp macro="" textlink="">
      <xdr:nvSpPr>
        <xdr:cNvPr id="70" name="フローチャート : 判断 69"/>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29227</xdr:rowOff>
    </xdr:from>
    <xdr:ext cx="736600" cy="259045"/>
    <xdr:sp macro="" textlink="">
      <xdr:nvSpPr>
        <xdr:cNvPr id="71" name="テキスト ボックス 70"/>
        <xdr:cNvSpPr txBox="1"/>
      </xdr:nvSpPr>
      <xdr:spPr>
        <a:xfrm>
          <a:off x="3606800" y="63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a:t>
          </a:r>
          <a:endParaRPr kumimoji="1" lang="ja-JP" altLang="en-US" sz="1000" b="1">
            <a:solidFill>
              <a:srgbClr val="000080"/>
            </a:solidFill>
            <a:latin typeface="ＭＳ Ｐゴシック"/>
          </a:endParaRPr>
        </a:p>
      </xdr:txBody>
    </xdr:sp>
    <xdr:clientData/>
  </xdr:oneCellAnchor>
  <xdr:twoCellAnchor>
    <xdr:from>
      <xdr:col>3</xdr:col>
      <xdr:colOff>142875</xdr:colOff>
      <xdr:row>33</xdr:row>
      <xdr:rowOff>168910</xdr:rowOff>
    </xdr:from>
    <xdr:to>
      <xdr:col>4</xdr:col>
      <xdr:colOff>346075</xdr:colOff>
      <xdr:row>34</xdr:row>
      <xdr:rowOff>27940</xdr:rowOff>
    </xdr:to>
    <xdr:cxnSp macro="">
      <xdr:nvCxnSpPr>
        <xdr:cNvPr id="72" name="直線コネクタ 71"/>
        <xdr:cNvCxnSpPr/>
      </xdr:nvCxnSpPr>
      <xdr:spPr>
        <a:xfrm>
          <a:off x="2209800" y="58267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91440</xdr:rowOff>
    </xdr:from>
    <xdr:to>
      <xdr:col>4</xdr:col>
      <xdr:colOff>396875</xdr:colOff>
      <xdr:row>37</xdr:row>
      <xdr:rowOff>21590</xdr:rowOff>
    </xdr:to>
    <xdr:sp macro="" textlink="">
      <xdr:nvSpPr>
        <xdr:cNvPr id="73" name="フローチャート : 判断 72"/>
        <xdr:cNvSpPr/>
      </xdr:nvSpPr>
      <xdr:spPr>
        <a:xfrm>
          <a:off x="3048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6367</xdr:rowOff>
    </xdr:from>
    <xdr:ext cx="762000" cy="259045"/>
    <xdr:sp macro="" textlink="">
      <xdr:nvSpPr>
        <xdr:cNvPr id="74" name="テキスト ボックス 73"/>
        <xdr:cNvSpPr txBox="1"/>
      </xdr:nvSpPr>
      <xdr:spPr>
        <a:xfrm>
          <a:off x="2717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1</xdr:col>
      <xdr:colOff>625475</xdr:colOff>
      <xdr:row>33</xdr:row>
      <xdr:rowOff>85090</xdr:rowOff>
    </xdr:from>
    <xdr:to>
      <xdr:col>3</xdr:col>
      <xdr:colOff>142875</xdr:colOff>
      <xdr:row>33</xdr:row>
      <xdr:rowOff>168910</xdr:rowOff>
    </xdr:to>
    <xdr:cxnSp macro="">
      <xdr:nvCxnSpPr>
        <xdr:cNvPr id="75" name="直線コネクタ 74"/>
        <xdr:cNvCxnSpPr/>
      </xdr:nvCxnSpPr>
      <xdr:spPr>
        <a:xfrm>
          <a:off x="1320800" y="57429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160020</xdr:rowOff>
    </xdr:from>
    <xdr:to>
      <xdr:col>3</xdr:col>
      <xdr:colOff>193675</xdr:colOff>
      <xdr:row>37</xdr:row>
      <xdr:rowOff>90170</xdr:rowOff>
    </xdr:to>
    <xdr:sp macro="" textlink="">
      <xdr:nvSpPr>
        <xdr:cNvPr id="76" name="フローチャート : 判断 75"/>
        <xdr:cNvSpPr/>
      </xdr:nvSpPr>
      <xdr:spPr>
        <a:xfrm>
          <a:off x="2159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74947</xdr:rowOff>
    </xdr:from>
    <xdr:ext cx="762000" cy="259045"/>
    <xdr:sp macro="" textlink="">
      <xdr:nvSpPr>
        <xdr:cNvPr id="77" name="テキスト ボックス 76"/>
        <xdr:cNvSpPr txBox="1"/>
      </xdr:nvSpPr>
      <xdr:spPr>
        <a:xfrm>
          <a:off x="1828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167640</xdr:rowOff>
    </xdr:from>
    <xdr:to>
      <xdr:col>1</xdr:col>
      <xdr:colOff>676275</xdr:colOff>
      <xdr:row>37</xdr:row>
      <xdr:rowOff>97790</xdr:rowOff>
    </xdr:to>
    <xdr:sp macro="" textlink="">
      <xdr:nvSpPr>
        <xdr:cNvPr id="78" name="フローチャート : 判断 77"/>
        <xdr:cNvSpPr/>
      </xdr:nvSpPr>
      <xdr:spPr>
        <a:xfrm>
          <a:off x="1270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82567</xdr:rowOff>
    </xdr:from>
    <xdr:ext cx="762000" cy="259045"/>
    <xdr:sp macro="" textlink="">
      <xdr:nvSpPr>
        <xdr:cNvPr id="79" name="テキスト ボックス 78"/>
        <xdr:cNvSpPr txBox="1"/>
      </xdr:nvSpPr>
      <xdr:spPr>
        <a:xfrm>
          <a:off x="939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24.7</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33</xdr:row>
      <xdr:rowOff>19050</xdr:rowOff>
    </xdr:from>
    <xdr:to>
      <xdr:col>7</xdr:col>
      <xdr:colOff>66675</xdr:colOff>
      <xdr:row>33</xdr:row>
      <xdr:rowOff>120650</xdr:rowOff>
    </xdr:to>
    <xdr:sp macro="" textlink="">
      <xdr:nvSpPr>
        <xdr:cNvPr id="85" name="円/楕円 84"/>
        <xdr:cNvSpPr/>
      </xdr:nvSpPr>
      <xdr:spPr>
        <a:xfrm>
          <a:off x="4775200" y="567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32</xdr:row>
      <xdr:rowOff>99077</xdr:rowOff>
    </xdr:from>
    <xdr:ext cx="762000" cy="259045"/>
    <xdr:sp macro="" textlink="">
      <xdr:nvSpPr>
        <xdr:cNvPr id="86" name="人件費該当値テキスト"/>
        <xdr:cNvSpPr txBox="1"/>
      </xdr:nvSpPr>
      <xdr:spPr>
        <a:xfrm>
          <a:off x="4914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5</xdr:col>
      <xdr:colOff>498475</xdr:colOff>
      <xdr:row>33</xdr:row>
      <xdr:rowOff>3810</xdr:rowOff>
    </xdr:from>
    <xdr:to>
      <xdr:col>5</xdr:col>
      <xdr:colOff>600075</xdr:colOff>
      <xdr:row>33</xdr:row>
      <xdr:rowOff>105410</xdr:rowOff>
    </xdr:to>
    <xdr:sp macro="" textlink="">
      <xdr:nvSpPr>
        <xdr:cNvPr id="87" name="円/楕円 86"/>
        <xdr:cNvSpPr/>
      </xdr:nvSpPr>
      <xdr:spPr>
        <a:xfrm>
          <a:off x="3937000" y="566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31</xdr:row>
      <xdr:rowOff>115587</xdr:rowOff>
    </xdr:from>
    <xdr:ext cx="736600" cy="259045"/>
    <xdr:sp macro="" textlink="">
      <xdr:nvSpPr>
        <xdr:cNvPr id="88" name="テキスト ボックス 87"/>
        <xdr:cNvSpPr txBox="1"/>
      </xdr:nvSpPr>
      <xdr:spPr>
        <a:xfrm>
          <a:off x="3606800" y="543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4</xdr:col>
      <xdr:colOff>295275</xdr:colOff>
      <xdr:row>33</xdr:row>
      <xdr:rowOff>148590</xdr:rowOff>
    </xdr:from>
    <xdr:to>
      <xdr:col>4</xdr:col>
      <xdr:colOff>396875</xdr:colOff>
      <xdr:row>34</xdr:row>
      <xdr:rowOff>78740</xdr:rowOff>
    </xdr:to>
    <xdr:sp macro="" textlink="">
      <xdr:nvSpPr>
        <xdr:cNvPr id="89" name="円/楕円 88"/>
        <xdr:cNvSpPr/>
      </xdr:nvSpPr>
      <xdr:spPr>
        <a:xfrm>
          <a:off x="3048000" y="580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32</xdr:row>
      <xdr:rowOff>88917</xdr:rowOff>
    </xdr:from>
    <xdr:ext cx="762000" cy="259045"/>
    <xdr:sp macro="" textlink="">
      <xdr:nvSpPr>
        <xdr:cNvPr id="90" name="テキスト ボックス 89"/>
        <xdr:cNvSpPr txBox="1"/>
      </xdr:nvSpPr>
      <xdr:spPr>
        <a:xfrm>
          <a:off x="2717800" y="557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17.7</a:t>
          </a:r>
          <a:endParaRPr kumimoji="1" lang="ja-JP" altLang="en-US" sz="1000" b="1">
            <a:solidFill>
              <a:srgbClr val="FF0000"/>
            </a:solidFill>
            <a:latin typeface="ＭＳ Ｐゴシック"/>
          </a:endParaRPr>
        </a:p>
      </xdr:txBody>
    </xdr:sp>
    <xdr:clientData/>
  </xdr:oneCellAnchor>
  <xdr:twoCellAnchor>
    <xdr:from>
      <xdr:col>3</xdr:col>
      <xdr:colOff>92075</xdr:colOff>
      <xdr:row>33</xdr:row>
      <xdr:rowOff>118110</xdr:rowOff>
    </xdr:from>
    <xdr:to>
      <xdr:col>3</xdr:col>
      <xdr:colOff>193675</xdr:colOff>
      <xdr:row>34</xdr:row>
      <xdr:rowOff>48260</xdr:rowOff>
    </xdr:to>
    <xdr:sp macro="" textlink="">
      <xdr:nvSpPr>
        <xdr:cNvPr id="91" name="円/楕円 90"/>
        <xdr:cNvSpPr/>
      </xdr:nvSpPr>
      <xdr:spPr>
        <a:xfrm>
          <a:off x="2159000" y="577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32</xdr:row>
      <xdr:rowOff>58437</xdr:rowOff>
    </xdr:from>
    <xdr:ext cx="762000" cy="259045"/>
    <xdr:sp macro="" textlink="">
      <xdr:nvSpPr>
        <xdr:cNvPr id="92" name="テキスト ボックス 91"/>
        <xdr:cNvSpPr txBox="1"/>
      </xdr:nvSpPr>
      <xdr:spPr>
        <a:xfrm>
          <a:off x="1828800" y="554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17.3</a:t>
          </a:r>
          <a:endParaRPr kumimoji="1" lang="ja-JP" altLang="en-US" sz="1000" b="1">
            <a:solidFill>
              <a:srgbClr val="FF0000"/>
            </a:solidFill>
            <a:latin typeface="ＭＳ Ｐゴシック"/>
          </a:endParaRPr>
        </a:p>
      </xdr:txBody>
    </xdr:sp>
    <xdr:clientData/>
  </xdr:oneCellAnchor>
  <xdr:twoCellAnchor>
    <xdr:from>
      <xdr:col>1</xdr:col>
      <xdr:colOff>574675</xdr:colOff>
      <xdr:row>33</xdr:row>
      <xdr:rowOff>34290</xdr:rowOff>
    </xdr:from>
    <xdr:to>
      <xdr:col>1</xdr:col>
      <xdr:colOff>676275</xdr:colOff>
      <xdr:row>33</xdr:row>
      <xdr:rowOff>135890</xdr:rowOff>
    </xdr:to>
    <xdr:sp macro="" textlink="">
      <xdr:nvSpPr>
        <xdr:cNvPr id="93" name="円/楕円 92"/>
        <xdr:cNvSpPr/>
      </xdr:nvSpPr>
      <xdr:spPr>
        <a:xfrm>
          <a:off x="1270000" y="569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31</xdr:row>
      <xdr:rowOff>146067</xdr:rowOff>
    </xdr:from>
    <xdr:ext cx="762000" cy="259045"/>
    <xdr:sp macro="" textlink="">
      <xdr:nvSpPr>
        <xdr:cNvPr id="94" name="テキスト ボックス 93"/>
        <xdr:cNvSpPr txBox="1"/>
      </xdr:nvSpPr>
      <xdr:spPr>
        <a:xfrm>
          <a:off x="939800" y="546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51/65</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物件費については、類似団体平均を上回っているのは、公共施設の維持管理費が増えていることが考えられる。また、経常一般財源等は増加したものの、物件費全体として増加しており、今後、全体的なコスト削減を図っていきたい。</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14</xdr:row>
      <xdr:rowOff>58420</xdr:rowOff>
    </xdr:from>
    <xdr:to>
      <xdr:col>24</xdr:col>
      <xdr:colOff>31750</xdr:colOff>
      <xdr:row>21</xdr:row>
      <xdr:rowOff>138430</xdr:rowOff>
    </xdr:to>
    <xdr:cxnSp macro="">
      <xdr:nvCxnSpPr>
        <xdr:cNvPr id="122" name="直線コネクタ 121"/>
        <xdr:cNvCxnSpPr/>
      </xdr:nvCxnSpPr>
      <xdr:spPr>
        <a:xfrm flipV="1">
          <a:off x="16510000" y="245872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110507</xdr:rowOff>
    </xdr:from>
    <xdr:ext cx="762000" cy="259045"/>
    <xdr:sp macro="" textlink="">
      <xdr:nvSpPr>
        <xdr:cNvPr id="123" name="物件費最小値テキスト"/>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24.9</a:t>
          </a:r>
          <a:endParaRPr kumimoji="1" lang="ja-JP" altLang="en-US" sz="1000" b="1">
            <a:latin typeface="ＭＳ Ｐゴシック"/>
          </a:endParaRPr>
        </a:p>
      </xdr:txBody>
    </xdr:sp>
    <xdr:clientData/>
  </xdr:oneCellAnchor>
  <xdr:twoCellAnchor>
    <xdr:from>
      <xdr:col>23</xdr:col>
      <xdr:colOff>628650</xdr:colOff>
      <xdr:row>21</xdr:row>
      <xdr:rowOff>138430</xdr:rowOff>
    </xdr:from>
    <xdr:to>
      <xdr:col>24</xdr:col>
      <xdr:colOff>120650</xdr:colOff>
      <xdr:row>21</xdr:row>
      <xdr:rowOff>138430</xdr:rowOff>
    </xdr:to>
    <xdr:cxnSp macro="">
      <xdr:nvCxnSpPr>
        <xdr:cNvPr id="124" name="直線コネクタ 123"/>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144797</xdr:rowOff>
    </xdr:from>
    <xdr:ext cx="762000" cy="259045"/>
    <xdr:sp macro="" textlink="">
      <xdr:nvSpPr>
        <xdr:cNvPr id="125" name="物件費最大値テキスト"/>
        <xdr:cNvSpPr txBox="1"/>
      </xdr:nvSpPr>
      <xdr:spPr>
        <a:xfrm>
          <a:off x="16598900" y="22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a:t>
          </a:r>
          <a:endParaRPr kumimoji="1" lang="ja-JP" altLang="en-US" sz="1000" b="1">
            <a:latin typeface="ＭＳ Ｐゴシック"/>
          </a:endParaRPr>
        </a:p>
      </xdr:txBody>
    </xdr:sp>
    <xdr:clientData/>
  </xdr:oneCellAnchor>
  <xdr:twoCellAnchor>
    <xdr:from>
      <xdr:col>23</xdr:col>
      <xdr:colOff>628650</xdr:colOff>
      <xdr:row>14</xdr:row>
      <xdr:rowOff>58420</xdr:rowOff>
    </xdr:from>
    <xdr:to>
      <xdr:col>24</xdr:col>
      <xdr:colOff>120650</xdr:colOff>
      <xdr:row>14</xdr:row>
      <xdr:rowOff>58420</xdr:rowOff>
    </xdr:to>
    <xdr:cxnSp macro="">
      <xdr:nvCxnSpPr>
        <xdr:cNvPr id="126" name="直線コネクタ 125"/>
        <xdr:cNvCxnSpPr/>
      </xdr:nvCxnSpPr>
      <xdr:spPr>
        <a:xfrm>
          <a:off x="16421100" y="245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138430</xdr:rowOff>
    </xdr:from>
    <xdr:to>
      <xdr:col>24</xdr:col>
      <xdr:colOff>31750</xdr:colOff>
      <xdr:row>18</xdr:row>
      <xdr:rowOff>20320</xdr:rowOff>
    </xdr:to>
    <xdr:cxnSp macro="">
      <xdr:nvCxnSpPr>
        <xdr:cNvPr id="127" name="直線コネクタ 126"/>
        <xdr:cNvCxnSpPr/>
      </xdr:nvCxnSpPr>
      <xdr:spPr>
        <a:xfrm>
          <a:off x="15671800" y="305308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100347</xdr:rowOff>
    </xdr:from>
    <xdr:ext cx="762000" cy="259045"/>
    <xdr:sp macro="" textlink="">
      <xdr:nvSpPr>
        <xdr:cNvPr id="128" name="物件費平均値テキスト"/>
        <xdr:cNvSpPr txBox="1"/>
      </xdr:nvSpPr>
      <xdr:spPr>
        <a:xfrm>
          <a:off x="16598900" y="2672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83820</xdr:rowOff>
    </xdr:from>
    <xdr:to>
      <xdr:col>24</xdr:col>
      <xdr:colOff>82550</xdr:colOff>
      <xdr:row>17</xdr:row>
      <xdr:rowOff>13970</xdr:rowOff>
    </xdr:to>
    <xdr:sp macro="" textlink="">
      <xdr:nvSpPr>
        <xdr:cNvPr id="129" name="フローチャート : 判断 128"/>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138430</xdr:rowOff>
    </xdr:from>
    <xdr:to>
      <xdr:col>22</xdr:col>
      <xdr:colOff>565150</xdr:colOff>
      <xdr:row>19</xdr:row>
      <xdr:rowOff>31750</xdr:rowOff>
    </xdr:to>
    <xdr:cxnSp macro="">
      <xdr:nvCxnSpPr>
        <xdr:cNvPr id="130" name="直線コネクタ 129"/>
        <xdr:cNvCxnSpPr/>
      </xdr:nvCxnSpPr>
      <xdr:spPr>
        <a:xfrm flipV="1">
          <a:off x="14782800" y="3053080"/>
          <a:ext cx="8890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60960</xdr:rowOff>
    </xdr:from>
    <xdr:to>
      <xdr:col>22</xdr:col>
      <xdr:colOff>615950</xdr:colOff>
      <xdr:row>16</xdr:row>
      <xdr:rowOff>162560</xdr:rowOff>
    </xdr:to>
    <xdr:sp macro="" textlink="">
      <xdr:nvSpPr>
        <xdr:cNvPr id="131" name="フローチャート : 判断 130"/>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1287</xdr:rowOff>
    </xdr:from>
    <xdr:ext cx="736600" cy="259045"/>
    <xdr:sp macro="" textlink="">
      <xdr:nvSpPr>
        <xdr:cNvPr id="132" name="テキスト ボックス 131"/>
        <xdr:cNvSpPr txBox="1"/>
      </xdr:nvSpPr>
      <xdr:spPr>
        <a:xfrm>
          <a:off x="15290800" y="2573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20</xdr:col>
      <xdr:colOff>158750</xdr:colOff>
      <xdr:row>19</xdr:row>
      <xdr:rowOff>8890</xdr:rowOff>
    </xdr:from>
    <xdr:to>
      <xdr:col>21</xdr:col>
      <xdr:colOff>361950</xdr:colOff>
      <xdr:row>19</xdr:row>
      <xdr:rowOff>31750</xdr:rowOff>
    </xdr:to>
    <xdr:cxnSp macro="">
      <xdr:nvCxnSpPr>
        <xdr:cNvPr id="133" name="直線コネクタ 132"/>
        <xdr:cNvCxnSpPr/>
      </xdr:nvCxnSpPr>
      <xdr:spPr>
        <a:xfrm>
          <a:off x="13893800" y="32664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22860</xdr:rowOff>
    </xdr:from>
    <xdr:to>
      <xdr:col>21</xdr:col>
      <xdr:colOff>412750</xdr:colOff>
      <xdr:row>16</xdr:row>
      <xdr:rowOff>124460</xdr:rowOff>
    </xdr:to>
    <xdr:sp macro="" textlink="">
      <xdr:nvSpPr>
        <xdr:cNvPr id="134" name="フローチャート : 判断 133"/>
        <xdr:cNvSpPr/>
      </xdr:nvSpPr>
      <xdr:spPr>
        <a:xfrm>
          <a:off x="14732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134637</xdr:rowOff>
    </xdr:from>
    <xdr:ext cx="762000" cy="259045"/>
    <xdr:sp macro="" textlink="">
      <xdr:nvSpPr>
        <xdr:cNvPr id="135" name="テキスト ボックス 134"/>
        <xdr:cNvSpPr txBox="1"/>
      </xdr:nvSpPr>
      <xdr:spPr>
        <a:xfrm>
          <a:off x="14401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19</xdr:row>
      <xdr:rowOff>8890</xdr:rowOff>
    </xdr:from>
    <xdr:to>
      <xdr:col>20</xdr:col>
      <xdr:colOff>158750</xdr:colOff>
      <xdr:row>19</xdr:row>
      <xdr:rowOff>24130</xdr:rowOff>
    </xdr:to>
    <xdr:cxnSp macro="">
      <xdr:nvCxnSpPr>
        <xdr:cNvPr id="136" name="直線コネクタ 135"/>
        <xdr:cNvCxnSpPr/>
      </xdr:nvCxnSpPr>
      <xdr:spPr>
        <a:xfrm flipV="1">
          <a:off x="13004800" y="32664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0</xdr:rowOff>
    </xdr:from>
    <xdr:to>
      <xdr:col>20</xdr:col>
      <xdr:colOff>209550</xdr:colOff>
      <xdr:row>16</xdr:row>
      <xdr:rowOff>101600</xdr:rowOff>
    </xdr:to>
    <xdr:sp macro="" textlink="">
      <xdr:nvSpPr>
        <xdr:cNvPr id="137" name="フローチャート : 判断 136"/>
        <xdr:cNvSpPr/>
      </xdr:nvSpPr>
      <xdr:spPr>
        <a:xfrm>
          <a:off x="13843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111777</xdr:rowOff>
    </xdr:from>
    <xdr:ext cx="762000" cy="259045"/>
    <xdr:sp macro="" textlink="">
      <xdr:nvSpPr>
        <xdr:cNvPr id="138" name="テキスト ボックス 137"/>
        <xdr:cNvSpPr txBox="1"/>
      </xdr:nvSpPr>
      <xdr:spPr>
        <a:xfrm>
          <a:off x="13512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156210</xdr:rowOff>
    </xdr:from>
    <xdr:to>
      <xdr:col>19</xdr:col>
      <xdr:colOff>6350</xdr:colOff>
      <xdr:row>16</xdr:row>
      <xdr:rowOff>86360</xdr:rowOff>
    </xdr:to>
    <xdr:sp macro="" textlink="">
      <xdr:nvSpPr>
        <xdr:cNvPr id="139" name="フローチャート : 判断 138"/>
        <xdr:cNvSpPr/>
      </xdr:nvSpPr>
      <xdr:spPr>
        <a:xfrm>
          <a:off x="129540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96537</xdr:rowOff>
    </xdr:from>
    <xdr:ext cx="762000" cy="259045"/>
    <xdr:sp macro="" textlink="">
      <xdr:nvSpPr>
        <xdr:cNvPr id="140" name="テキスト ボックス 139"/>
        <xdr:cNvSpPr txBox="1"/>
      </xdr:nvSpPr>
      <xdr:spPr>
        <a:xfrm>
          <a:off x="126238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17</xdr:row>
      <xdr:rowOff>140970</xdr:rowOff>
    </xdr:from>
    <xdr:to>
      <xdr:col>24</xdr:col>
      <xdr:colOff>82550</xdr:colOff>
      <xdr:row>18</xdr:row>
      <xdr:rowOff>71120</xdr:rowOff>
    </xdr:to>
    <xdr:sp macro="" textlink="">
      <xdr:nvSpPr>
        <xdr:cNvPr id="146" name="円/楕円 145"/>
        <xdr:cNvSpPr/>
      </xdr:nvSpPr>
      <xdr:spPr>
        <a:xfrm>
          <a:off x="16459200" y="305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113047</xdr:rowOff>
    </xdr:from>
    <xdr:ext cx="762000" cy="259045"/>
    <xdr:sp macro="" textlink="">
      <xdr:nvSpPr>
        <xdr:cNvPr id="147" name="物件費該当値テキスト"/>
        <xdr:cNvSpPr txBox="1"/>
      </xdr:nvSpPr>
      <xdr:spPr>
        <a:xfrm>
          <a:off x="165989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16.6</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87630</xdr:rowOff>
    </xdr:from>
    <xdr:to>
      <xdr:col>22</xdr:col>
      <xdr:colOff>615950</xdr:colOff>
      <xdr:row>18</xdr:row>
      <xdr:rowOff>17780</xdr:rowOff>
    </xdr:to>
    <xdr:sp macro="" textlink="">
      <xdr:nvSpPr>
        <xdr:cNvPr id="148" name="円/楕円 147"/>
        <xdr:cNvSpPr/>
      </xdr:nvSpPr>
      <xdr:spPr>
        <a:xfrm>
          <a:off x="156210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2557</xdr:rowOff>
    </xdr:from>
    <xdr:ext cx="736600" cy="259045"/>
    <xdr:sp macro="" textlink="">
      <xdr:nvSpPr>
        <xdr:cNvPr id="149" name="テキスト ボックス 148"/>
        <xdr:cNvSpPr txBox="1"/>
      </xdr:nvSpPr>
      <xdr:spPr>
        <a:xfrm>
          <a:off x="15290800" y="308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21</xdr:col>
      <xdr:colOff>311150</xdr:colOff>
      <xdr:row>18</xdr:row>
      <xdr:rowOff>152400</xdr:rowOff>
    </xdr:from>
    <xdr:to>
      <xdr:col>21</xdr:col>
      <xdr:colOff>412750</xdr:colOff>
      <xdr:row>19</xdr:row>
      <xdr:rowOff>82550</xdr:rowOff>
    </xdr:to>
    <xdr:sp macro="" textlink="">
      <xdr:nvSpPr>
        <xdr:cNvPr id="150" name="円/楕円 149"/>
        <xdr:cNvSpPr/>
      </xdr:nvSpPr>
      <xdr:spPr>
        <a:xfrm>
          <a:off x="14732000" y="323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19</xdr:row>
      <xdr:rowOff>67327</xdr:rowOff>
    </xdr:from>
    <xdr:ext cx="762000" cy="259045"/>
    <xdr:sp macro="" textlink="">
      <xdr:nvSpPr>
        <xdr:cNvPr id="151" name="テキスト ボックス 150"/>
        <xdr:cNvSpPr txBox="1"/>
      </xdr:nvSpPr>
      <xdr:spPr>
        <a:xfrm>
          <a:off x="14401800" y="332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19.0</a:t>
          </a:r>
          <a:endParaRPr kumimoji="1" lang="ja-JP" altLang="en-US" sz="1000" b="1">
            <a:solidFill>
              <a:srgbClr val="FF0000"/>
            </a:solidFill>
            <a:latin typeface="ＭＳ Ｐゴシック"/>
          </a:endParaRPr>
        </a:p>
      </xdr:txBody>
    </xdr:sp>
    <xdr:clientData/>
  </xdr:oneCellAnchor>
  <xdr:twoCellAnchor>
    <xdr:from>
      <xdr:col>20</xdr:col>
      <xdr:colOff>107950</xdr:colOff>
      <xdr:row>18</xdr:row>
      <xdr:rowOff>129540</xdr:rowOff>
    </xdr:from>
    <xdr:to>
      <xdr:col>20</xdr:col>
      <xdr:colOff>209550</xdr:colOff>
      <xdr:row>19</xdr:row>
      <xdr:rowOff>59690</xdr:rowOff>
    </xdr:to>
    <xdr:sp macro="" textlink="">
      <xdr:nvSpPr>
        <xdr:cNvPr id="152" name="円/楕円 151"/>
        <xdr:cNvSpPr/>
      </xdr:nvSpPr>
      <xdr:spPr>
        <a:xfrm>
          <a:off x="13843000" y="321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19</xdr:row>
      <xdr:rowOff>44467</xdr:rowOff>
    </xdr:from>
    <xdr:ext cx="762000" cy="259045"/>
    <xdr:sp macro="" textlink="">
      <xdr:nvSpPr>
        <xdr:cNvPr id="153" name="テキスト ボックス 152"/>
        <xdr:cNvSpPr txBox="1"/>
      </xdr:nvSpPr>
      <xdr:spPr>
        <a:xfrm>
          <a:off x="13512800" y="330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18.7</a:t>
          </a:r>
          <a:endParaRPr kumimoji="1" lang="ja-JP" altLang="en-US" sz="1000" b="1">
            <a:solidFill>
              <a:srgbClr val="FF0000"/>
            </a:solidFill>
            <a:latin typeface="ＭＳ Ｐゴシック"/>
          </a:endParaRPr>
        </a:p>
      </xdr:txBody>
    </xdr:sp>
    <xdr:clientData/>
  </xdr:oneCellAnchor>
  <xdr:twoCellAnchor>
    <xdr:from>
      <xdr:col>18</xdr:col>
      <xdr:colOff>590550</xdr:colOff>
      <xdr:row>18</xdr:row>
      <xdr:rowOff>144780</xdr:rowOff>
    </xdr:from>
    <xdr:to>
      <xdr:col>19</xdr:col>
      <xdr:colOff>6350</xdr:colOff>
      <xdr:row>19</xdr:row>
      <xdr:rowOff>74930</xdr:rowOff>
    </xdr:to>
    <xdr:sp macro="" textlink="">
      <xdr:nvSpPr>
        <xdr:cNvPr id="154" name="円/楕円 153"/>
        <xdr:cNvSpPr/>
      </xdr:nvSpPr>
      <xdr:spPr>
        <a:xfrm>
          <a:off x="12954000" y="323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19</xdr:row>
      <xdr:rowOff>59707</xdr:rowOff>
    </xdr:from>
    <xdr:ext cx="762000" cy="259045"/>
    <xdr:sp macro="" textlink="">
      <xdr:nvSpPr>
        <xdr:cNvPr id="155" name="テキスト ボックス 154"/>
        <xdr:cNvSpPr txBox="1"/>
      </xdr:nvSpPr>
      <xdr:spPr>
        <a:xfrm>
          <a:off x="12623800" y="331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18.9</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27/65</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扶助費については、ほぼ類似団体の平均となっている。しかし、医療費助成等年々増加し、前年に比べ</a:t>
          </a:r>
          <a:r>
            <a:rPr kumimoji="1" lang="en-US" altLang="ja-JP" sz="1300">
              <a:latin typeface="ＭＳ Ｐゴシック"/>
            </a:rPr>
            <a:t>0.2</a:t>
          </a:r>
          <a:r>
            <a:rPr kumimoji="1" lang="ja-JP" altLang="en-US" sz="1300">
              <a:latin typeface="ＭＳ Ｐゴシック"/>
            </a:rPr>
            <a:t>％増加している。</a:t>
          </a: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94343</xdr:rowOff>
    </xdr:from>
    <xdr:to>
      <xdr:col>7</xdr:col>
      <xdr:colOff>15875</xdr:colOff>
      <xdr:row>60</xdr:row>
      <xdr:rowOff>159657</xdr:rowOff>
    </xdr:to>
    <xdr:cxnSp macro="">
      <xdr:nvCxnSpPr>
        <xdr:cNvPr id="185" name="直線コネクタ 184"/>
        <xdr:cNvCxnSpPr/>
      </xdr:nvCxnSpPr>
      <xdr:spPr>
        <a:xfrm flipV="1">
          <a:off x="4826000" y="9009743"/>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131734</xdr:rowOff>
    </xdr:from>
    <xdr:ext cx="762000" cy="259045"/>
    <xdr:sp macro="" textlink="">
      <xdr:nvSpPr>
        <xdr:cNvPr id="186" name="扶助費最小値テキスト"/>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10.7</a:t>
          </a:r>
          <a:endParaRPr kumimoji="1" lang="ja-JP" altLang="en-US" sz="1000" b="1">
            <a:latin typeface="ＭＳ Ｐゴシック"/>
          </a:endParaRPr>
        </a:p>
      </xdr:txBody>
    </xdr:sp>
    <xdr:clientData/>
  </xdr:oneCellAnchor>
  <xdr:twoCellAnchor>
    <xdr:from>
      <xdr:col>6</xdr:col>
      <xdr:colOff>612775</xdr:colOff>
      <xdr:row>60</xdr:row>
      <xdr:rowOff>159657</xdr:rowOff>
    </xdr:from>
    <xdr:to>
      <xdr:col>7</xdr:col>
      <xdr:colOff>104775</xdr:colOff>
      <xdr:row>60</xdr:row>
      <xdr:rowOff>159657</xdr:rowOff>
    </xdr:to>
    <xdr:cxnSp macro="">
      <xdr:nvCxnSpPr>
        <xdr:cNvPr id="187" name="直線コネクタ 186"/>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9270</xdr:rowOff>
    </xdr:from>
    <xdr:ext cx="762000" cy="259045"/>
    <xdr:sp macro="" textlink="">
      <xdr:nvSpPr>
        <xdr:cNvPr id="188" name="扶助費最大値テキスト"/>
        <xdr:cNvSpPr txBox="1"/>
      </xdr:nvSpPr>
      <xdr:spPr>
        <a:xfrm>
          <a:off x="4914900" y="8753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a:t>
          </a:r>
          <a:endParaRPr kumimoji="1" lang="ja-JP" altLang="en-US" sz="1000" b="1">
            <a:latin typeface="ＭＳ Ｐゴシック"/>
          </a:endParaRPr>
        </a:p>
      </xdr:txBody>
    </xdr:sp>
    <xdr:clientData/>
  </xdr:oneCellAnchor>
  <xdr:twoCellAnchor>
    <xdr:from>
      <xdr:col>6</xdr:col>
      <xdr:colOff>612775</xdr:colOff>
      <xdr:row>52</xdr:row>
      <xdr:rowOff>94343</xdr:rowOff>
    </xdr:from>
    <xdr:to>
      <xdr:col>7</xdr:col>
      <xdr:colOff>104775</xdr:colOff>
      <xdr:row>52</xdr:row>
      <xdr:rowOff>94343</xdr:rowOff>
    </xdr:to>
    <xdr:cxnSp macro="">
      <xdr:nvCxnSpPr>
        <xdr:cNvPr id="189" name="直線コネクタ 188"/>
        <xdr:cNvCxnSpPr/>
      </xdr:nvCxnSpPr>
      <xdr:spPr>
        <a:xfrm>
          <a:off x="4737100" y="9009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69850</xdr:rowOff>
    </xdr:from>
    <xdr:to>
      <xdr:col>7</xdr:col>
      <xdr:colOff>15875</xdr:colOff>
      <xdr:row>55</xdr:row>
      <xdr:rowOff>102507</xdr:rowOff>
    </xdr:to>
    <xdr:cxnSp macro="">
      <xdr:nvCxnSpPr>
        <xdr:cNvPr id="190" name="直線コネクタ 189"/>
        <xdr:cNvCxnSpPr/>
      </xdr:nvCxnSpPr>
      <xdr:spPr>
        <a:xfrm>
          <a:off x="3987800" y="94996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56442</xdr:rowOff>
    </xdr:from>
    <xdr:ext cx="762000" cy="259045"/>
    <xdr:sp macro="" textlink="">
      <xdr:nvSpPr>
        <xdr:cNvPr id="191" name="扶助費平均値テキスト"/>
        <xdr:cNvSpPr txBox="1"/>
      </xdr:nvSpPr>
      <xdr:spPr>
        <a:xfrm>
          <a:off x="4914900" y="9486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84365</xdr:rowOff>
    </xdr:from>
    <xdr:to>
      <xdr:col>7</xdr:col>
      <xdr:colOff>66675</xdr:colOff>
      <xdr:row>56</xdr:row>
      <xdr:rowOff>14515</xdr:rowOff>
    </xdr:to>
    <xdr:sp macro="" textlink="">
      <xdr:nvSpPr>
        <xdr:cNvPr id="192" name="フローチャート : 判断 191"/>
        <xdr:cNvSpPr/>
      </xdr:nvSpPr>
      <xdr:spPr>
        <a:xfrm>
          <a:off x="47752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69850</xdr:rowOff>
    </xdr:from>
    <xdr:to>
      <xdr:col>5</xdr:col>
      <xdr:colOff>549275</xdr:colOff>
      <xdr:row>55</xdr:row>
      <xdr:rowOff>151493</xdr:rowOff>
    </xdr:to>
    <xdr:cxnSp macro="">
      <xdr:nvCxnSpPr>
        <xdr:cNvPr id="193" name="直線コネクタ 192"/>
        <xdr:cNvCxnSpPr/>
      </xdr:nvCxnSpPr>
      <xdr:spPr>
        <a:xfrm flipV="1">
          <a:off x="3098800" y="9499600"/>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84365</xdr:rowOff>
    </xdr:from>
    <xdr:to>
      <xdr:col>5</xdr:col>
      <xdr:colOff>600075</xdr:colOff>
      <xdr:row>56</xdr:row>
      <xdr:rowOff>14515</xdr:rowOff>
    </xdr:to>
    <xdr:sp macro="" textlink="">
      <xdr:nvSpPr>
        <xdr:cNvPr id="194" name="フローチャート : 判断 193"/>
        <xdr:cNvSpPr/>
      </xdr:nvSpPr>
      <xdr:spPr>
        <a:xfrm>
          <a:off x="3937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170742</xdr:rowOff>
    </xdr:from>
    <xdr:ext cx="736600" cy="259045"/>
    <xdr:sp macro="" textlink="">
      <xdr:nvSpPr>
        <xdr:cNvPr id="195" name="テキスト ボックス 194"/>
        <xdr:cNvSpPr txBox="1"/>
      </xdr:nvSpPr>
      <xdr:spPr>
        <a:xfrm>
          <a:off x="3606800" y="9600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151493</xdr:rowOff>
    </xdr:from>
    <xdr:to>
      <xdr:col>4</xdr:col>
      <xdr:colOff>346075</xdr:colOff>
      <xdr:row>56</xdr:row>
      <xdr:rowOff>29028</xdr:rowOff>
    </xdr:to>
    <xdr:cxnSp macro="">
      <xdr:nvCxnSpPr>
        <xdr:cNvPr id="196" name="直線コネクタ 195"/>
        <xdr:cNvCxnSpPr/>
      </xdr:nvCxnSpPr>
      <xdr:spPr>
        <a:xfrm flipV="1">
          <a:off x="2209800" y="958124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51707</xdr:rowOff>
    </xdr:from>
    <xdr:to>
      <xdr:col>4</xdr:col>
      <xdr:colOff>396875</xdr:colOff>
      <xdr:row>55</xdr:row>
      <xdr:rowOff>153307</xdr:rowOff>
    </xdr:to>
    <xdr:sp macro="" textlink="">
      <xdr:nvSpPr>
        <xdr:cNvPr id="197" name="フローチャート : 判断 196"/>
        <xdr:cNvSpPr/>
      </xdr:nvSpPr>
      <xdr:spPr>
        <a:xfrm>
          <a:off x="3048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163484</xdr:rowOff>
    </xdr:from>
    <xdr:ext cx="762000" cy="259045"/>
    <xdr:sp macro="" textlink="">
      <xdr:nvSpPr>
        <xdr:cNvPr id="198" name="テキスト ボックス 197"/>
        <xdr:cNvSpPr txBox="1"/>
      </xdr:nvSpPr>
      <xdr:spPr>
        <a:xfrm>
          <a:off x="2717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5.1</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86178</xdr:rowOff>
    </xdr:from>
    <xdr:to>
      <xdr:col>3</xdr:col>
      <xdr:colOff>142875</xdr:colOff>
      <xdr:row>56</xdr:row>
      <xdr:rowOff>29028</xdr:rowOff>
    </xdr:to>
    <xdr:cxnSp macro="">
      <xdr:nvCxnSpPr>
        <xdr:cNvPr id="199" name="直線コネクタ 198"/>
        <xdr:cNvCxnSpPr/>
      </xdr:nvCxnSpPr>
      <xdr:spPr>
        <a:xfrm>
          <a:off x="1320800" y="9515928"/>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51707</xdr:rowOff>
    </xdr:from>
    <xdr:to>
      <xdr:col>3</xdr:col>
      <xdr:colOff>193675</xdr:colOff>
      <xdr:row>55</xdr:row>
      <xdr:rowOff>153307</xdr:rowOff>
    </xdr:to>
    <xdr:sp macro="" textlink="">
      <xdr:nvSpPr>
        <xdr:cNvPr id="200" name="フローチャート : 判断 199"/>
        <xdr:cNvSpPr/>
      </xdr:nvSpPr>
      <xdr:spPr>
        <a:xfrm>
          <a:off x="2159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163484</xdr:rowOff>
    </xdr:from>
    <xdr:ext cx="762000" cy="259045"/>
    <xdr:sp macro="" textlink="">
      <xdr:nvSpPr>
        <xdr:cNvPr id="201" name="テキスト ボックス 200"/>
        <xdr:cNvSpPr txBox="1"/>
      </xdr:nvSpPr>
      <xdr:spPr>
        <a:xfrm>
          <a:off x="1828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5.1</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157843</xdr:rowOff>
    </xdr:from>
    <xdr:to>
      <xdr:col>1</xdr:col>
      <xdr:colOff>676275</xdr:colOff>
      <xdr:row>55</xdr:row>
      <xdr:rowOff>87993</xdr:rowOff>
    </xdr:to>
    <xdr:sp macro="" textlink="">
      <xdr:nvSpPr>
        <xdr:cNvPr id="202" name="フローチャート : 判断 201"/>
        <xdr:cNvSpPr/>
      </xdr:nvSpPr>
      <xdr:spPr>
        <a:xfrm>
          <a:off x="1270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98170</xdr:rowOff>
    </xdr:from>
    <xdr:ext cx="762000" cy="259045"/>
    <xdr:sp macro="" textlink="">
      <xdr:nvSpPr>
        <xdr:cNvPr id="203" name="テキスト ボックス 202"/>
        <xdr:cNvSpPr txBox="1"/>
      </xdr:nvSpPr>
      <xdr:spPr>
        <a:xfrm>
          <a:off x="939800" y="918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4.7</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55</xdr:row>
      <xdr:rowOff>51707</xdr:rowOff>
    </xdr:from>
    <xdr:to>
      <xdr:col>7</xdr:col>
      <xdr:colOff>66675</xdr:colOff>
      <xdr:row>55</xdr:row>
      <xdr:rowOff>153307</xdr:rowOff>
    </xdr:to>
    <xdr:sp macro="" textlink="">
      <xdr:nvSpPr>
        <xdr:cNvPr id="209" name="円/楕円 208"/>
        <xdr:cNvSpPr/>
      </xdr:nvSpPr>
      <xdr:spPr>
        <a:xfrm>
          <a:off x="47752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68234</xdr:rowOff>
    </xdr:from>
    <xdr:ext cx="762000" cy="259045"/>
    <xdr:sp macro="" textlink="">
      <xdr:nvSpPr>
        <xdr:cNvPr id="210" name="扶助費該当値テキスト"/>
        <xdr:cNvSpPr txBox="1"/>
      </xdr:nvSpPr>
      <xdr:spPr>
        <a:xfrm>
          <a:off x="4914900" y="932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5.1</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19050</xdr:rowOff>
    </xdr:from>
    <xdr:to>
      <xdr:col>5</xdr:col>
      <xdr:colOff>600075</xdr:colOff>
      <xdr:row>55</xdr:row>
      <xdr:rowOff>120650</xdr:rowOff>
    </xdr:to>
    <xdr:sp macro="" textlink="">
      <xdr:nvSpPr>
        <xdr:cNvPr id="211" name="円/楕円 210"/>
        <xdr:cNvSpPr/>
      </xdr:nvSpPr>
      <xdr:spPr>
        <a:xfrm>
          <a:off x="3937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130827</xdr:rowOff>
    </xdr:from>
    <xdr:ext cx="736600" cy="259045"/>
    <xdr:sp macro="" textlink="">
      <xdr:nvSpPr>
        <xdr:cNvPr id="212" name="テキスト ボックス 211"/>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100693</xdr:rowOff>
    </xdr:from>
    <xdr:to>
      <xdr:col>4</xdr:col>
      <xdr:colOff>396875</xdr:colOff>
      <xdr:row>56</xdr:row>
      <xdr:rowOff>30843</xdr:rowOff>
    </xdr:to>
    <xdr:sp macro="" textlink="">
      <xdr:nvSpPr>
        <xdr:cNvPr id="213" name="円/楕円 212"/>
        <xdr:cNvSpPr/>
      </xdr:nvSpPr>
      <xdr:spPr>
        <a:xfrm>
          <a:off x="3048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15620</xdr:rowOff>
    </xdr:from>
    <xdr:ext cx="762000" cy="259045"/>
    <xdr:sp macro="" textlink="">
      <xdr:nvSpPr>
        <xdr:cNvPr id="214" name="テキスト ボックス 213"/>
        <xdr:cNvSpPr txBox="1"/>
      </xdr:nvSpPr>
      <xdr:spPr>
        <a:xfrm>
          <a:off x="2717800" y="961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149678</xdr:rowOff>
    </xdr:from>
    <xdr:to>
      <xdr:col>3</xdr:col>
      <xdr:colOff>193675</xdr:colOff>
      <xdr:row>56</xdr:row>
      <xdr:rowOff>79828</xdr:rowOff>
    </xdr:to>
    <xdr:sp macro="" textlink="">
      <xdr:nvSpPr>
        <xdr:cNvPr id="215" name="円/楕円 214"/>
        <xdr:cNvSpPr/>
      </xdr:nvSpPr>
      <xdr:spPr>
        <a:xfrm>
          <a:off x="21590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64605</xdr:rowOff>
    </xdr:from>
    <xdr:ext cx="762000" cy="259045"/>
    <xdr:sp macro="" textlink="">
      <xdr:nvSpPr>
        <xdr:cNvPr id="216" name="テキスト ボックス 215"/>
        <xdr:cNvSpPr txBox="1"/>
      </xdr:nvSpPr>
      <xdr:spPr>
        <a:xfrm>
          <a:off x="1828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35378</xdr:rowOff>
    </xdr:from>
    <xdr:to>
      <xdr:col>1</xdr:col>
      <xdr:colOff>676275</xdr:colOff>
      <xdr:row>55</xdr:row>
      <xdr:rowOff>136978</xdr:rowOff>
    </xdr:to>
    <xdr:sp macro="" textlink="">
      <xdr:nvSpPr>
        <xdr:cNvPr id="217" name="円/楕円 216"/>
        <xdr:cNvSpPr/>
      </xdr:nvSpPr>
      <xdr:spPr>
        <a:xfrm>
          <a:off x="1270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121755</xdr:rowOff>
    </xdr:from>
    <xdr:ext cx="762000" cy="259045"/>
    <xdr:sp macro="" textlink="">
      <xdr:nvSpPr>
        <xdr:cNvPr id="218" name="テキスト ボックス 217"/>
        <xdr:cNvSpPr txBox="1"/>
      </xdr:nvSpPr>
      <xdr:spPr>
        <a:xfrm>
          <a:off x="939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59/65</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その他について、類似団体を大きく上回っているのは、繰出金が主な要因である。特に下水道施設の長寿命化を進めている公共下水道事業特別会計への繰出金が必要となっているためである。また、国民健康保険特別会計の財政状態の悪化も繰出金の増加に繋がっている。今後、公共下水道事業については、経費削減に努め、国保特会については、保険税の適正化を図り、普通会計からの負担を減らしていくように努める。</a:t>
          </a:r>
        </a:p>
        <a:p>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119380</xdr:rowOff>
    </xdr:from>
    <xdr:to>
      <xdr:col>24</xdr:col>
      <xdr:colOff>31750</xdr:colOff>
      <xdr:row>61</xdr:row>
      <xdr:rowOff>62230</xdr:rowOff>
    </xdr:to>
    <xdr:cxnSp macro="">
      <xdr:nvCxnSpPr>
        <xdr:cNvPr id="246" name="直線コネクタ 245"/>
        <xdr:cNvCxnSpPr/>
      </xdr:nvCxnSpPr>
      <xdr:spPr>
        <a:xfrm flipV="1">
          <a:off x="16510000" y="903478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34307</xdr:rowOff>
    </xdr:from>
    <xdr:ext cx="762000" cy="259045"/>
    <xdr:sp macro="" textlink="">
      <xdr:nvSpPr>
        <xdr:cNvPr id="247" name="その他最小値テキスト"/>
        <xdr:cNvSpPr txBox="1"/>
      </xdr:nvSpPr>
      <xdr:spPr>
        <a:xfrm>
          <a:off x="16598900" y="1049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28.9</a:t>
          </a:r>
          <a:endParaRPr kumimoji="1" lang="ja-JP" altLang="en-US" sz="1000" b="1">
            <a:latin typeface="ＭＳ Ｐゴシック"/>
          </a:endParaRPr>
        </a:p>
      </xdr:txBody>
    </xdr:sp>
    <xdr:clientData/>
  </xdr:oneCellAnchor>
  <xdr:twoCellAnchor>
    <xdr:from>
      <xdr:col>23</xdr:col>
      <xdr:colOff>628650</xdr:colOff>
      <xdr:row>61</xdr:row>
      <xdr:rowOff>62230</xdr:rowOff>
    </xdr:from>
    <xdr:to>
      <xdr:col>24</xdr:col>
      <xdr:colOff>120650</xdr:colOff>
      <xdr:row>61</xdr:row>
      <xdr:rowOff>62230</xdr:rowOff>
    </xdr:to>
    <xdr:cxnSp macro="">
      <xdr:nvCxnSpPr>
        <xdr:cNvPr id="248" name="直線コネクタ 247"/>
        <xdr:cNvCxnSpPr/>
      </xdr:nvCxnSpPr>
      <xdr:spPr>
        <a:xfrm>
          <a:off x="16421100" y="10520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34307</xdr:rowOff>
    </xdr:from>
    <xdr:ext cx="762000" cy="259045"/>
    <xdr:sp macro="" textlink="">
      <xdr:nvSpPr>
        <xdr:cNvPr id="249" name="その他最大値テキスト"/>
        <xdr:cNvSpPr txBox="1"/>
      </xdr:nvSpPr>
      <xdr:spPr>
        <a:xfrm>
          <a:off x="16598900" y="877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9.4</a:t>
          </a:r>
          <a:endParaRPr kumimoji="1" lang="ja-JP" altLang="en-US" sz="1000" b="1">
            <a:latin typeface="ＭＳ Ｐゴシック"/>
          </a:endParaRPr>
        </a:p>
      </xdr:txBody>
    </xdr:sp>
    <xdr:clientData/>
  </xdr:oneCellAnchor>
  <xdr:twoCellAnchor>
    <xdr:from>
      <xdr:col>23</xdr:col>
      <xdr:colOff>628650</xdr:colOff>
      <xdr:row>52</xdr:row>
      <xdr:rowOff>119380</xdr:rowOff>
    </xdr:from>
    <xdr:to>
      <xdr:col>24</xdr:col>
      <xdr:colOff>120650</xdr:colOff>
      <xdr:row>52</xdr:row>
      <xdr:rowOff>119380</xdr:rowOff>
    </xdr:to>
    <xdr:cxnSp macro="">
      <xdr:nvCxnSpPr>
        <xdr:cNvPr id="250" name="直線コネクタ 249"/>
        <xdr:cNvCxnSpPr/>
      </xdr:nvCxnSpPr>
      <xdr:spPr>
        <a:xfrm>
          <a:off x="16421100" y="9034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31750</xdr:rowOff>
    </xdr:from>
    <xdr:to>
      <xdr:col>24</xdr:col>
      <xdr:colOff>31750</xdr:colOff>
      <xdr:row>57</xdr:row>
      <xdr:rowOff>69850</xdr:rowOff>
    </xdr:to>
    <xdr:cxnSp macro="">
      <xdr:nvCxnSpPr>
        <xdr:cNvPr id="251" name="直線コネクタ 250"/>
        <xdr:cNvCxnSpPr/>
      </xdr:nvCxnSpPr>
      <xdr:spPr>
        <a:xfrm flipV="1">
          <a:off x="15671800" y="98044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53</xdr:row>
      <xdr:rowOff>138447</xdr:rowOff>
    </xdr:from>
    <xdr:ext cx="762000" cy="259045"/>
    <xdr:sp macro="" textlink="">
      <xdr:nvSpPr>
        <xdr:cNvPr id="252" name="その他平均値テキスト"/>
        <xdr:cNvSpPr txBox="1"/>
      </xdr:nvSpPr>
      <xdr:spPr>
        <a:xfrm>
          <a:off x="16598900" y="9225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23</xdr:col>
      <xdr:colOff>666750</xdr:colOff>
      <xdr:row>54</xdr:row>
      <xdr:rowOff>121920</xdr:rowOff>
    </xdr:from>
    <xdr:to>
      <xdr:col>24</xdr:col>
      <xdr:colOff>82550</xdr:colOff>
      <xdr:row>55</xdr:row>
      <xdr:rowOff>52070</xdr:rowOff>
    </xdr:to>
    <xdr:sp macro="" textlink="">
      <xdr:nvSpPr>
        <xdr:cNvPr id="253" name="フローチャート : 判断 252"/>
        <xdr:cNvSpPr/>
      </xdr:nvSpPr>
      <xdr:spPr>
        <a:xfrm>
          <a:off x="16459200" y="938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69850</xdr:rowOff>
    </xdr:from>
    <xdr:to>
      <xdr:col>22</xdr:col>
      <xdr:colOff>565150</xdr:colOff>
      <xdr:row>58</xdr:row>
      <xdr:rowOff>127000</xdr:rowOff>
    </xdr:to>
    <xdr:cxnSp macro="">
      <xdr:nvCxnSpPr>
        <xdr:cNvPr id="254" name="直線コネクタ 253"/>
        <xdr:cNvCxnSpPr/>
      </xdr:nvCxnSpPr>
      <xdr:spPr>
        <a:xfrm flipV="1">
          <a:off x="14782800" y="98425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54</xdr:row>
      <xdr:rowOff>76200</xdr:rowOff>
    </xdr:from>
    <xdr:to>
      <xdr:col>22</xdr:col>
      <xdr:colOff>615950</xdr:colOff>
      <xdr:row>55</xdr:row>
      <xdr:rowOff>6350</xdr:rowOff>
    </xdr:to>
    <xdr:sp macro="" textlink="">
      <xdr:nvSpPr>
        <xdr:cNvPr id="255" name="フローチャート : 判断 254"/>
        <xdr:cNvSpPr/>
      </xdr:nvSpPr>
      <xdr:spPr>
        <a:xfrm>
          <a:off x="15621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53</xdr:row>
      <xdr:rowOff>16527</xdr:rowOff>
    </xdr:from>
    <xdr:ext cx="736600" cy="259045"/>
    <xdr:sp macro="" textlink="">
      <xdr:nvSpPr>
        <xdr:cNvPr id="256" name="テキスト ボックス 255"/>
        <xdr:cNvSpPr txBox="1"/>
      </xdr:nvSpPr>
      <xdr:spPr>
        <a:xfrm>
          <a:off x="15290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20</xdr:col>
      <xdr:colOff>158750</xdr:colOff>
      <xdr:row>58</xdr:row>
      <xdr:rowOff>88900</xdr:rowOff>
    </xdr:from>
    <xdr:to>
      <xdr:col>21</xdr:col>
      <xdr:colOff>361950</xdr:colOff>
      <xdr:row>58</xdr:row>
      <xdr:rowOff>127000</xdr:rowOff>
    </xdr:to>
    <xdr:cxnSp macro="">
      <xdr:nvCxnSpPr>
        <xdr:cNvPr id="257" name="直線コネクタ 256"/>
        <xdr:cNvCxnSpPr/>
      </xdr:nvCxnSpPr>
      <xdr:spPr>
        <a:xfrm>
          <a:off x="13893800" y="10033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54</xdr:row>
      <xdr:rowOff>53340</xdr:rowOff>
    </xdr:from>
    <xdr:to>
      <xdr:col>21</xdr:col>
      <xdr:colOff>412750</xdr:colOff>
      <xdr:row>54</xdr:row>
      <xdr:rowOff>154940</xdr:rowOff>
    </xdr:to>
    <xdr:sp macro="" textlink="">
      <xdr:nvSpPr>
        <xdr:cNvPr id="258" name="フローチャート : 判断 257"/>
        <xdr:cNvSpPr/>
      </xdr:nvSpPr>
      <xdr:spPr>
        <a:xfrm>
          <a:off x="14732000" y="931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52</xdr:row>
      <xdr:rowOff>165117</xdr:rowOff>
    </xdr:from>
    <xdr:ext cx="762000" cy="259045"/>
    <xdr:sp macro="" textlink="">
      <xdr:nvSpPr>
        <xdr:cNvPr id="259" name="テキスト ボックス 258"/>
        <xdr:cNvSpPr txBox="1"/>
      </xdr:nvSpPr>
      <xdr:spPr>
        <a:xfrm>
          <a:off x="14401800" y="908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130810</xdr:rowOff>
    </xdr:from>
    <xdr:to>
      <xdr:col>20</xdr:col>
      <xdr:colOff>158750</xdr:colOff>
      <xdr:row>58</xdr:row>
      <xdr:rowOff>88900</xdr:rowOff>
    </xdr:to>
    <xdr:cxnSp macro="">
      <xdr:nvCxnSpPr>
        <xdr:cNvPr id="260" name="直線コネクタ 259"/>
        <xdr:cNvCxnSpPr/>
      </xdr:nvCxnSpPr>
      <xdr:spPr>
        <a:xfrm>
          <a:off x="13004800" y="990346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54</xdr:row>
      <xdr:rowOff>45720</xdr:rowOff>
    </xdr:from>
    <xdr:to>
      <xdr:col>20</xdr:col>
      <xdr:colOff>209550</xdr:colOff>
      <xdr:row>54</xdr:row>
      <xdr:rowOff>147320</xdr:rowOff>
    </xdr:to>
    <xdr:sp macro="" textlink="">
      <xdr:nvSpPr>
        <xdr:cNvPr id="261" name="フローチャート : 判断 260"/>
        <xdr:cNvSpPr/>
      </xdr:nvSpPr>
      <xdr:spPr>
        <a:xfrm>
          <a:off x="13843000" y="930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52</xdr:row>
      <xdr:rowOff>157497</xdr:rowOff>
    </xdr:from>
    <xdr:ext cx="762000" cy="259045"/>
    <xdr:sp macro="" textlink="">
      <xdr:nvSpPr>
        <xdr:cNvPr id="262" name="テキスト ボックス 261"/>
        <xdr:cNvSpPr txBox="1"/>
      </xdr:nvSpPr>
      <xdr:spPr>
        <a:xfrm>
          <a:off x="13512800" y="907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18</xdr:col>
      <xdr:colOff>590550</xdr:colOff>
      <xdr:row>54</xdr:row>
      <xdr:rowOff>7620</xdr:rowOff>
    </xdr:from>
    <xdr:to>
      <xdr:col>19</xdr:col>
      <xdr:colOff>6350</xdr:colOff>
      <xdr:row>54</xdr:row>
      <xdr:rowOff>109220</xdr:rowOff>
    </xdr:to>
    <xdr:sp macro="" textlink="">
      <xdr:nvSpPr>
        <xdr:cNvPr id="263" name="フローチャート : 判断 262"/>
        <xdr:cNvSpPr/>
      </xdr:nvSpPr>
      <xdr:spPr>
        <a:xfrm>
          <a:off x="12954000" y="926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52</xdr:row>
      <xdr:rowOff>119397</xdr:rowOff>
    </xdr:from>
    <xdr:ext cx="762000" cy="259045"/>
    <xdr:sp macro="" textlink="">
      <xdr:nvSpPr>
        <xdr:cNvPr id="264" name="テキスト ボックス 263"/>
        <xdr:cNvSpPr txBox="1"/>
      </xdr:nvSpPr>
      <xdr:spPr>
        <a:xfrm>
          <a:off x="12623800" y="903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56</xdr:row>
      <xdr:rowOff>152400</xdr:rowOff>
    </xdr:from>
    <xdr:to>
      <xdr:col>24</xdr:col>
      <xdr:colOff>82550</xdr:colOff>
      <xdr:row>57</xdr:row>
      <xdr:rowOff>82550</xdr:rowOff>
    </xdr:to>
    <xdr:sp macro="" textlink="">
      <xdr:nvSpPr>
        <xdr:cNvPr id="270" name="円/楕円 269"/>
        <xdr:cNvSpPr/>
      </xdr:nvSpPr>
      <xdr:spPr>
        <a:xfrm>
          <a:off x="164592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56</xdr:row>
      <xdr:rowOff>124477</xdr:rowOff>
    </xdr:from>
    <xdr:ext cx="762000" cy="259045"/>
    <xdr:sp macro="" textlink="">
      <xdr:nvSpPr>
        <xdr:cNvPr id="271" name="その他該当値テキスト"/>
        <xdr:cNvSpPr txBox="1"/>
      </xdr:nvSpPr>
      <xdr:spPr>
        <a:xfrm>
          <a:off x="165989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19.5</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19050</xdr:rowOff>
    </xdr:from>
    <xdr:to>
      <xdr:col>22</xdr:col>
      <xdr:colOff>615950</xdr:colOff>
      <xdr:row>57</xdr:row>
      <xdr:rowOff>120650</xdr:rowOff>
    </xdr:to>
    <xdr:sp macro="" textlink="">
      <xdr:nvSpPr>
        <xdr:cNvPr id="272" name="円/楕円 271"/>
        <xdr:cNvSpPr/>
      </xdr:nvSpPr>
      <xdr:spPr>
        <a:xfrm>
          <a:off x="15621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105427</xdr:rowOff>
    </xdr:from>
    <xdr:ext cx="736600" cy="259045"/>
    <xdr:sp macro="" textlink="">
      <xdr:nvSpPr>
        <xdr:cNvPr id="273" name="テキスト ボックス 272"/>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20.0</a:t>
          </a:r>
          <a:endParaRPr kumimoji="1" lang="ja-JP" altLang="en-US" sz="1000" b="1">
            <a:solidFill>
              <a:srgbClr val="FF0000"/>
            </a:solidFill>
            <a:latin typeface="ＭＳ Ｐゴシック"/>
          </a:endParaRPr>
        </a:p>
      </xdr:txBody>
    </xdr:sp>
    <xdr:clientData/>
  </xdr:oneCellAnchor>
  <xdr:twoCellAnchor>
    <xdr:from>
      <xdr:col>21</xdr:col>
      <xdr:colOff>311150</xdr:colOff>
      <xdr:row>58</xdr:row>
      <xdr:rowOff>76200</xdr:rowOff>
    </xdr:from>
    <xdr:to>
      <xdr:col>21</xdr:col>
      <xdr:colOff>412750</xdr:colOff>
      <xdr:row>59</xdr:row>
      <xdr:rowOff>6350</xdr:rowOff>
    </xdr:to>
    <xdr:sp macro="" textlink="">
      <xdr:nvSpPr>
        <xdr:cNvPr id="274" name="円/楕円 273"/>
        <xdr:cNvSpPr/>
      </xdr:nvSpPr>
      <xdr:spPr>
        <a:xfrm>
          <a:off x="14732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162577</xdr:rowOff>
    </xdr:from>
    <xdr:ext cx="762000" cy="259045"/>
    <xdr:sp macro="" textlink="">
      <xdr:nvSpPr>
        <xdr:cNvPr id="275" name="テキスト ボックス 274"/>
        <xdr:cNvSpPr txBox="1"/>
      </xdr:nvSpPr>
      <xdr:spPr>
        <a:xfrm>
          <a:off x="14401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23.0</a:t>
          </a:r>
          <a:endParaRPr kumimoji="1" lang="ja-JP" altLang="en-US" sz="1000" b="1">
            <a:solidFill>
              <a:srgbClr val="FF0000"/>
            </a:solidFill>
            <a:latin typeface="ＭＳ Ｐゴシック"/>
          </a:endParaRPr>
        </a:p>
      </xdr:txBody>
    </xdr:sp>
    <xdr:clientData/>
  </xdr:oneCellAnchor>
  <xdr:twoCellAnchor>
    <xdr:from>
      <xdr:col>20</xdr:col>
      <xdr:colOff>107950</xdr:colOff>
      <xdr:row>58</xdr:row>
      <xdr:rowOff>38100</xdr:rowOff>
    </xdr:from>
    <xdr:to>
      <xdr:col>20</xdr:col>
      <xdr:colOff>209550</xdr:colOff>
      <xdr:row>58</xdr:row>
      <xdr:rowOff>139700</xdr:rowOff>
    </xdr:to>
    <xdr:sp macro="" textlink="">
      <xdr:nvSpPr>
        <xdr:cNvPr id="276" name="円/楕円 275"/>
        <xdr:cNvSpPr/>
      </xdr:nvSpPr>
      <xdr:spPr>
        <a:xfrm>
          <a:off x="13843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124477</xdr:rowOff>
    </xdr:from>
    <xdr:ext cx="762000" cy="259045"/>
    <xdr:sp macro="" textlink="">
      <xdr:nvSpPr>
        <xdr:cNvPr id="277" name="テキスト ボックス 276"/>
        <xdr:cNvSpPr txBox="1"/>
      </xdr:nvSpPr>
      <xdr:spPr>
        <a:xfrm>
          <a:off x="13512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22.5</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80010</xdr:rowOff>
    </xdr:from>
    <xdr:to>
      <xdr:col>19</xdr:col>
      <xdr:colOff>6350</xdr:colOff>
      <xdr:row>58</xdr:row>
      <xdr:rowOff>10160</xdr:rowOff>
    </xdr:to>
    <xdr:sp macro="" textlink="">
      <xdr:nvSpPr>
        <xdr:cNvPr id="278" name="円/楕円 277"/>
        <xdr:cNvSpPr/>
      </xdr:nvSpPr>
      <xdr:spPr>
        <a:xfrm>
          <a:off x="12954000" y="985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166387</xdr:rowOff>
    </xdr:from>
    <xdr:ext cx="762000" cy="259045"/>
    <xdr:sp macro="" textlink="">
      <xdr:nvSpPr>
        <xdr:cNvPr id="279" name="テキスト ボックス 278"/>
        <xdr:cNvSpPr txBox="1"/>
      </xdr:nvSpPr>
      <xdr:spPr>
        <a:xfrm>
          <a:off x="12623800" y="993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20.8</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14/65</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補助費等については、類似団体平均を</a:t>
          </a:r>
          <a:r>
            <a:rPr kumimoji="1" lang="en-US" altLang="ja-JP" sz="1300">
              <a:latin typeface="ＭＳ Ｐゴシック"/>
            </a:rPr>
            <a:t>2.9</a:t>
          </a:r>
          <a:r>
            <a:rPr kumimoji="1" lang="ja-JP" altLang="en-US" sz="1300">
              <a:latin typeface="ＭＳ Ｐゴシック"/>
            </a:rPr>
            <a:t>％下回っているが、今後は補助金を交付するのが適正である事業を行っているかなどについて明確にし、不適切な補助金は見直しや廃止を行いたい。</a:t>
          </a: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161290</xdr:rowOff>
    </xdr:from>
    <xdr:to>
      <xdr:col>24</xdr:col>
      <xdr:colOff>31750</xdr:colOff>
      <xdr:row>39</xdr:row>
      <xdr:rowOff>101854</xdr:rowOff>
    </xdr:to>
    <xdr:cxnSp macro="">
      <xdr:nvCxnSpPr>
        <xdr:cNvPr id="304" name="直線コネクタ 303"/>
        <xdr:cNvCxnSpPr/>
      </xdr:nvCxnSpPr>
      <xdr:spPr>
        <a:xfrm flipV="1">
          <a:off x="16510000" y="5819140"/>
          <a:ext cx="0" cy="969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73931</xdr:rowOff>
    </xdr:from>
    <xdr:ext cx="762000" cy="259045"/>
    <xdr:sp macro="" textlink="">
      <xdr:nvSpPr>
        <xdr:cNvPr id="305" name="補助費等最小値テキスト"/>
        <xdr:cNvSpPr txBox="1"/>
      </xdr:nvSpPr>
      <xdr:spPr>
        <a:xfrm>
          <a:off x="16598900" y="676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23.2</a:t>
          </a:r>
          <a:endParaRPr kumimoji="1" lang="ja-JP" altLang="en-US" sz="1000" b="1">
            <a:latin typeface="ＭＳ Ｐゴシック"/>
          </a:endParaRPr>
        </a:p>
      </xdr:txBody>
    </xdr:sp>
    <xdr:clientData/>
  </xdr:oneCellAnchor>
  <xdr:twoCellAnchor>
    <xdr:from>
      <xdr:col>23</xdr:col>
      <xdr:colOff>628650</xdr:colOff>
      <xdr:row>39</xdr:row>
      <xdr:rowOff>101854</xdr:rowOff>
    </xdr:from>
    <xdr:to>
      <xdr:col>24</xdr:col>
      <xdr:colOff>120650</xdr:colOff>
      <xdr:row>39</xdr:row>
      <xdr:rowOff>101854</xdr:rowOff>
    </xdr:to>
    <xdr:cxnSp macro="">
      <xdr:nvCxnSpPr>
        <xdr:cNvPr id="306" name="直線コネクタ 305"/>
        <xdr:cNvCxnSpPr/>
      </xdr:nvCxnSpPr>
      <xdr:spPr>
        <a:xfrm>
          <a:off x="16421100" y="678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76217</xdr:rowOff>
    </xdr:from>
    <xdr:ext cx="762000" cy="259045"/>
    <xdr:sp macro="" textlink="">
      <xdr:nvSpPr>
        <xdr:cNvPr id="307" name="補助費等最大値テキスト"/>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a:t>
          </a:r>
          <a:endParaRPr kumimoji="1" lang="ja-JP" altLang="en-US" sz="1000" b="1">
            <a:latin typeface="ＭＳ Ｐゴシック"/>
          </a:endParaRPr>
        </a:p>
      </xdr:txBody>
    </xdr:sp>
    <xdr:clientData/>
  </xdr:oneCellAnchor>
  <xdr:twoCellAnchor>
    <xdr:from>
      <xdr:col>23</xdr:col>
      <xdr:colOff>628650</xdr:colOff>
      <xdr:row>33</xdr:row>
      <xdr:rowOff>161290</xdr:rowOff>
    </xdr:from>
    <xdr:to>
      <xdr:col>24</xdr:col>
      <xdr:colOff>120650</xdr:colOff>
      <xdr:row>33</xdr:row>
      <xdr:rowOff>161290</xdr:rowOff>
    </xdr:to>
    <xdr:cxnSp macro="">
      <xdr:nvCxnSpPr>
        <xdr:cNvPr id="308" name="直線コネクタ 307"/>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35560</xdr:rowOff>
    </xdr:from>
    <xdr:to>
      <xdr:col>24</xdr:col>
      <xdr:colOff>31750</xdr:colOff>
      <xdr:row>36</xdr:row>
      <xdr:rowOff>53848</xdr:rowOff>
    </xdr:to>
    <xdr:cxnSp macro="">
      <xdr:nvCxnSpPr>
        <xdr:cNvPr id="309" name="直線コネクタ 308"/>
        <xdr:cNvCxnSpPr/>
      </xdr:nvCxnSpPr>
      <xdr:spPr>
        <a:xfrm>
          <a:off x="15671800" y="620776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107713</xdr:rowOff>
    </xdr:from>
    <xdr:ext cx="762000" cy="259045"/>
    <xdr:sp macro="" textlink="">
      <xdr:nvSpPr>
        <xdr:cNvPr id="310" name="補助費等平均値テキスト"/>
        <xdr:cNvSpPr txBox="1"/>
      </xdr:nvSpPr>
      <xdr:spPr>
        <a:xfrm>
          <a:off x="16598900" y="6279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135636</xdr:rowOff>
    </xdr:from>
    <xdr:to>
      <xdr:col>24</xdr:col>
      <xdr:colOff>82550</xdr:colOff>
      <xdr:row>37</xdr:row>
      <xdr:rowOff>65786</xdr:rowOff>
    </xdr:to>
    <xdr:sp macro="" textlink="">
      <xdr:nvSpPr>
        <xdr:cNvPr id="311" name="フローチャート : 判断 310"/>
        <xdr:cNvSpPr/>
      </xdr:nvSpPr>
      <xdr:spPr>
        <a:xfrm>
          <a:off x="164592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35560</xdr:rowOff>
    </xdr:from>
    <xdr:to>
      <xdr:col>22</xdr:col>
      <xdr:colOff>565150</xdr:colOff>
      <xdr:row>36</xdr:row>
      <xdr:rowOff>136144</xdr:rowOff>
    </xdr:to>
    <xdr:cxnSp macro="">
      <xdr:nvCxnSpPr>
        <xdr:cNvPr id="312" name="直線コネクタ 311"/>
        <xdr:cNvCxnSpPr/>
      </xdr:nvCxnSpPr>
      <xdr:spPr>
        <a:xfrm flipV="1">
          <a:off x="14782800" y="6207760"/>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149352</xdr:rowOff>
    </xdr:from>
    <xdr:to>
      <xdr:col>22</xdr:col>
      <xdr:colOff>615950</xdr:colOff>
      <xdr:row>37</xdr:row>
      <xdr:rowOff>79502</xdr:rowOff>
    </xdr:to>
    <xdr:sp macro="" textlink="">
      <xdr:nvSpPr>
        <xdr:cNvPr id="313" name="フローチャート : 判断 312"/>
        <xdr:cNvSpPr/>
      </xdr:nvSpPr>
      <xdr:spPr>
        <a:xfrm>
          <a:off x="15621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64279</xdr:rowOff>
    </xdr:from>
    <xdr:ext cx="736600" cy="259045"/>
    <xdr:sp macro="" textlink="">
      <xdr:nvSpPr>
        <xdr:cNvPr id="314" name="テキスト ボックス 313"/>
        <xdr:cNvSpPr txBox="1"/>
      </xdr:nvSpPr>
      <xdr:spPr>
        <a:xfrm>
          <a:off x="15290800" y="640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131572</xdr:rowOff>
    </xdr:from>
    <xdr:to>
      <xdr:col>21</xdr:col>
      <xdr:colOff>361950</xdr:colOff>
      <xdr:row>36</xdr:row>
      <xdr:rowOff>136144</xdr:rowOff>
    </xdr:to>
    <xdr:cxnSp macro="">
      <xdr:nvCxnSpPr>
        <xdr:cNvPr id="315" name="直線コネクタ 314"/>
        <xdr:cNvCxnSpPr/>
      </xdr:nvCxnSpPr>
      <xdr:spPr>
        <a:xfrm>
          <a:off x="13893800" y="63037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144780</xdr:rowOff>
    </xdr:from>
    <xdr:to>
      <xdr:col>21</xdr:col>
      <xdr:colOff>412750</xdr:colOff>
      <xdr:row>37</xdr:row>
      <xdr:rowOff>74930</xdr:rowOff>
    </xdr:to>
    <xdr:sp macro="" textlink="">
      <xdr:nvSpPr>
        <xdr:cNvPr id="316" name="フローチャート : 判断 315"/>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59707</xdr:rowOff>
    </xdr:from>
    <xdr:ext cx="762000" cy="259045"/>
    <xdr:sp macro="" textlink="">
      <xdr:nvSpPr>
        <xdr:cNvPr id="317" name="テキスト ボックス 316"/>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131572</xdr:rowOff>
    </xdr:from>
    <xdr:to>
      <xdr:col>20</xdr:col>
      <xdr:colOff>158750</xdr:colOff>
      <xdr:row>36</xdr:row>
      <xdr:rowOff>149860</xdr:rowOff>
    </xdr:to>
    <xdr:cxnSp macro="">
      <xdr:nvCxnSpPr>
        <xdr:cNvPr id="318" name="直線コネクタ 317"/>
        <xdr:cNvCxnSpPr/>
      </xdr:nvCxnSpPr>
      <xdr:spPr>
        <a:xfrm flipV="1">
          <a:off x="13004800" y="630377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144780</xdr:rowOff>
    </xdr:from>
    <xdr:to>
      <xdr:col>20</xdr:col>
      <xdr:colOff>209550</xdr:colOff>
      <xdr:row>37</xdr:row>
      <xdr:rowOff>74930</xdr:rowOff>
    </xdr:to>
    <xdr:sp macro="" textlink="">
      <xdr:nvSpPr>
        <xdr:cNvPr id="319" name="フローチャート : 判断 318"/>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59707</xdr:rowOff>
    </xdr:from>
    <xdr:ext cx="762000" cy="259045"/>
    <xdr:sp macro="" textlink="">
      <xdr:nvSpPr>
        <xdr:cNvPr id="320" name="テキスト ボックス 319"/>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149352</xdr:rowOff>
    </xdr:from>
    <xdr:to>
      <xdr:col>19</xdr:col>
      <xdr:colOff>6350</xdr:colOff>
      <xdr:row>37</xdr:row>
      <xdr:rowOff>79502</xdr:rowOff>
    </xdr:to>
    <xdr:sp macro="" textlink="">
      <xdr:nvSpPr>
        <xdr:cNvPr id="321" name="フローチャート : 判断 320"/>
        <xdr:cNvSpPr/>
      </xdr:nvSpPr>
      <xdr:spPr>
        <a:xfrm>
          <a:off x="12954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64279</xdr:rowOff>
    </xdr:from>
    <xdr:ext cx="762000" cy="259045"/>
    <xdr:sp macro="" textlink="">
      <xdr:nvSpPr>
        <xdr:cNvPr id="322" name="テキスト ボックス 321"/>
        <xdr:cNvSpPr txBox="1"/>
      </xdr:nvSpPr>
      <xdr:spPr>
        <a:xfrm>
          <a:off x="12623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36</xdr:row>
      <xdr:rowOff>3048</xdr:rowOff>
    </xdr:from>
    <xdr:to>
      <xdr:col>24</xdr:col>
      <xdr:colOff>82550</xdr:colOff>
      <xdr:row>36</xdr:row>
      <xdr:rowOff>104648</xdr:rowOff>
    </xdr:to>
    <xdr:sp macro="" textlink="">
      <xdr:nvSpPr>
        <xdr:cNvPr id="328" name="円/楕円 327"/>
        <xdr:cNvSpPr/>
      </xdr:nvSpPr>
      <xdr:spPr>
        <a:xfrm>
          <a:off x="164592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19575</xdr:rowOff>
    </xdr:from>
    <xdr:ext cx="762000" cy="259045"/>
    <xdr:sp macro="" textlink="">
      <xdr:nvSpPr>
        <xdr:cNvPr id="329" name="補助費等該当値テキスト"/>
        <xdr:cNvSpPr txBox="1"/>
      </xdr:nvSpPr>
      <xdr:spPr>
        <a:xfrm>
          <a:off x="16598900" y="6020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156210</xdr:rowOff>
    </xdr:from>
    <xdr:to>
      <xdr:col>22</xdr:col>
      <xdr:colOff>615950</xdr:colOff>
      <xdr:row>36</xdr:row>
      <xdr:rowOff>86360</xdr:rowOff>
    </xdr:to>
    <xdr:sp macro="" textlink="">
      <xdr:nvSpPr>
        <xdr:cNvPr id="330" name="円/楕円 329"/>
        <xdr:cNvSpPr/>
      </xdr:nvSpPr>
      <xdr:spPr>
        <a:xfrm>
          <a:off x="15621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96537</xdr:rowOff>
    </xdr:from>
    <xdr:ext cx="736600" cy="259045"/>
    <xdr:sp macro="" textlink="">
      <xdr:nvSpPr>
        <xdr:cNvPr id="331" name="テキスト ボックス 330"/>
        <xdr:cNvSpPr txBox="1"/>
      </xdr:nvSpPr>
      <xdr:spPr>
        <a:xfrm>
          <a:off x="15290800" y="592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85344</xdr:rowOff>
    </xdr:from>
    <xdr:to>
      <xdr:col>21</xdr:col>
      <xdr:colOff>412750</xdr:colOff>
      <xdr:row>37</xdr:row>
      <xdr:rowOff>15494</xdr:rowOff>
    </xdr:to>
    <xdr:sp macro="" textlink="">
      <xdr:nvSpPr>
        <xdr:cNvPr id="332" name="円/楕円 331"/>
        <xdr:cNvSpPr/>
      </xdr:nvSpPr>
      <xdr:spPr>
        <a:xfrm>
          <a:off x="14732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25671</xdr:rowOff>
    </xdr:from>
    <xdr:ext cx="762000" cy="259045"/>
    <xdr:sp macro="" textlink="">
      <xdr:nvSpPr>
        <xdr:cNvPr id="333" name="テキスト ボックス 332"/>
        <xdr:cNvSpPr txBox="1"/>
      </xdr:nvSpPr>
      <xdr:spPr>
        <a:xfrm>
          <a:off x="14401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80772</xdr:rowOff>
    </xdr:from>
    <xdr:to>
      <xdr:col>20</xdr:col>
      <xdr:colOff>209550</xdr:colOff>
      <xdr:row>37</xdr:row>
      <xdr:rowOff>10922</xdr:rowOff>
    </xdr:to>
    <xdr:sp macro="" textlink="">
      <xdr:nvSpPr>
        <xdr:cNvPr id="334" name="円/楕円 333"/>
        <xdr:cNvSpPr/>
      </xdr:nvSpPr>
      <xdr:spPr>
        <a:xfrm>
          <a:off x="13843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21099</xdr:rowOff>
    </xdr:from>
    <xdr:ext cx="762000" cy="259045"/>
    <xdr:sp macro="" textlink="">
      <xdr:nvSpPr>
        <xdr:cNvPr id="335" name="テキスト ボックス 334"/>
        <xdr:cNvSpPr txBox="1"/>
      </xdr:nvSpPr>
      <xdr:spPr>
        <a:xfrm>
          <a:off x="13512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99060</xdr:rowOff>
    </xdr:from>
    <xdr:to>
      <xdr:col>19</xdr:col>
      <xdr:colOff>6350</xdr:colOff>
      <xdr:row>37</xdr:row>
      <xdr:rowOff>29210</xdr:rowOff>
    </xdr:to>
    <xdr:sp macro="" textlink="">
      <xdr:nvSpPr>
        <xdr:cNvPr id="336" name="円/楕円 335"/>
        <xdr:cNvSpPr/>
      </xdr:nvSpPr>
      <xdr:spPr>
        <a:xfrm>
          <a:off x="12954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39387</xdr:rowOff>
    </xdr:from>
    <xdr:ext cx="762000" cy="259045"/>
    <xdr:sp macro="" textlink="">
      <xdr:nvSpPr>
        <xdr:cNvPr id="337" name="テキスト ボックス 336"/>
        <xdr:cNvSpPr txBox="1"/>
      </xdr:nvSpPr>
      <xdr:spPr>
        <a:xfrm>
          <a:off x="12623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債費については、類似団体平均と比較するとかなり低くなっている。要因としては、ここ数年地方債の発行を控えていたことが考えられる。地方債については、世代間の負担の公正化ということもありますが、今後の町財政に大きな負担となることも考えられるため、適正な地方債の管理に努めたい。</a:t>
          </a: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110998</xdr:rowOff>
    </xdr:from>
    <xdr:to>
      <xdr:col>7</xdr:col>
      <xdr:colOff>15875</xdr:colOff>
      <xdr:row>80</xdr:row>
      <xdr:rowOff>159004</xdr:rowOff>
    </xdr:to>
    <xdr:cxnSp macro="">
      <xdr:nvCxnSpPr>
        <xdr:cNvPr id="362" name="直線コネクタ 361"/>
        <xdr:cNvCxnSpPr/>
      </xdr:nvCxnSpPr>
      <xdr:spPr>
        <a:xfrm flipV="1">
          <a:off x="4826000" y="12626848"/>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131081</xdr:rowOff>
    </xdr:from>
    <xdr:ext cx="762000" cy="259045"/>
    <xdr:sp macro="" textlink="">
      <xdr:nvSpPr>
        <xdr:cNvPr id="363" name="公債費最小値テキスト"/>
        <xdr:cNvSpPr txBox="1"/>
      </xdr:nvSpPr>
      <xdr:spPr>
        <a:xfrm>
          <a:off x="4914900" y="13847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28.2</a:t>
          </a:r>
          <a:endParaRPr kumimoji="1" lang="ja-JP" altLang="en-US" sz="1000" b="1">
            <a:latin typeface="ＭＳ Ｐゴシック"/>
          </a:endParaRPr>
        </a:p>
      </xdr:txBody>
    </xdr:sp>
    <xdr:clientData/>
  </xdr:oneCellAnchor>
  <xdr:twoCellAnchor>
    <xdr:from>
      <xdr:col>6</xdr:col>
      <xdr:colOff>612775</xdr:colOff>
      <xdr:row>80</xdr:row>
      <xdr:rowOff>159004</xdr:rowOff>
    </xdr:from>
    <xdr:to>
      <xdr:col>7</xdr:col>
      <xdr:colOff>104775</xdr:colOff>
      <xdr:row>80</xdr:row>
      <xdr:rowOff>159004</xdr:rowOff>
    </xdr:to>
    <xdr:cxnSp macro="">
      <xdr:nvCxnSpPr>
        <xdr:cNvPr id="364" name="直線コネクタ 363"/>
        <xdr:cNvCxnSpPr/>
      </xdr:nvCxnSpPr>
      <xdr:spPr>
        <a:xfrm>
          <a:off x="4737100" y="13875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25925</xdr:rowOff>
    </xdr:from>
    <xdr:ext cx="762000" cy="259045"/>
    <xdr:sp macro="" textlink="">
      <xdr:nvSpPr>
        <xdr:cNvPr id="365" name="公債費最大値テキスト"/>
        <xdr:cNvSpPr txBox="1"/>
      </xdr:nvSpPr>
      <xdr:spPr>
        <a:xfrm>
          <a:off x="4914900" y="12370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a:t>
          </a:r>
          <a:endParaRPr kumimoji="1" lang="ja-JP" altLang="en-US" sz="1000" b="1">
            <a:latin typeface="ＭＳ Ｐゴシック"/>
          </a:endParaRPr>
        </a:p>
      </xdr:txBody>
    </xdr:sp>
    <xdr:clientData/>
  </xdr:oneCellAnchor>
  <xdr:twoCellAnchor>
    <xdr:from>
      <xdr:col>6</xdr:col>
      <xdr:colOff>612775</xdr:colOff>
      <xdr:row>73</xdr:row>
      <xdr:rowOff>110998</xdr:rowOff>
    </xdr:from>
    <xdr:to>
      <xdr:col>7</xdr:col>
      <xdr:colOff>104775</xdr:colOff>
      <xdr:row>73</xdr:row>
      <xdr:rowOff>110998</xdr:rowOff>
    </xdr:to>
    <xdr:cxnSp macro="">
      <xdr:nvCxnSpPr>
        <xdr:cNvPr id="366" name="直線コネクタ 365"/>
        <xdr:cNvCxnSpPr/>
      </xdr:nvCxnSpPr>
      <xdr:spPr>
        <a:xfrm>
          <a:off x="4737100" y="12626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73</xdr:row>
      <xdr:rowOff>110998</xdr:rowOff>
    </xdr:from>
    <xdr:to>
      <xdr:col>7</xdr:col>
      <xdr:colOff>15875</xdr:colOff>
      <xdr:row>73</xdr:row>
      <xdr:rowOff>110998</xdr:rowOff>
    </xdr:to>
    <xdr:cxnSp macro="">
      <xdr:nvCxnSpPr>
        <xdr:cNvPr id="367" name="直線コネクタ 366"/>
        <xdr:cNvCxnSpPr/>
      </xdr:nvCxnSpPr>
      <xdr:spPr>
        <a:xfrm>
          <a:off x="3987800" y="1262684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4842</xdr:rowOff>
    </xdr:from>
    <xdr:ext cx="762000" cy="259045"/>
    <xdr:sp macro="" textlink="">
      <xdr:nvSpPr>
        <xdr:cNvPr id="368" name="公債費平均値テキスト"/>
        <xdr:cNvSpPr txBox="1"/>
      </xdr:nvSpPr>
      <xdr:spPr>
        <a:xfrm>
          <a:off x="4914900" y="13206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32765</xdr:rowOff>
    </xdr:from>
    <xdr:to>
      <xdr:col>7</xdr:col>
      <xdr:colOff>66675</xdr:colOff>
      <xdr:row>77</xdr:row>
      <xdr:rowOff>134365</xdr:rowOff>
    </xdr:to>
    <xdr:sp macro="" textlink="">
      <xdr:nvSpPr>
        <xdr:cNvPr id="369" name="フローチャート : 判断 368"/>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73</xdr:row>
      <xdr:rowOff>110998</xdr:rowOff>
    </xdr:from>
    <xdr:to>
      <xdr:col>5</xdr:col>
      <xdr:colOff>549275</xdr:colOff>
      <xdr:row>73</xdr:row>
      <xdr:rowOff>156718</xdr:rowOff>
    </xdr:to>
    <xdr:cxnSp macro="">
      <xdr:nvCxnSpPr>
        <xdr:cNvPr id="370" name="直線コネクタ 369"/>
        <xdr:cNvCxnSpPr/>
      </xdr:nvCxnSpPr>
      <xdr:spPr>
        <a:xfrm flipV="1">
          <a:off x="3098800" y="1262684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73913</xdr:rowOff>
    </xdr:from>
    <xdr:to>
      <xdr:col>5</xdr:col>
      <xdr:colOff>600075</xdr:colOff>
      <xdr:row>78</xdr:row>
      <xdr:rowOff>4063</xdr:rowOff>
    </xdr:to>
    <xdr:sp macro="" textlink="">
      <xdr:nvSpPr>
        <xdr:cNvPr id="371" name="フローチャート : 判断 370"/>
        <xdr:cNvSpPr/>
      </xdr:nvSpPr>
      <xdr:spPr>
        <a:xfrm>
          <a:off x="3937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160290</xdr:rowOff>
    </xdr:from>
    <xdr:ext cx="736600" cy="259045"/>
    <xdr:sp macro="" textlink="">
      <xdr:nvSpPr>
        <xdr:cNvPr id="372" name="テキスト ボックス 371"/>
        <xdr:cNvSpPr txBox="1"/>
      </xdr:nvSpPr>
      <xdr:spPr>
        <a:xfrm>
          <a:off x="3606800" y="13361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3</xdr:col>
      <xdr:colOff>142875</xdr:colOff>
      <xdr:row>73</xdr:row>
      <xdr:rowOff>156718</xdr:rowOff>
    </xdr:from>
    <xdr:to>
      <xdr:col>4</xdr:col>
      <xdr:colOff>346075</xdr:colOff>
      <xdr:row>74</xdr:row>
      <xdr:rowOff>26416</xdr:rowOff>
    </xdr:to>
    <xdr:cxnSp macro="">
      <xdr:nvCxnSpPr>
        <xdr:cNvPr id="373" name="直線コネクタ 372"/>
        <xdr:cNvCxnSpPr/>
      </xdr:nvCxnSpPr>
      <xdr:spPr>
        <a:xfrm flipV="1">
          <a:off x="2209800" y="1267256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92202</xdr:rowOff>
    </xdr:from>
    <xdr:to>
      <xdr:col>4</xdr:col>
      <xdr:colOff>396875</xdr:colOff>
      <xdr:row>78</xdr:row>
      <xdr:rowOff>22352</xdr:rowOff>
    </xdr:to>
    <xdr:sp macro="" textlink="">
      <xdr:nvSpPr>
        <xdr:cNvPr id="374" name="フローチャート : 判断 373"/>
        <xdr:cNvSpPr/>
      </xdr:nvSpPr>
      <xdr:spPr>
        <a:xfrm>
          <a:off x="3048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7129</xdr:rowOff>
    </xdr:from>
    <xdr:ext cx="762000" cy="259045"/>
    <xdr:sp macro="" textlink="">
      <xdr:nvSpPr>
        <xdr:cNvPr id="375" name="テキスト ボックス 374"/>
        <xdr:cNvSpPr txBox="1"/>
      </xdr:nvSpPr>
      <xdr:spPr>
        <a:xfrm>
          <a:off x="27178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a:t>
          </a:r>
          <a:endParaRPr kumimoji="1" lang="ja-JP" altLang="en-US" sz="1000" b="1">
            <a:solidFill>
              <a:srgbClr val="000080"/>
            </a:solidFill>
            <a:latin typeface="ＭＳ Ｐゴシック"/>
          </a:endParaRPr>
        </a:p>
      </xdr:txBody>
    </xdr:sp>
    <xdr:clientData/>
  </xdr:oneCellAnchor>
  <xdr:twoCellAnchor>
    <xdr:from>
      <xdr:col>1</xdr:col>
      <xdr:colOff>625475</xdr:colOff>
      <xdr:row>74</xdr:row>
      <xdr:rowOff>21844</xdr:rowOff>
    </xdr:from>
    <xdr:to>
      <xdr:col>3</xdr:col>
      <xdr:colOff>142875</xdr:colOff>
      <xdr:row>74</xdr:row>
      <xdr:rowOff>26416</xdr:rowOff>
    </xdr:to>
    <xdr:cxnSp macro="">
      <xdr:nvCxnSpPr>
        <xdr:cNvPr id="376" name="直線コネクタ 375"/>
        <xdr:cNvCxnSpPr/>
      </xdr:nvCxnSpPr>
      <xdr:spPr>
        <a:xfrm>
          <a:off x="1320800" y="1270914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119635</xdr:rowOff>
    </xdr:from>
    <xdr:to>
      <xdr:col>3</xdr:col>
      <xdr:colOff>193675</xdr:colOff>
      <xdr:row>78</xdr:row>
      <xdr:rowOff>49785</xdr:rowOff>
    </xdr:to>
    <xdr:sp macro="" textlink="">
      <xdr:nvSpPr>
        <xdr:cNvPr id="377" name="フローチャート : 判断 376"/>
        <xdr:cNvSpPr/>
      </xdr:nvSpPr>
      <xdr:spPr>
        <a:xfrm>
          <a:off x="2159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34562</xdr:rowOff>
    </xdr:from>
    <xdr:ext cx="762000" cy="259045"/>
    <xdr:sp macro="" textlink="">
      <xdr:nvSpPr>
        <xdr:cNvPr id="378" name="テキスト ボックス 377"/>
        <xdr:cNvSpPr txBox="1"/>
      </xdr:nvSpPr>
      <xdr:spPr>
        <a:xfrm>
          <a:off x="1828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119635</xdr:rowOff>
    </xdr:from>
    <xdr:to>
      <xdr:col>1</xdr:col>
      <xdr:colOff>676275</xdr:colOff>
      <xdr:row>78</xdr:row>
      <xdr:rowOff>49785</xdr:rowOff>
    </xdr:to>
    <xdr:sp macro="" textlink="">
      <xdr:nvSpPr>
        <xdr:cNvPr id="379" name="フローチャート : 判断 378"/>
        <xdr:cNvSpPr/>
      </xdr:nvSpPr>
      <xdr:spPr>
        <a:xfrm>
          <a:off x="1270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34562</xdr:rowOff>
    </xdr:from>
    <xdr:ext cx="762000" cy="259045"/>
    <xdr:sp macro="" textlink="">
      <xdr:nvSpPr>
        <xdr:cNvPr id="380" name="テキスト ボックス 379"/>
        <xdr:cNvSpPr txBox="1"/>
      </xdr:nvSpPr>
      <xdr:spPr>
        <a:xfrm>
          <a:off x="939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73</xdr:row>
      <xdr:rowOff>60198</xdr:rowOff>
    </xdr:from>
    <xdr:to>
      <xdr:col>7</xdr:col>
      <xdr:colOff>66675</xdr:colOff>
      <xdr:row>73</xdr:row>
      <xdr:rowOff>161798</xdr:rowOff>
    </xdr:to>
    <xdr:sp macro="" textlink="">
      <xdr:nvSpPr>
        <xdr:cNvPr id="386" name="円/楕円 385"/>
        <xdr:cNvSpPr/>
      </xdr:nvSpPr>
      <xdr:spPr>
        <a:xfrm>
          <a:off x="4775200" y="1257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72</xdr:row>
      <xdr:rowOff>140225</xdr:rowOff>
    </xdr:from>
    <xdr:ext cx="762000" cy="259045"/>
    <xdr:sp macro="" textlink="">
      <xdr:nvSpPr>
        <xdr:cNvPr id="387" name="公債費該当値テキスト"/>
        <xdr:cNvSpPr txBox="1"/>
      </xdr:nvSpPr>
      <xdr:spPr>
        <a:xfrm>
          <a:off x="4914900" y="1248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0.9</a:t>
          </a:r>
          <a:endParaRPr kumimoji="1" lang="ja-JP" altLang="en-US" sz="1000" b="1">
            <a:solidFill>
              <a:srgbClr val="FF0000"/>
            </a:solidFill>
            <a:latin typeface="ＭＳ Ｐゴシック"/>
          </a:endParaRPr>
        </a:p>
      </xdr:txBody>
    </xdr:sp>
    <xdr:clientData/>
  </xdr:oneCellAnchor>
  <xdr:twoCellAnchor>
    <xdr:from>
      <xdr:col>5</xdr:col>
      <xdr:colOff>498475</xdr:colOff>
      <xdr:row>73</xdr:row>
      <xdr:rowOff>60198</xdr:rowOff>
    </xdr:from>
    <xdr:to>
      <xdr:col>5</xdr:col>
      <xdr:colOff>600075</xdr:colOff>
      <xdr:row>73</xdr:row>
      <xdr:rowOff>161798</xdr:rowOff>
    </xdr:to>
    <xdr:sp macro="" textlink="">
      <xdr:nvSpPr>
        <xdr:cNvPr id="388" name="円/楕円 387"/>
        <xdr:cNvSpPr/>
      </xdr:nvSpPr>
      <xdr:spPr>
        <a:xfrm>
          <a:off x="3937000" y="1257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72</xdr:row>
      <xdr:rowOff>525</xdr:rowOff>
    </xdr:from>
    <xdr:ext cx="736600" cy="259045"/>
    <xdr:sp macro="" textlink="">
      <xdr:nvSpPr>
        <xdr:cNvPr id="389" name="テキスト ボックス 388"/>
        <xdr:cNvSpPr txBox="1"/>
      </xdr:nvSpPr>
      <xdr:spPr>
        <a:xfrm>
          <a:off x="3606800" y="12344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a:t>
          </a:r>
          <a:endParaRPr kumimoji="1" lang="ja-JP" altLang="en-US" sz="1000" b="1">
            <a:solidFill>
              <a:srgbClr val="FF0000"/>
            </a:solidFill>
            <a:latin typeface="ＭＳ Ｐゴシック"/>
          </a:endParaRPr>
        </a:p>
      </xdr:txBody>
    </xdr:sp>
    <xdr:clientData/>
  </xdr:oneCellAnchor>
  <xdr:twoCellAnchor>
    <xdr:from>
      <xdr:col>4</xdr:col>
      <xdr:colOff>295275</xdr:colOff>
      <xdr:row>73</xdr:row>
      <xdr:rowOff>105918</xdr:rowOff>
    </xdr:from>
    <xdr:to>
      <xdr:col>4</xdr:col>
      <xdr:colOff>396875</xdr:colOff>
      <xdr:row>74</xdr:row>
      <xdr:rowOff>36068</xdr:rowOff>
    </xdr:to>
    <xdr:sp macro="" textlink="">
      <xdr:nvSpPr>
        <xdr:cNvPr id="390" name="円/楕円 389"/>
        <xdr:cNvSpPr/>
      </xdr:nvSpPr>
      <xdr:spPr>
        <a:xfrm>
          <a:off x="3048000" y="1262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72</xdr:row>
      <xdr:rowOff>46245</xdr:rowOff>
    </xdr:from>
    <xdr:ext cx="762000" cy="259045"/>
    <xdr:sp macro="" textlink="">
      <xdr:nvSpPr>
        <xdr:cNvPr id="391" name="テキスト ボックス 390"/>
        <xdr:cNvSpPr txBox="1"/>
      </xdr:nvSpPr>
      <xdr:spPr>
        <a:xfrm>
          <a:off x="2717800" y="12390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a:t>
          </a:r>
          <a:endParaRPr kumimoji="1" lang="ja-JP" altLang="en-US" sz="1000" b="1">
            <a:solidFill>
              <a:srgbClr val="FF0000"/>
            </a:solidFill>
            <a:latin typeface="ＭＳ Ｐゴシック"/>
          </a:endParaRPr>
        </a:p>
      </xdr:txBody>
    </xdr:sp>
    <xdr:clientData/>
  </xdr:oneCellAnchor>
  <xdr:twoCellAnchor>
    <xdr:from>
      <xdr:col>3</xdr:col>
      <xdr:colOff>92075</xdr:colOff>
      <xdr:row>73</xdr:row>
      <xdr:rowOff>147066</xdr:rowOff>
    </xdr:from>
    <xdr:to>
      <xdr:col>3</xdr:col>
      <xdr:colOff>193675</xdr:colOff>
      <xdr:row>74</xdr:row>
      <xdr:rowOff>77216</xdr:rowOff>
    </xdr:to>
    <xdr:sp macro="" textlink="">
      <xdr:nvSpPr>
        <xdr:cNvPr id="392" name="円/楕円 391"/>
        <xdr:cNvSpPr/>
      </xdr:nvSpPr>
      <xdr:spPr>
        <a:xfrm>
          <a:off x="2159000" y="1266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72</xdr:row>
      <xdr:rowOff>87393</xdr:rowOff>
    </xdr:from>
    <xdr:ext cx="762000" cy="259045"/>
    <xdr:sp macro="" textlink="">
      <xdr:nvSpPr>
        <xdr:cNvPr id="393" name="テキスト ボックス 392"/>
        <xdr:cNvSpPr txBox="1"/>
      </xdr:nvSpPr>
      <xdr:spPr>
        <a:xfrm>
          <a:off x="1828800" y="1243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a:t>
          </a:r>
          <a:endParaRPr kumimoji="1" lang="ja-JP" altLang="en-US" sz="1000" b="1">
            <a:solidFill>
              <a:srgbClr val="FF0000"/>
            </a:solidFill>
            <a:latin typeface="ＭＳ Ｐゴシック"/>
          </a:endParaRPr>
        </a:p>
      </xdr:txBody>
    </xdr:sp>
    <xdr:clientData/>
  </xdr:oneCellAnchor>
  <xdr:twoCellAnchor>
    <xdr:from>
      <xdr:col>1</xdr:col>
      <xdr:colOff>574675</xdr:colOff>
      <xdr:row>73</xdr:row>
      <xdr:rowOff>142494</xdr:rowOff>
    </xdr:from>
    <xdr:to>
      <xdr:col>1</xdr:col>
      <xdr:colOff>676275</xdr:colOff>
      <xdr:row>74</xdr:row>
      <xdr:rowOff>72644</xdr:rowOff>
    </xdr:to>
    <xdr:sp macro="" textlink="">
      <xdr:nvSpPr>
        <xdr:cNvPr id="394" name="円/楕円 393"/>
        <xdr:cNvSpPr/>
      </xdr:nvSpPr>
      <xdr:spPr>
        <a:xfrm>
          <a:off x="1270000" y="1265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72</xdr:row>
      <xdr:rowOff>82821</xdr:rowOff>
    </xdr:from>
    <xdr:ext cx="762000" cy="259045"/>
    <xdr:sp macro="" textlink="">
      <xdr:nvSpPr>
        <xdr:cNvPr id="395" name="テキスト ボックス 394"/>
        <xdr:cNvSpPr txBox="1"/>
      </xdr:nvSpPr>
      <xdr:spPr>
        <a:xfrm>
          <a:off x="939800" y="1242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22/65</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73.9</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債費以外については、平成２６年度に一時的に増加した償却資産税の増加が影響していると思われる。しかし、今後は町税は年々減少が見込まれることから、町税の徴収強化及び経常経費の削減に努めたい。</a:t>
          </a:r>
        </a:p>
      </xdr:txBody>
    </xdr:sp>
    <xdr:clientData/>
  </xdr:twoCellAnchor>
  <xdr:oneCellAnchor>
    <xdr:from>
      <xdr:col>18</xdr:col>
      <xdr:colOff>44450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0" name="直線コネクタ 409"/>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1" name="テキスト ボックス 410"/>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2" name="直線コネクタ 411"/>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3" name="テキスト ボックス 412"/>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4" name="直線コネクタ 41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5" name="テキスト ボックス 41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6" name="直線コネクタ 415"/>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7" name="テキスト ボックス 416"/>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8" name="直線コネクタ 417"/>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9" name="テキスト ボックス 418"/>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35560</xdr:rowOff>
    </xdr:from>
    <xdr:to>
      <xdr:col>24</xdr:col>
      <xdr:colOff>31750</xdr:colOff>
      <xdr:row>81</xdr:row>
      <xdr:rowOff>123189</xdr:rowOff>
    </xdr:to>
    <xdr:cxnSp macro="">
      <xdr:nvCxnSpPr>
        <xdr:cNvPr id="423" name="直線コネクタ 422"/>
        <xdr:cNvCxnSpPr/>
      </xdr:nvCxnSpPr>
      <xdr:spPr>
        <a:xfrm flipV="1">
          <a:off x="16510000" y="12722860"/>
          <a:ext cx="0" cy="1287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95266</xdr:rowOff>
    </xdr:from>
    <xdr:ext cx="762000" cy="259045"/>
    <xdr:sp macro="" textlink="">
      <xdr:nvSpPr>
        <xdr:cNvPr id="424" name="公債費以外最小値テキスト"/>
        <xdr:cNvSpPr txBox="1"/>
      </xdr:nvSpPr>
      <xdr:spPr>
        <a:xfrm>
          <a:off x="16598900" y="1398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89.4</a:t>
          </a:r>
          <a:endParaRPr kumimoji="1" lang="ja-JP" altLang="en-US" sz="1000" b="1">
            <a:latin typeface="ＭＳ Ｐゴシック"/>
          </a:endParaRPr>
        </a:p>
      </xdr:txBody>
    </xdr:sp>
    <xdr:clientData/>
  </xdr:oneCellAnchor>
  <xdr:twoCellAnchor>
    <xdr:from>
      <xdr:col>23</xdr:col>
      <xdr:colOff>628650</xdr:colOff>
      <xdr:row>81</xdr:row>
      <xdr:rowOff>123189</xdr:rowOff>
    </xdr:from>
    <xdr:to>
      <xdr:col>24</xdr:col>
      <xdr:colOff>120650</xdr:colOff>
      <xdr:row>81</xdr:row>
      <xdr:rowOff>123189</xdr:rowOff>
    </xdr:to>
    <xdr:cxnSp macro="">
      <xdr:nvCxnSpPr>
        <xdr:cNvPr id="425" name="直線コネクタ 424"/>
        <xdr:cNvCxnSpPr/>
      </xdr:nvCxnSpPr>
      <xdr:spPr>
        <a:xfrm>
          <a:off x="16421100" y="1401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121937</xdr:rowOff>
    </xdr:from>
    <xdr:ext cx="762000" cy="259045"/>
    <xdr:sp macro="" textlink="">
      <xdr:nvSpPr>
        <xdr:cNvPr id="426" name="公債費以外最大値テキスト"/>
        <xdr:cNvSpPr txBox="1"/>
      </xdr:nvSpPr>
      <xdr:spPr>
        <a:xfrm>
          <a:off x="16598900" y="1246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55.6</a:t>
          </a:r>
          <a:endParaRPr kumimoji="1" lang="ja-JP" altLang="en-US" sz="1000" b="1">
            <a:latin typeface="ＭＳ Ｐゴシック"/>
          </a:endParaRPr>
        </a:p>
      </xdr:txBody>
    </xdr:sp>
    <xdr:clientData/>
  </xdr:oneCellAnchor>
  <xdr:twoCellAnchor>
    <xdr:from>
      <xdr:col>23</xdr:col>
      <xdr:colOff>628650</xdr:colOff>
      <xdr:row>74</xdr:row>
      <xdr:rowOff>35560</xdr:rowOff>
    </xdr:from>
    <xdr:to>
      <xdr:col>24</xdr:col>
      <xdr:colOff>120650</xdr:colOff>
      <xdr:row>74</xdr:row>
      <xdr:rowOff>35560</xdr:rowOff>
    </xdr:to>
    <xdr:cxnSp macro="">
      <xdr:nvCxnSpPr>
        <xdr:cNvPr id="427" name="直線コネクタ 426"/>
        <xdr:cNvCxnSpPr/>
      </xdr:nvCxnSpPr>
      <xdr:spPr>
        <a:xfrm>
          <a:off x="16421100" y="12722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130811</xdr:rowOff>
    </xdr:from>
    <xdr:to>
      <xdr:col>24</xdr:col>
      <xdr:colOff>31750</xdr:colOff>
      <xdr:row>76</xdr:row>
      <xdr:rowOff>168911</xdr:rowOff>
    </xdr:to>
    <xdr:cxnSp macro="">
      <xdr:nvCxnSpPr>
        <xdr:cNvPr id="428" name="直線コネクタ 427"/>
        <xdr:cNvCxnSpPr/>
      </xdr:nvCxnSpPr>
      <xdr:spPr>
        <a:xfrm>
          <a:off x="15671800" y="13161011"/>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135907</xdr:rowOff>
    </xdr:from>
    <xdr:ext cx="762000" cy="259045"/>
    <xdr:sp macro="" textlink="">
      <xdr:nvSpPr>
        <xdr:cNvPr id="429" name="公債費以外平均値テキスト"/>
        <xdr:cNvSpPr txBox="1"/>
      </xdr:nvSpPr>
      <xdr:spPr>
        <a:xfrm>
          <a:off x="16598900" y="13166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163830</xdr:rowOff>
    </xdr:from>
    <xdr:to>
      <xdr:col>24</xdr:col>
      <xdr:colOff>82550</xdr:colOff>
      <xdr:row>77</xdr:row>
      <xdr:rowOff>93980</xdr:rowOff>
    </xdr:to>
    <xdr:sp macro="" textlink="">
      <xdr:nvSpPr>
        <xdr:cNvPr id="430" name="フローチャート : 判断 429"/>
        <xdr:cNvSpPr/>
      </xdr:nvSpPr>
      <xdr:spPr>
        <a:xfrm>
          <a:off x="164592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130811</xdr:rowOff>
    </xdr:from>
    <xdr:to>
      <xdr:col>22</xdr:col>
      <xdr:colOff>565150</xdr:colOff>
      <xdr:row>79</xdr:row>
      <xdr:rowOff>24130</xdr:rowOff>
    </xdr:to>
    <xdr:cxnSp macro="">
      <xdr:nvCxnSpPr>
        <xdr:cNvPr id="431" name="直線コネクタ 430"/>
        <xdr:cNvCxnSpPr/>
      </xdr:nvCxnSpPr>
      <xdr:spPr>
        <a:xfrm flipV="1">
          <a:off x="14782800" y="13161011"/>
          <a:ext cx="889000" cy="407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45720</xdr:rowOff>
    </xdr:from>
    <xdr:to>
      <xdr:col>22</xdr:col>
      <xdr:colOff>615950</xdr:colOff>
      <xdr:row>77</xdr:row>
      <xdr:rowOff>147320</xdr:rowOff>
    </xdr:to>
    <xdr:sp macro="" textlink="">
      <xdr:nvSpPr>
        <xdr:cNvPr id="432" name="フローチャート : 判断 431"/>
        <xdr:cNvSpPr/>
      </xdr:nvSpPr>
      <xdr:spPr>
        <a:xfrm>
          <a:off x="15621000" y="132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132097</xdr:rowOff>
    </xdr:from>
    <xdr:ext cx="736600" cy="259045"/>
    <xdr:sp macro="" textlink="">
      <xdr:nvSpPr>
        <xdr:cNvPr id="433" name="テキスト ボックス 432"/>
        <xdr:cNvSpPr txBox="1"/>
      </xdr:nvSpPr>
      <xdr:spPr>
        <a:xfrm>
          <a:off x="15290800" y="13333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a:t>
          </a:r>
          <a:endParaRPr kumimoji="1" lang="ja-JP" altLang="en-US" sz="1000" b="1">
            <a:solidFill>
              <a:srgbClr val="000080"/>
            </a:solidFill>
            <a:latin typeface="ＭＳ Ｐゴシック"/>
          </a:endParaRPr>
        </a:p>
      </xdr:txBody>
    </xdr:sp>
    <xdr:clientData/>
  </xdr:oneCellAnchor>
  <xdr:twoCellAnchor>
    <xdr:from>
      <xdr:col>20</xdr:col>
      <xdr:colOff>158750</xdr:colOff>
      <xdr:row>78</xdr:row>
      <xdr:rowOff>157480</xdr:rowOff>
    </xdr:from>
    <xdr:to>
      <xdr:col>21</xdr:col>
      <xdr:colOff>361950</xdr:colOff>
      <xdr:row>79</xdr:row>
      <xdr:rowOff>24130</xdr:rowOff>
    </xdr:to>
    <xdr:cxnSp macro="">
      <xdr:nvCxnSpPr>
        <xdr:cNvPr id="434" name="直線コネクタ 433"/>
        <xdr:cNvCxnSpPr/>
      </xdr:nvCxnSpPr>
      <xdr:spPr>
        <a:xfrm>
          <a:off x="13893800" y="135305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163830</xdr:rowOff>
    </xdr:from>
    <xdr:to>
      <xdr:col>21</xdr:col>
      <xdr:colOff>412750</xdr:colOff>
      <xdr:row>77</xdr:row>
      <xdr:rowOff>93980</xdr:rowOff>
    </xdr:to>
    <xdr:sp macro="" textlink="">
      <xdr:nvSpPr>
        <xdr:cNvPr id="435" name="フローチャート : 判断 434"/>
        <xdr:cNvSpPr/>
      </xdr:nvSpPr>
      <xdr:spPr>
        <a:xfrm>
          <a:off x="14732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104157</xdr:rowOff>
    </xdr:from>
    <xdr:ext cx="762000" cy="259045"/>
    <xdr:sp macro="" textlink="">
      <xdr:nvSpPr>
        <xdr:cNvPr id="436" name="テキスト ボックス 435"/>
        <xdr:cNvSpPr txBox="1"/>
      </xdr:nvSpPr>
      <xdr:spPr>
        <a:xfrm>
          <a:off x="1440180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18</xdr:col>
      <xdr:colOff>641350</xdr:colOff>
      <xdr:row>78</xdr:row>
      <xdr:rowOff>46989</xdr:rowOff>
    </xdr:from>
    <xdr:to>
      <xdr:col>20</xdr:col>
      <xdr:colOff>158750</xdr:colOff>
      <xdr:row>78</xdr:row>
      <xdr:rowOff>157480</xdr:rowOff>
    </xdr:to>
    <xdr:cxnSp macro="">
      <xdr:nvCxnSpPr>
        <xdr:cNvPr id="437" name="直線コネクタ 436"/>
        <xdr:cNvCxnSpPr/>
      </xdr:nvCxnSpPr>
      <xdr:spPr>
        <a:xfrm>
          <a:off x="13004800" y="13420089"/>
          <a:ext cx="889000" cy="110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11430</xdr:rowOff>
    </xdr:from>
    <xdr:to>
      <xdr:col>20</xdr:col>
      <xdr:colOff>209550</xdr:colOff>
      <xdr:row>77</xdr:row>
      <xdr:rowOff>113030</xdr:rowOff>
    </xdr:to>
    <xdr:sp macro="" textlink="">
      <xdr:nvSpPr>
        <xdr:cNvPr id="438" name="フローチャート : 判断 437"/>
        <xdr:cNvSpPr/>
      </xdr:nvSpPr>
      <xdr:spPr>
        <a:xfrm>
          <a:off x="13843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123207</xdr:rowOff>
    </xdr:from>
    <xdr:ext cx="762000" cy="259045"/>
    <xdr:sp macro="" textlink="">
      <xdr:nvSpPr>
        <xdr:cNvPr id="439" name="テキスト ボックス 438"/>
        <xdr:cNvSpPr txBox="1"/>
      </xdr:nvSpPr>
      <xdr:spPr>
        <a:xfrm>
          <a:off x="13512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69.8</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148589</xdr:rowOff>
    </xdr:from>
    <xdr:to>
      <xdr:col>19</xdr:col>
      <xdr:colOff>6350</xdr:colOff>
      <xdr:row>77</xdr:row>
      <xdr:rowOff>78739</xdr:rowOff>
    </xdr:to>
    <xdr:sp macro="" textlink="">
      <xdr:nvSpPr>
        <xdr:cNvPr id="440" name="フローチャート : 判断 439"/>
        <xdr:cNvSpPr/>
      </xdr:nvSpPr>
      <xdr:spPr>
        <a:xfrm>
          <a:off x="12954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88916</xdr:rowOff>
    </xdr:from>
    <xdr:ext cx="762000" cy="259045"/>
    <xdr:sp macro="" textlink="">
      <xdr:nvSpPr>
        <xdr:cNvPr id="441" name="テキスト ボックス 440"/>
        <xdr:cNvSpPr txBox="1"/>
      </xdr:nvSpPr>
      <xdr:spPr>
        <a:xfrm>
          <a:off x="12623800" y="1294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76</xdr:row>
      <xdr:rowOff>118111</xdr:rowOff>
    </xdr:from>
    <xdr:to>
      <xdr:col>24</xdr:col>
      <xdr:colOff>82550</xdr:colOff>
      <xdr:row>77</xdr:row>
      <xdr:rowOff>48261</xdr:rowOff>
    </xdr:to>
    <xdr:sp macro="" textlink="">
      <xdr:nvSpPr>
        <xdr:cNvPr id="447" name="円/楕円 446"/>
        <xdr:cNvSpPr/>
      </xdr:nvSpPr>
      <xdr:spPr>
        <a:xfrm>
          <a:off x="16459200" y="1314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75</xdr:row>
      <xdr:rowOff>134638</xdr:rowOff>
    </xdr:from>
    <xdr:ext cx="762000" cy="259045"/>
    <xdr:sp macro="" textlink="">
      <xdr:nvSpPr>
        <xdr:cNvPr id="448" name="公債費以外該当値テキスト"/>
        <xdr:cNvSpPr txBox="1"/>
      </xdr:nvSpPr>
      <xdr:spPr>
        <a:xfrm>
          <a:off x="16598900" y="12993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68.1</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80011</xdr:rowOff>
    </xdr:from>
    <xdr:to>
      <xdr:col>22</xdr:col>
      <xdr:colOff>615950</xdr:colOff>
      <xdr:row>77</xdr:row>
      <xdr:rowOff>10161</xdr:rowOff>
    </xdr:to>
    <xdr:sp macro="" textlink="">
      <xdr:nvSpPr>
        <xdr:cNvPr id="449" name="円/楕円 448"/>
        <xdr:cNvSpPr/>
      </xdr:nvSpPr>
      <xdr:spPr>
        <a:xfrm>
          <a:off x="15621000" y="1311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20337</xdr:rowOff>
    </xdr:from>
    <xdr:ext cx="736600" cy="259045"/>
    <xdr:sp macro="" textlink="">
      <xdr:nvSpPr>
        <xdr:cNvPr id="450" name="テキスト ボックス 449"/>
        <xdr:cNvSpPr txBox="1"/>
      </xdr:nvSpPr>
      <xdr:spPr>
        <a:xfrm>
          <a:off x="15290800" y="12879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67.1</a:t>
          </a:r>
          <a:endParaRPr kumimoji="1" lang="ja-JP" altLang="en-US" sz="1000" b="1">
            <a:solidFill>
              <a:srgbClr val="FF0000"/>
            </a:solidFill>
            <a:latin typeface="ＭＳ Ｐゴシック"/>
          </a:endParaRPr>
        </a:p>
      </xdr:txBody>
    </xdr:sp>
    <xdr:clientData/>
  </xdr:oneCellAnchor>
  <xdr:twoCellAnchor>
    <xdr:from>
      <xdr:col>21</xdr:col>
      <xdr:colOff>311150</xdr:colOff>
      <xdr:row>78</xdr:row>
      <xdr:rowOff>144780</xdr:rowOff>
    </xdr:from>
    <xdr:to>
      <xdr:col>21</xdr:col>
      <xdr:colOff>412750</xdr:colOff>
      <xdr:row>79</xdr:row>
      <xdr:rowOff>74930</xdr:rowOff>
    </xdr:to>
    <xdr:sp macro="" textlink="">
      <xdr:nvSpPr>
        <xdr:cNvPr id="451" name="円/楕円 450"/>
        <xdr:cNvSpPr/>
      </xdr:nvSpPr>
      <xdr:spPr>
        <a:xfrm>
          <a:off x="14732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79</xdr:row>
      <xdr:rowOff>59707</xdr:rowOff>
    </xdr:from>
    <xdr:ext cx="762000" cy="259045"/>
    <xdr:sp macro="" textlink="">
      <xdr:nvSpPr>
        <xdr:cNvPr id="452" name="テキスト ボックス 451"/>
        <xdr:cNvSpPr txBox="1"/>
      </xdr:nvSpPr>
      <xdr:spPr>
        <a:xfrm>
          <a:off x="14401800" y="1360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77.8</a:t>
          </a:r>
          <a:endParaRPr kumimoji="1" lang="ja-JP" altLang="en-US" sz="1000" b="1">
            <a:solidFill>
              <a:srgbClr val="FF0000"/>
            </a:solidFill>
            <a:latin typeface="ＭＳ Ｐゴシック"/>
          </a:endParaRPr>
        </a:p>
      </xdr:txBody>
    </xdr:sp>
    <xdr:clientData/>
  </xdr:oneCellAnchor>
  <xdr:twoCellAnchor>
    <xdr:from>
      <xdr:col>20</xdr:col>
      <xdr:colOff>107950</xdr:colOff>
      <xdr:row>78</xdr:row>
      <xdr:rowOff>106680</xdr:rowOff>
    </xdr:from>
    <xdr:to>
      <xdr:col>20</xdr:col>
      <xdr:colOff>209550</xdr:colOff>
      <xdr:row>79</xdr:row>
      <xdr:rowOff>36830</xdr:rowOff>
    </xdr:to>
    <xdr:sp macro="" textlink="">
      <xdr:nvSpPr>
        <xdr:cNvPr id="453" name="円/楕円 452"/>
        <xdr:cNvSpPr/>
      </xdr:nvSpPr>
      <xdr:spPr>
        <a:xfrm>
          <a:off x="13843000" y="134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79</xdr:row>
      <xdr:rowOff>21607</xdr:rowOff>
    </xdr:from>
    <xdr:ext cx="762000" cy="259045"/>
    <xdr:sp macro="" textlink="">
      <xdr:nvSpPr>
        <xdr:cNvPr id="454" name="テキスト ボックス 453"/>
        <xdr:cNvSpPr txBox="1"/>
      </xdr:nvSpPr>
      <xdr:spPr>
        <a:xfrm>
          <a:off x="13512800" y="1356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76.8</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167639</xdr:rowOff>
    </xdr:from>
    <xdr:to>
      <xdr:col>19</xdr:col>
      <xdr:colOff>6350</xdr:colOff>
      <xdr:row>78</xdr:row>
      <xdr:rowOff>97789</xdr:rowOff>
    </xdr:to>
    <xdr:sp macro="" textlink="">
      <xdr:nvSpPr>
        <xdr:cNvPr id="455" name="円/楕円 454"/>
        <xdr:cNvSpPr/>
      </xdr:nvSpPr>
      <xdr:spPr>
        <a:xfrm>
          <a:off x="12954000" y="1336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82566</xdr:rowOff>
    </xdr:from>
    <xdr:ext cx="762000" cy="259045"/>
    <xdr:sp macro="" textlink="">
      <xdr:nvSpPr>
        <xdr:cNvPr id="456" name="テキスト ボックス 455"/>
        <xdr:cNvSpPr txBox="1"/>
      </xdr:nvSpPr>
      <xdr:spPr>
        <a:xfrm>
          <a:off x="12623800" y="13455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73.9</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三重県川越町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77081</xdr:rowOff>
    </xdr:from>
    <xdr:to>
      <xdr:col>4</xdr:col>
      <xdr:colOff>1117600</xdr:colOff>
      <xdr:row>20</xdr:row>
      <xdr:rowOff>49078</xdr:rowOff>
    </xdr:to>
    <xdr:cxnSp macro="">
      <xdr:nvCxnSpPr>
        <xdr:cNvPr id="45" name="直線コネクタ 44"/>
        <xdr:cNvCxnSpPr/>
      </xdr:nvCxnSpPr>
      <xdr:spPr bwMode="auto">
        <a:xfrm flipV="1">
          <a:off x="5651500" y="2182106"/>
          <a:ext cx="0" cy="13435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21155</xdr:rowOff>
    </xdr:from>
    <xdr:ext cx="762000" cy="259045"/>
    <xdr:sp macro="" textlink="">
      <xdr:nvSpPr>
        <xdr:cNvPr id="46" name="人口1人当たり決算額の推移最小値テキスト130"/>
        <xdr:cNvSpPr txBox="1"/>
      </xdr:nvSpPr>
      <xdr:spPr>
        <a:xfrm>
          <a:off x="5740400" y="3497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53,976</a:t>
          </a:r>
          <a:endParaRPr kumimoji="1" lang="ja-JP" altLang="en-US" sz="1000" b="1">
            <a:latin typeface="ＭＳ Ｐゴシック"/>
          </a:endParaRPr>
        </a:p>
      </xdr:txBody>
    </xdr:sp>
    <xdr:clientData/>
  </xdr:oneCellAnchor>
  <xdr:twoCellAnchor>
    <xdr:from>
      <xdr:col>4</xdr:col>
      <xdr:colOff>1028700</xdr:colOff>
      <xdr:row>20</xdr:row>
      <xdr:rowOff>49078</xdr:rowOff>
    </xdr:from>
    <xdr:to>
      <xdr:col>5</xdr:col>
      <xdr:colOff>73025</xdr:colOff>
      <xdr:row>20</xdr:row>
      <xdr:rowOff>49078</xdr:rowOff>
    </xdr:to>
    <xdr:cxnSp macro="">
      <xdr:nvCxnSpPr>
        <xdr:cNvPr id="47" name="直線コネクタ 46"/>
        <xdr:cNvCxnSpPr/>
      </xdr:nvCxnSpPr>
      <xdr:spPr bwMode="auto">
        <a:xfrm>
          <a:off x="5562600" y="35257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163458</xdr:rowOff>
    </xdr:from>
    <xdr:ext cx="762000" cy="259045"/>
    <xdr:sp macro="" textlink="">
      <xdr:nvSpPr>
        <xdr:cNvPr id="48" name="人口1人当たり決算額の推移最大値テキスト130"/>
        <xdr:cNvSpPr txBox="1"/>
      </xdr:nvSpPr>
      <xdr:spPr>
        <a:xfrm>
          <a:off x="5740400" y="1925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230,301</a:t>
          </a:r>
          <a:endParaRPr kumimoji="1" lang="ja-JP" altLang="en-US" sz="1000" b="1">
            <a:latin typeface="ＭＳ Ｐゴシック"/>
          </a:endParaRPr>
        </a:p>
      </xdr:txBody>
    </xdr:sp>
    <xdr:clientData/>
  </xdr:oneCellAnchor>
  <xdr:twoCellAnchor>
    <xdr:from>
      <xdr:col>4</xdr:col>
      <xdr:colOff>1028700</xdr:colOff>
      <xdr:row>12</xdr:row>
      <xdr:rowOff>77081</xdr:rowOff>
    </xdr:from>
    <xdr:to>
      <xdr:col>5</xdr:col>
      <xdr:colOff>73025</xdr:colOff>
      <xdr:row>12</xdr:row>
      <xdr:rowOff>77081</xdr:rowOff>
    </xdr:to>
    <xdr:cxnSp macro="">
      <xdr:nvCxnSpPr>
        <xdr:cNvPr id="49" name="直線コネクタ 48"/>
        <xdr:cNvCxnSpPr/>
      </xdr:nvCxnSpPr>
      <xdr:spPr bwMode="auto">
        <a:xfrm>
          <a:off x="5562600" y="21821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19</xdr:row>
      <xdr:rowOff>35446</xdr:rowOff>
    </xdr:from>
    <xdr:to>
      <xdr:col>4</xdr:col>
      <xdr:colOff>1117600</xdr:colOff>
      <xdr:row>19</xdr:row>
      <xdr:rowOff>42639</xdr:rowOff>
    </xdr:to>
    <xdr:cxnSp macro="">
      <xdr:nvCxnSpPr>
        <xdr:cNvPr id="50" name="直線コネクタ 49"/>
        <xdr:cNvCxnSpPr/>
      </xdr:nvCxnSpPr>
      <xdr:spPr bwMode="auto">
        <a:xfrm flipV="1">
          <a:off x="5003800" y="3340621"/>
          <a:ext cx="647700" cy="71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146745</xdr:rowOff>
    </xdr:from>
    <xdr:ext cx="762000" cy="259045"/>
    <xdr:sp macro="" textlink="">
      <xdr:nvSpPr>
        <xdr:cNvPr id="51" name="人口1人当たり決算額の推移平均値テキスト130"/>
        <xdr:cNvSpPr txBox="1"/>
      </xdr:nvSpPr>
      <xdr:spPr>
        <a:xfrm>
          <a:off x="5740400" y="29375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104,161</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130218</xdr:rowOff>
    </xdr:from>
    <xdr:to>
      <xdr:col>5</xdr:col>
      <xdr:colOff>34925</xdr:colOff>
      <xdr:row>18</xdr:row>
      <xdr:rowOff>60368</xdr:rowOff>
    </xdr:to>
    <xdr:sp macro="" textlink="">
      <xdr:nvSpPr>
        <xdr:cNvPr id="52" name="フローチャート : 判断 51"/>
        <xdr:cNvSpPr/>
      </xdr:nvSpPr>
      <xdr:spPr bwMode="auto">
        <a:xfrm>
          <a:off x="5600700" y="30924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19</xdr:row>
      <xdr:rowOff>42639</xdr:rowOff>
    </xdr:from>
    <xdr:to>
      <xdr:col>4</xdr:col>
      <xdr:colOff>469900</xdr:colOff>
      <xdr:row>19</xdr:row>
      <xdr:rowOff>48781</xdr:rowOff>
    </xdr:to>
    <xdr:cxnSp macro="">
      <xdr:nvCxnSpPr>
        <xdr:cNvPr id="53" name="直線コネクタ 52"/>
        <xdr:cNvCxnSpPr/>
      </xdr:nvCxnSpPr>
      <xdr:spPr bwMode="auto">
        <a:xfrm flipV="1">
          <a:off x="4305300" y="3347814"/>
          <a:ext cx="698500" cy="61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92461</xdr:rowOff>
    </xdr:from>
    <xdr:to>
      <xdr:col>4</xdr:col>
      <xdr:colOff>520700</xdr:colOff>
      <xdr:row>18</xdr:row>
      <xdr:rowOff>22611</xdr:rowOff>
    </xdr:to>
    <xdr:sp macro="" textlink="">
      <xdr:nvSpPr>
        <xdr:cNvPr id="54" name="フローチャート : 判断 53"/>
        <xdr:cNvSpPr/>
      </xdr:nvSpPr>
      <xdr:spPr bwMode="auto">
        <a:xfrm>
          <a:off x="4953000" y="3054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32788</xdr:rowOff>
    </xdr:from>
    <xdr:ext cx="736600" cy="259045"/>
    <xdr:sp macro="" textlink="">
      <xdr:nvSpPr>
        <xdr:cNvPr id="55" name="テキスト ボックス 54"/>
        <xdr:cNvSpPr txBox="1"/>
      </xdr:nvSpPr>
      <xdr:spPr>
        <a:xfrm>
          <a:off x="4622800" y="2823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109,116</a:t>
          </a:r>
          <a:endParaRPr kumimoji="1" lang="ja-JP" altLang="en-US" sz="1000" b="1">
            <a:solidFill>
              <a:srgbClr val="000080"/>
            </a:solidFill>
            <a:latin typeface="ＭＳ Ｐゴシック"/>
          </a:endParaRPr>
        </a:p>
      </xdr:txBody>
    </xdr:sp>
    <xdr:clientData/>
  </xdr:oneCellAnchor>
  <xdr:twoCellAnchor>
    <xdr:from>
      <xdr:col>3</xdr:col>
      <xdr:colOff>206375</xdr:colOff>
      <xdr:row>19</xdr:row>
      <xdr:rowOff>48781</xdr:rowOff>
    </xdr:from>
    <xdr:to>
      <xdr:col>3</xdr:col>
      <xdr:colOff>904875</xdr:colOff>
      <xdr:row>19</xdr:row>
      <xdr:rowOff>49802</xdr:rowOff>
    </xdr:to>
    <xdr:cxnSp macro="">
      <xdr:nvCxnSpPr>
        <xdr:cNvPr id="56" name="直線コネクタ 55"/>
        <xdr:cNvCxnSpPr/>
      </xdr:nvCxnSpPr>
      <xdr:spPr bwMode="auto">
        <a:xfrm flipV="1">
          <a:off x="3606800" y="3353956"/>
          <a:ext cx="698500" cy="10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115146</xdr:rowOff>
    </xdr:from>
    <xdr:to>
      <xdr:col>3</xdr:col>
      <xdr:colOff>955675</xdr:colOff>
      <xdr:row>18</xdr:row>
      <xdr:rowOff>45296</xdr:rowOff>
    </xdr:to>
    <xdr:sp macro="" textlink="">
      <xdr:nvSpPr>
        <xdr:cNvPr id="57" name="フローチャート : 判断 56"/>
        <xdr:cNvSpPr/>
      </xdr:nvSpPr>
      <xdr:spPr bwMode="auto">
        <a:xfrm>
          <a:off x="4254500" y="30774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55473</xdr:rowOff>
    </xdr:from>
    <xdr:ext cx="762000" cy="259045"/>
    <xdr:sp macro="" textlink="">
      <xdr:nvSpPr>
        <xdr:cNvPr id="58" name="テキスト ボックス 57"/>
        <xdr:cNvSpPr txBox="1"/>
      </xdr:nvSpPr>
      <xdr:spPr>
        <a:xfrm>
          <a:off x="3924300" y="2846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106,139</a:t>
          </a:r>
          <a:endParaRPr kumimoji="1" lang="ja-JP" altLang="en-US" sz="1000" b="1">
            <a:solidFill>
              <a:srgbClr val="000080"/>
            </a:solidFill>
            <a:latin typeface="ＭＳ Ｐゴシック"/>
          </a:endParaRPr>
        </a:p>
      </xdr:txBody>
    </xdr:sp>
    <xdr:clientData/>
  </xdr:oneCellAnchor>
  <xdr:twoCellAnchor>
    <xdr:from>
      <xdr:col>2</xdr:col>
      <xdr:colOff>641350</xdr:colOff>
      <xdr:row>19</xdr:row>
      <xdr:rowOff>32245</xdr:rowOff>
    </xdr:from>
    <xdr:to>
      <xdr:col>3</xdr:col>
      <xdr:colOff>206375</xdr:colOff>
      <xdr:row>19</xdr:row>
      <xdr:rowOff>49802</xdr:rowOff>
    </xdr:to>
    <xdr:cxnSp macro="">
      <xdr:nvCxnSpPr>
        <xdr:cNvPr id="59" name="直線コネクタ 58"/>
        <xdr:cNvCxnSpPr/>
      </xdr:nvCxnSpPr>
      <xdr:spPr bwMode="auto">
        <a:xfrm>
          <a:off x="2908300" y="3337420"/>
          <a:ext cx="698500" cy="175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108242</xdr:rowOff>
    </xdr:from>
    <xdr:to>
      <xdr:col>3</xdr:col>
      <xdr:colOff>257175</xdr:colOff>
      <xdr:row>18</xdr:row>
      <xdr:rowOff>38392</xdr:rowOff>
    </xdr:to>
    <xdr:sp macro="" textlink="">
      <xdr:nvSpPr>
        <xdr:cNvPr id="60" name="フローチャート : 判断 59"/>
        <xdr:cNvSpPr/>
      </xdr:nvSpPr>
      <xdr:spPr bwMode="auto">
        <a:xfrm>
          <a:off x="3556000" y="30705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48569</xdr:rowOff>
    </xdr:from>
    <xdr:ext cx="762000" cy="259045"/>
    <xdr:sp macro="" textlink="">
      <xdr:nvSpPr>
        <xdr:cNvPr id="61" name="テキスト ボックス 60"/>
        <xdr:cNvSpPr txBox="1"/>
      </xdr:nvSpPr>
      <xdr:spPr>
        <a:xfrm>
          <a:off x="3225800" y="283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107,045</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90061</xdr:rowOff>
    </xdr:from>
    <xdr:to>
      <xdr:col>2</xdr:col>
      <xdr:colOff>692150</xdr:colOff>
      <xdr:row>18</xdr:row>
      <xdr:rowOff>20211</xdr:rowOff>
    </xdr:to>
    <xdr:sp macro="" textlink="">
      <xdr:nvSpPr>
        <xdr:cNvPr id="62" name="フローチャート : 判断 61"/>
        <xdr:cNvSpPr/>
      </xdr:nvSpPr>
      <xdr:spPr bwMode="auto">
        <a:xfrm>
          <a:off x="2857500" y="30523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30388</xdr:rowOff>
    </xdr:from>
    <xdr:ext cx="762000" cy="259045"/>
    <xdr:sp macro="" textlink="">
      <xdr:nvSpPr>
        <xdr:cNvPr id="63" name="テキスト ボックス 62"/>
        <xdr:cNvSpPr txBox="1"/>
      </xdr:nvSpPr>
      <xdr:spPr>
        <a:xfrm>
          <a:off x="2527300" y="2821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109,431</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18</xdr:row>
      <xdr:rowOff>156096</xdr:rowOff>
    </xdr:from>
    <xdr:to>
      <xdr:col>5</xdr:col>
      <xdr:colOff>34925</xdr:colOff>
      <xdr:row>19</xdr:row>
      <xdr:rowOff>86246</xdr:rowOff>
    </xdr:to>
    <xdr:sp macro="" textlink="">
      <xdr:nvSpPr>
        <xdr:cNvPr id="69" name="円/楕円 68"/>
        <xdr:cNvSpPr/>
      </xdr:nvSpPr>
      <xdr:spPr bwMode="auto">
        <a:xfrm>
          <a:off x="5600700" y="32898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18</xdr:row>
      <xdr:rowOff>128173</xdr:rowOff>
    </xdr:from>
    <xdr:ext cx="762000" cy="259045"/>
    <xdr:sp macro="" textlink="">
      <xdr:nvSpPr>
        <xdr:cNvPr id="70" name="人口1人当たり決算額の推移該当値テキスト130"/>
        <xdr:cNvSpPr txBox="1"/>
      </xdr:nvSpPr>
      <xdr:spPr>
        <a:xfrm>
          <a:off x="5740400" y="3261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78,265</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163289</xdr:rowOff>
    </xdr:from>
    <xdr:to>
      <xdr:col>4</xdr:col>
      <xdr:colOff>520700</xdr:colOff>
      <xdr:row>19</xdr:row>
      <xdr:rowOff>93439</xdr:rowOff>
    </xdr:to>
    <xdr:sp macro="" textlink="">
      <xdr:nvSpPr>
        <xdr:cNvPr id="71" name="円/楕円 70"/>
        <xdr:cNvSpPr/>
      </xdr:nvSpPr>
      <xdr:spPr bwMode="auto">
        <a:xfrm>
          <a:off x="4953000" y="32970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19</xdr:row>
      <xdr:rowOff>78216</xdr:rowOff>
    </xdr:from>
    <xdr:ext cx="736600" cy="259045"/>
    <xdr:sp macro="" textlink="">
      <xdr:nvSpPr>
        <xdr:cNvPr id="72" name="テキスト ボックス 71"/>
        <xdr:cNvSpPr txBox="1"/>
      </xdr:nvSpPr>
      <xdr:spPr>
        <a:xfrm>
          <a:off x="4622800" y="33833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77,321</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169431</xdr:rowOff>
    </xdr:from>
    <xdr:to>
      <xdr:col>3</xdr:col>
      <xdr:colOff>955675</xdr:colOff>
      <xdr:row>19</xdr:row>
      <xdr:rowOff>99581</xdr:rowOff>
    </xdr:to>
    <xdr:sp macro="" textlink="">
      <xdr:nvSpPr>
        <xdr:cNvPr id="73" name="円/楕円 72"/>
        <xdr:cNvSpPr/>
      </xdr:nvSpPr>
      <xdr:spPr bwMode="auto">
        <a:xfrm>
          <a:off x="4254500" y="33031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19</xdr:row>
      <xdr:rowOff>84358</xdr:rowOff>
    </xdr:from>
    <xdr:ext cx="762000" cy="259045"/>
    <xdr:sp macro="" textlink="">
      <xdr:nvSpPr>
        <xdr:cNvPr id="74" name="テキスト ボックス 73"/>
        <xdr:cNvSpPr txBox="1"/>
      </xdr:nvSpPr>
      <xdr:spPr>
        <a:xfrm>
          <a:off x="3924300" y="338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76,515</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170452</xdr:rowOff>
    </xdr:from>
    <xdr:to>
      <xdr:col>3</xdr:col>
      <xdr:colOff>257175</xdr:colOff>
      <xdr:row>19</xdr:row>
      <xdr:rowOff>100602</xdr:rowOff>
    </xdr:to>
    <xdr:sp macro="" textlink="">
      <xdr:nvSpPr>
        <xdr:cNvPr id="75" name="円/楕円 74"/>
        <xdr:cNvSpPr/>
      </xdr:nvSpPr>
      <xdr:spPr bwMode="auto">
        <a:xfrm>
          <a:off x="3556000" y="33041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19</xdr:row>
      <xdr:rowOff>85379</xdr:rowOff>
    </xdr:from>
    <xdr:ext cx="762000" cy="259045"/>
    <xdr:sp macro="" textlink="">
      <xdr:nvSpPr>
        <xdr:cNvPr id="76" name="テキスト ボックス 75"/>
        <xdr:cNvSpPr txBox="1"/>
      </xdr:nvSpPr>
      <xdr:spPr>
        <a:xfrm>
          <a:off x="3225800" y="3390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76,381</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152895</xdr:rowOff>
    </xdr:from>
    <xdr:to>
      <xdr:col>2</xdr:col>
      <xdr:colOff>692150</xdr:colOff>
      <xdr:row>19</xdr:row>
      <xdr:rowOff>83045</xdr:rowOff>
    </xdr:to>
    <xdr:sp macro="" textlink="">
      <xdr:nvSpPr>
        <xdr:cNvPr id="77" name="円/楕円 76"/>
        <xdr:cNvSpPr/>
      </xdr:nvSpPr>
      <xdr:spPr bwMode="auto">
        <a:xfrm>
          <a:off x="2857500" y="32866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19</xdr:row>
      <xdr:rowOff>67822</xdr:rowOff>
    </xdr:from>
    <xdr:ext cx="762000" cy="259045"/>
    <xdr:sp macro="" textlink="">
      <xdr:nvSpPr>
        <xdr:cNvPr id="78" name="テキスト ボックス 77"/>
        <xdr:cNvSpPr txBox="1"/>
      </xdr:nvSpPr>
      <xdr:spPr>
        <a:xfrm>
          <a:off x="2527300" y="337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78,685</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5" name="テキスト ボックス 94"/>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296735</xdr:rowOff>
    </xdr:from>
    <xdr:to>
      <xdr:col>4</xdr:col>
      <xdr:colOff>1117600</xdr:colOff>
      <xdr:row>37</xdr:row>
      <xdr:rowOff>245712</xdr:rowOff>
    </xdr:to>
    <xdr:cxnSp macro="">
      <xdr:nvCxnSpPr>
        <xdr:cNvPr id="105" name="直線コネクタ 104"/>
        <xdr:cNvCxnSpPr/>
      </xdr:nvCxnSpPr>
      <xdr:spPr bwMode="auto">
        <a:xfrm flipV="1">
          <a:off x="5651500" y="6221285"/>
          <a:ext cx="0" cy="114912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217789</xdr:rowOff>
    </xdr:from>
    <xdr:ext cx="762000" cy="259045"/>
    <xdr:sp macro="" textlink="">
      <xdr:nvSpPr>
        <xdr:cNvPr id="106" name="人口1人当たり決算額の推移最小値テキスト445"/>
        <xdr:cNvSpPr txBox="1"/>
      </xdr:nvSpPr>
      <xdr:spPr>
        <a:xfrm>
          <a:off x="5740400" y="7342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4,807</a:t>
          </a:r>
          <a:endParaRPr kumimoji="1" lang="ja-JP" altLang="en-US" sz="1000" b="1">
            <a:latin typeface="ＭＳ Ｐゴシック"/>
          </a:endParaRPr>
        </a:p>
      </xdr:txBody>
    </xdr:sp>
    <xdr:clientData/>
  </xdr:oneCellAnchor>
  <xdr:twoCellAnchor>
    <xdr:from>
      <xdr:col>4</xdr:col>
      <xdr:colOff>1028700</xdr:colOff>
      <xdr:row>37</xdr:row>
      <xdr:rowOff>245712</xdr:rowOff>
    </xdr:from>
    <xdr:to>
      <xdr:col>5</xdr:col>
      <xdr:colOff>73025</xdr:colOff>
      <xdr:row>37</xdr:row>
      <xdr:rowOff>245712</xdr:rowOff>
    </xdr:to>
    <xdr:cxnSp macro="">
      <xdr:nvCxnSpPr>
        <xdr:cNvPr id="107" name="直線コネクタ 106"/>
        <xdr:cNvCxnSpPr/>
      </xdr:nvCxnSpPr>
      <xdr:spPr bwMode="auto">
        <a:xfrm>
          <a:off x="5562600" y="73704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40212</xdr:rowOff>
    </xdr:from>
    <xdr:ext cx="762000" cy="259045"/>
    <xdr:sp macro="" textlink="">
      <xdr:nvSpPr>
        <xdr:cNvPr id="108" name="人口1人当たり決算額の推移最大値テキスト445"/>
        <xdr:cNvSpPr txBox="1"/>
      </xdr:nvSpPr>
      <xdr:spPr>
        <a:xfrm>
          <a:off x="5740400" y="5964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55,075</a:t>
          </a:r>
          <a:endParaRPr kumimoji="1" lang="ja-JP" altLang="en-US" sz="1000" b="1">
            <a:latin typeface="ＭＳ Ｐゴシック"/>
          </a:endParaRPr>
        </a:p>
      </xdr:txBody>
    </xdr:sp>
    <xdr:clientData/>
  </xdr:oneCellAnchor>
  <xdr:twoCellAnchor>
    <xdr:from>
      <xdr:col>4</xdr:col>
      <xdr:colOff>1028700</xdr:colOff>
      <xdr:row>33</xdr:row>
      <xdr:rowOff>296735</xdr:rowOff>
    </xdr:from>
    <xdr:to>
      <xdr:col>5</xdr:col>
      <xdr:colOff>73025</xdr:colOff>
      <xdr:row>33</xdr:row>
      <xdr:rowOff>296735</xdr:rowOff>
    </xdr:to>
    <xdr:cxnSp macro="">
      <xdr:nvCxnSpPr>
        <xdr:cNvPr id="109" name="直線コネクタ 108"/>
        <xdr:cNvCxnSpPr/>
      </xdr:nvCxnSpPr>
      <xdr:spPr bwMode="auto">
        <a:xfrm>
          <a:off x="5562600" y="62212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146248</xdr:rowOff>
    </xdr:from>
    <xdr:to>
      <xdr:col>4</xdr:col>
      <xdr:colOff>1117600</xdr:colOff>
      <xdr:row>37</xdr:row>
      <xdr:rowOff>152901</xdr:rowOff>
    </xdr:to>
    <xdr:cxnSp macro="">
      <xdr:nvCxnSpPr>
        <xdr:cNvPr id="110" name="直線コネクタ 109"/>
        <xdr:cNvCxnSpPr/>
      </xdr:nvCxnSpPr>
      <xdr:spPr bwMode="auto">
        <a:xfrm flipV="1">
          <a:off x="5003800" y="7270948"/>
          <a:ext cx="647700" cy="66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103219</xdr:rowOff>
    </xdr:from>
    <xdr:ext cx="762000" cy="259045"/>
    <xdr:sp macro="" textlink="">
      <xdr:nvSpPr>
        <xdr:cNvPr id="111" name="人口1人当たり決算額の推移平均値テキスト445"/>
        <xdr:cNvSpPr txBox="1"/>
      </xdr:nvSpPr>
      <xdr:spPr>
        <a:xfrm>
          <a:off x="5740400" y="67135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24,541</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258142</xdr:rowOff>
    </xdr:from>
    <xdr:to>
      <xdr:col>5</xdr:col>
      <xdr:colOff>34925</xdr:colOff>
      <xdr:row>36</xdr:row>
      <xdr:rowOff>16842</xdr:rowOff>
    </xdr:to>
    <xdr:sp macro="" textlink="">
      <xdr:nvSpPr>
        <xdr:cNvPr id="112" name="フローチャート : 判断 111"/>
        <xdr:cNvSpPr/>
      </xdr:nvSpPr>
      <xdr:spPr bwMode="auto">
        <a:xfrm>
          <a:off x="5600700" y="68684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114747</xdr:rowOff>
    </xdr:from>
    <xdr:to>
      <xdr:col>4</xdr:col>
      <xdr:colOff>469900</xdr:colOff>
      <xdr:row>37</xdr:row>
      <xdr:rowOff>152901</xdr:rowOff>
    </xdr:to>
    <xdr:cxnSp macro="">
      <xdr:nvCxnSpPr>
        <xdr:cNvPr id="113" name="直線コネクタ 112"/>
        <xdr:cNvCxnSpPr/>
      </xdr:nvCxnSpPr>
      <xdr:spPr bwMode="auto">
        <a:xfrm>
          <a:off x="4305300" y="7239447"/>
          <a:ext cx="698500" cy="381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285597</xdr:rowOff>
    </xdr:from>
    <xdr:to>
      <xdr:col>4</xdr:col>
      <xdr:colOff>520700</xdr:colOff>
      <xdr:row>36</xdr:row>
      <xdr:rowOff>44297</xdr:rowOff>
    </xdr:to>
    <xdr:sp macro="" textlink="">
      <xdr:nvSpPr>
        <xdr:cNvPr id="114" name="フローチャート : 判断 113"/>
        <xdr:cNvSpPr/>
      </xdr:nvSpPr>
      <xdr:spPr bwMode="auto">
        <a:xfrm>
          <a:off x="4953000" y="68959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54474</xdr:rowOff>
    </xdr:from>
    <xdr:ext cx="736600" cy="259045"/>
    <xdr:sp macro="" textlink="">
      <xdr:nvSpPr>
        <xdr:cNvPr id="115" name="テキスト ボックス 114"/>
        <xdr:cNvSpPr txBox="1"/>
      </xdr:nvSpPr>
      <xdr:spPr>
        <a:xfrm>
          <a:off x="4622800" y="6664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23,340</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165428</xdr:rowOff>
    </xdr:from>
    <xdr:to>
      <xdr:col>3</xdr:col>
      <xdr:colOff>904875</xdr:colOff>
      <xdr:row>37</xdr:row>
      <xdr:rowOff>114747</xdr:rowOff>
    </xdr:to>
    <xdr:cxnSp macro="">
      <xdr:nvCxnSpPr>
        <xdr:cNvPr id="116" name="直線コネクタ 115"/>
        <xdr:cNvCxnSpPr/>
      </xdr:nvCxnSpPr>
      <xdr:spPr bwMode="auto">
        <a:xfrm>
          <a:off x="3606800" y="7118678"/>
          <a:ext cx="698500" cy="1207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231031</xdr:rowOff>
    </xdr:from>
    <xdr:to>
      <xdr:col>3</xdr:col>
      <xdr:colOff>955675</xdr:colOff>
      <xdr:row>35</xdr:row>
      <xdr:rowOff>332631</xdr:rowOff>
    </xdr:to>
    <xdr:sp macro="" textlink="">
      <xdr:nvSpPr>
        <xdr:cNvPr id="117" name="フローチャート : 判断 116"/>
        <xdr:cNvSpPr/>
      </xdr:nvSpPr>
      <xdr:spPr bwMode="auto">
        <a:xfrm>
          <a:off x="4254500" y="68413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342808</xdr:rowOff>
    </xdr:from>
    <xdr:ext cx="762000" cy="259045"/>
    <xdr:sp macro="" textlink="">
      <xdr:nvSpPr>
        <xdr:cNvPr id="118" name="テキスト ボックス 117"/>
        <xdr:cNvSpPr txBox="1"/>
      </xdr:nvSpPr>
      <xdr:spPr>
        <a:xfrm>
          <a:off x="3924300" y="6610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25,727</a:t>
          </a:r>
          <a:endParaRPr kumimoji="1" lang="ja-JP" altLang="en-US" sz="1000" b="1">
            <a:solidFill>
              <a:srgbClr val="000080"/>
            </a:solidFill>
            <a:latin typeface="ＭＳ Ｐゴシック"/>
          </a:endParaRPr>
        </a:p>
      </xdr:txBody>
    </xdr:sp>
    <xdr:clientData/>
  </xdr:oneCellAnchor>
  <xdr:twoCellAnchor>
    <xdr:from>
      <xdr:col>2</xdr:col>
      <xdr:colOff>641350</xdr:colOff>
      <xdr:row>36</xdr:row>
      <xdr:rowOff>151117</xdr:rowOff>
    </xdr:from>
    <xdr:to>
      <xdr:col>3</xdr:col>
      <xdr:colOff>206375</xdr:colOff>
      <xdr:row>36</xdr:row>
      <xdr:rowOff>165428</xdr:rowOff>
    </xdr:to>
    <xdr:cxnSp macro="">
      <xdr:nvCxnSpPr>
        <xdr:cNvPr id="119" name="直線コネクタ 118"/>
        <xdr:cNvCxnSpPr/>
      </xdr:nvCxnSpPr>
      <xdr:spPr bwMode="auto">
        <a:xfrm>
          <a:off x="2908300" y="7104367"/>
          <a:ext cx="698500" cy="143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196100</xdr:rowOff>
    </xdr:from>
    <xdr:to>
      <xdr:col>3</xdr:col>
      <xdr:colOff>257175</xdr:colOff>
      <xdr:row>35</xdr:row>
      <xdr:rowOff>297700</xdr:rowOff>
    </xdr:to>
    <xdr:sp macro="" textlink="">
      <xdr:nvSpPr>
        <xdr:cNvPr id="120" name="フローチャート : 判断 119"/>
        <xdr:cNvSpPr/>
      </xdr:nvSpPr>
      <xdr:spPr bwMode="auto">
        <a:xfrm>
          <a:off x="3556000" y="68064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307877</xdr:rowOff>
    </xdr:from>
    <xdr:ext cx="762000" cy="259045"/>
    <xdr:sp macro="" textlink="">
      <xdr:nvSpPr>
        <xdr:cNvPr id="121" name="テキスト ボックス 120"/>
        <xdr:cNvSpPr txBox="1"/>
      </xdr:nvSpPr>
      <xdr:spPr>
        <a:xfrm>
          <a:off x="3225800" y="657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27,255</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137762</xdr:rowOff>
    </xdr:from>
    <xdr:to>
      <xdr:col>2</xdr:col>
      <xdr:colOff>692150</xdr:colOff>
      <xdr:row>35</xdr:row>
      <xdr:rowOff>239362</xdr:rowOff>
    </xdr:to>
    <xdr:sp macro="" textlink="">
      <xdr:nvSpPr>
        <xdr:cNvPr id="122" name="フローチャート : 判断 121"/>
        <xdr:cNvSpPr/>
      </xdr:nvSpPr>
      <xdr:spPr bwMode="auto">
        <a:xfrm>
          <a:off x="2857500" y="67481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249539</xdr:rowOff>
    </xdr:from>
    <xdr:ext cx="762000" cy="259045"/>
    <xdr:sp macro="" textlink="">
      <xdr:nvSpPr>
        <xdr:cNvPr id="123" name="テキスト ボックス 122"/>
        <xdr:cNvSpPr txBox="1"/>
      </xdr:nvSpPr>
      <xdr:spPr>
        <a:xfrm>
          <a:off x="2527300" y="651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29,807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37</xdr:row>
      <xdr:rowOff>95448</xdr:rowOff>
    </xdr:from>
    <xdr:to>
      <xdr:col>5</xdr:col>
      <xdr:colOff>34925</xdr:colOff>
      <xdr:row>37</xdr:row>
      <xdr:rowOff>197048</xdr:rowOff>
    </xdr:to>
    <xdr:sp macro="" textlink="">
      <xdr:nvSpPr>
        <xdr:cNvPr id="129" name="円/楕円 128"/>
        <xdr:cNvSpPr/>
      </xdr:nvSpPr>
      <xdr:spPr bwMode="auto">
        <a:xfrm>
          <a:off x="5600700" y="72201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4025</xdr:rowOff>
    </xdr:from>
    <xdr:ext cx="762000" cy="259045"/>
    <xdr:sp macro="" textlink="">
      <xdr:nvSpPr>
        <xdr:cNvPr id="130" name="人口1人当たり決算額の推移該当値テキスト445"/>
        <xdr:cNvSpPr txBox="1"/>
      </xdr:nvSpPr>
      <xdr:spPr>
        <a:xfrm>
          <a:off x="5740400" y="7128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9,158</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102101</xdr:rowOff>
    </xdr:from>
    <xdr:to>
      <xdr:col>4</xdr:col>
      <xdr:colOff>520700</xdr:colOff>
      <xdr:row>37</xdr:row>
      <xdr:rowOff>203701</xdr:rowOff>
    </xdr:to>
    <xdr:sp macro="" textlink="">
      <xdr:nvSpPr>
        <xdr:cNvPr id="131" name="円/楕円 130"/>
        <xdr:cNvSpPr/>
      </xdr:nvSpPr>
      <xdr:spPr bwMode="auto">
        <a:xfrm>
          <a:off x="4953000" y="72268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188478</xdr:rowOff>
    </xdr:from>
    <xdr:ext cx="736600" cy="259045"/>
    <xdr:sp macro="" textlink="">
      <xdr:nvSpPr>
        <xdr:cNvPr id="132" name="テキスト ボックス 131"/>
        <xdr:cNvSpPr txBox="1"/>
      </xdr:nvSpPr>
      <xdr:spPr>
        <a:xfrm>
          <a:off x="4622800" y="73131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8,867</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63947</xdr:rowOff>
    </xdr:from>
    <xdr:to>
      <xdr:col>3</xdr:col>
      <xdr:colOff>955675</xdr:colOff>
      <xdr:row>37</xdr:row>
      <xdr:rowOff>165547</xdr:rowOff>
    </xdr:to>
    <xdr:sp macro="" textlink="">
      <xdr:nvSpPr>
        <xdr:cNvPr id="133" name="円/楕円 132"/>
        <xdr:cNvSpPr/>
      </xdr:nvSpPr>
      <xdr:spPr bwMode="auto">
        <a:xfrm>
          <a:off x="4254500" y="71886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150324</xdr:rowOff>
    </xdr:from>
    <xdr:ext cx="762000" cy="259045"/>
    <xdr:sp macro="" textlink="">
      <xdr:nvSpPr>
        <xdr:cNvPr id="134" name="テキスト ボックス 133"/>
        <xdr:cNvSpPr txBox="1"/>
      </xdr:nvSpPr>
      <xdr:spPr>
        <a:xfrm>
          <a:off x="3924300" y="7275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10,536</a:t>
          </a:r>
          <a:endParaRPr kumimoji="1" lang="ja-JP" altLang="en-US" sz="1000" b="1">
            <a:solidFill>
              <a:srgbClr val="FF0000"/>
            </a:solidFill>
            <a:latin typeface="ＭＳ Ｐゴシック"/>
          </a:endParaRPr>
        </a:p>
      </xdr:txBody>
    </xdr:sp>
    <xdr:clientData/>
  </xdr:oneCellAnchor>
  <xdr:twoCellAnchor>
    <xdr:from>
      <xdr:col>3</xdr:col>
      <xdr:colOff>155575</xdr:colOff>
      <xdr:row>36</xdr:row>
      <xdr:rowOff>114628</xdr:rowOff>
    </xdr:from>
    <xdr:to>
      <xdr:col>3</xdr:col>
      <xdr:colOff>257175</xdr:colOff>
      <xdr:row>37</xdr:row>
      <xdr:rowOff>44778</xdr:rowOff>
    </xdr:to>
    <xdr:sp macro="" textlink="">
      <xdr:nvSpPr>
        <xdr:cNvPr id="135" name="円/楕円 134"/>
        <xdr:cNvSpPr/>
      </xdr:nvSpPr>
      <xdr:spPr bwMode="auto">
        <a:xfrm>
          <a:off x="3556000" y="70678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29555</xdr:rowOff>
    </xdr:from>
    <xdr:ext cx="762000" cy="259045"/>
    <xdr:sp macro="" textlink="">
      <xdr:nvSpPr>
        <xdr:cNvPr id="136" name="テキスト ボックス 135"/>
        <xdr:cNvSpPr txBox="1"/>
      </xdr:nvSpPr>
      <xdr:spPr>
        <a:xfrm>
          <a:off x="3225800" y="7154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15,819</a:t>
          </a:r>
          <a:endParaRPr kumimoji="1" lang="ja-JP" altLang="en-US" sz="1000" b="1">
            <a:solidFill>
              <a:srgbClr val="FF0000"/>
            </a:solidFill>
            <a:latin typeface="ＭＳ Ｐゴシック"/>
          </a:endParaRPr>
        </a:p>
      </xdr:txBody>
    </xdr:sp>
    <xdr:clientData/>
  </xdr:oneCellAnchor>
  <xdr:twoCellAnchor>
    <xdr:from>
      <xdr:col>2</xdr:col>
      <xdr:colOff>590550</xdr:colOff>
      <xdr:row>36</xdr:row>
      <xdr:rowOff>100317</xdr:rowOff>
    </xdr:from>
    <xdr:to>
      <xdr:col>2</xdr:col>
      <xdr:colOff>692150</xdr:colOff>
      <xdr:row>37</xdr:row>
      <xdr:rowOff>30467</xdr:rowOff>
    </xdr:to>
    <xdr:sp macro="" textlink="">
      <xdr:nvSpPr>
        <xdr:cNvPr id="137" name="円/楕円 136"/>
        <xdr:cNvSpPr/>
      </xdr:nvSpPr>
      <xdr:spPr bwMode="auto">
        <a:xfrm>
          <a:off x="2857500" y="70535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15244</xdr:rowOff>
    </xdr:from>
    <xdr:ext cx="762000" cy="259045"/>
    <xdr:sp macro="" textlink="">
      <xdr:nvSpPr>
        <xdr:cNvPr id="138" name="テキスト ボックス 137"/>
        <xdr:cNvSpPr txBox="1"/>
      </xdr:nvSpPr>
      <xdr:spPr>
        <a:xfrm>
          <a:off x="2527300" y="7139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16,445</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三重県川越町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14,922
14,522
8.73
6,825,560
6,356,656
462,790
4,839,580
505,326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3.4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67,905</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27251</xdr:rowOff>
    </xdr:from>
    <xdr:to>
      <xdr:col>6</xdr:col>
      <xdr:colOff>510540</xdr:colOff>
      <xdr:row>38</xdr:row>
      <xdr:rowOff>104583</xdr:rowOff>
    </xdr:to>
    <xdr:cxnSp macro="">
      <xdr:nvCxnSpPr>
        <xdr:cNvPr id="58" name="直線コネクタ 57"/>
        <xdr:cNvCxnSpPr/>
      </xdr:nvCxnSpPr>
      <xdr:spPr>
        <a:xfrm flipV="1">
          <a:off x="4633595" y="5170751"/>
          <a:ext cx="1270" cy="1448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108410</xdr:rowOff>
    </xdr:from>
    <xdr:ext cx="534377" cy="259045"/>
    <xdr:sp macro="" textlink="">
      <xdr:nvSpPr>
        <xdr:cNvPr id="59" name="人件費最小値テキスト"/>
        <xdr:cNvSpPr txBox="1"/>
      </xdr:nvSpPr>
      <xdr:spPr>
        <a:xfrm>
          <a:off x="4686300" y="6623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45,226</a:t>
          </a:r>
          <a:endParaRPr kumimoji="1" lang="ja-JP" altLang="en-US" sz="1000" b="1">
            <a:latin typeface="ＭＳ Ｐゴシック"/>
          </a:endParaRPr>
        </a:p>
      </xdr:txBody>
    </xdr:sp>
    <xdr:clientData/>
  </xdr:oneCellAnchor>
  <xdr:twoCellAnchor>
    <xdr:from>
      <xdr:col>6</xdr:col>
      <xdr:colOff>422275</xdr:colOff>
      <xdr:row>38</xdr:row>
      <xdr:rowOff>104583</xdr:rowOff>
    </xdr:from>
    <xdr:to>
      <xdr:col>6</xdr:col>
      <xdr:colOff>600075</xdr:colOff>
      <xdr:row>38</xdr:row>
      <xdr:rowOff>104583</xdr:rowOff>
    </xdr:to>
    <xdr:cxnSp macro="">
      <xdr:nvCxnSpPr>
        <xdr:cNvPr id="60" name="直線コネクタ 59"/>
        <xdr:cNvCxnSpPr/>
      </xdr:nvCxnSpPr>
      <xdr:spPr>
        <a:xfrm>
          <a:off x="4546600" y="6619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145378</xdr:rowOff>
    </xdr:from>
    <xdr:ext cx="599010" cy="259045"/>
    <xdr:sp macro="" textlink="">
      <xdr:nvSpPr>
        <xdr:cNvPr id="61" name="人件費最大値テキスト"/>
        <xdr:cNvSpPr txBox="1"/>
      </xdr:nvSpPr>
      <xdr:spPr>
        <a:xfrm>
          <a:off x="4686300" y="4945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178,330</a:t>
          </a:r>
          <a:endParaRPr kumimoji="1" lang="ja-JP" altLang="en-US" sz="1000" b="1">
            <a:latin typeface="ＭＳ Ｐゴシック"/>
          </a:endParaRPr>
        </a:p>
      </xdr:txBody>
    </xdr:sp>
    <xdr:clientData/>
  </xdr:oneCellAnchor>
  <xdr:twoCellAnchor>
    <xdr:from>
      <xdr:col>6</xdr:col>
      <xdr:colOff>422275</xdr:colOff>
      <xdr:row>30</xdr:row>
      <xdr:rowOff>27251</xdr:rowOff>
    </xdr:from>
    <xdr:to>
      <xdr:col>6</xdr:col>
      <xdr:colOff>600075</xdr:colOff>
      <xdr:row>30</xdr:row>
      <xdr:rowOff>27251</xdr:rowOff>
    </xdr:to>
    <xdr:cxnSp macro="">
      <xdr:nvCxnSpPr>
        <xdr:cNvPr id="62" name="直線コネクタ 61"/>
        <xdr:cNvCxnSpPr/>
      </xdr:nvCxnSpPr>
      <xdr:spPr>
        <a:xfrm>
          <a:off x="4546600" y="5170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102525</xdr:rowOff>
    </xdr:from>
    <xdr:to>
      <xdr:col>6</xdr:col>
      <xdr:colOff>511175</xdr:colOff>
      <xdr:row>37</xdr:row>
      <xdr:rowOff>104789</xdr:rowOff>
    </xdr:to>
    <xdr:cxnSp macro="">
      <xdr:nvCxnSpPr>
        <xdr:cNvPr id="63" name="直線コネクタ 62"/>
        <xdr:cNvCxnSpPr/>
      </xdr:nvCxnSpPr>
      <xdr:spPr>
        <a:xfrm>
          <a:off x="3797300" y="6446175"/>
          <a:ext cx="838200" cy="2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169591</xdr:rowOff>
    </xdr:from>
    <xdr:ext cx="534377" cy="259045"/>
    <xdr:sp macro="" textlink="">
      <xdr:nvSpPr>
        <xdr:cNvPr id="64" name="人件費平均値テキスト"/>
        <xdr:cNvSpPr txBox="1"/>
      </xdr:nvSpPr>
      <xdr:spPr>
        <a:xfrm>
          <a:off x="4686300" y="59988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83,939</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146714</xdr:rowOff>
    </xdr:from>
    <xdr:to>
      <xdr:col>6</xdr:col>
      <xdr:colOff>561975</xdr:colOff>
      <xdr:row>36</xdr:row>
      <xdr:rowOff>76864</xdr:rowOff>
    </xdr:to>
    <xdr:sp macro="" textlink="">
      <xdr:nvSpPr>
        <xdr:cNvPr id="65" name="フローチャート : 判断 64"/>
        <xdr:cNvSpPr/>
      </xdr:nvSpPr>
      <xdr:spPr>
        <a:xfrm>
          <a:off x="4584700" y="614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102525</xdr:rowOff>
    </xdr:from>
    <xdr:to>
      <xdr:col>5</xdr:col>
      <xdr:colOff>358775</xdr:colOff>
      <xdr:row>37</xdr:row>
      <xdr:rowOff>125734</xdr:rowOff>
    </xdr:to>
    <xdr:cxnSp macro="">
      <xdr:nvCxnSpPr>
        <xdr:cNvPr id="66" name="直線コネクタ 65"/>
        <xdr:cNvCxnSpPr/>
      </xdr:nvCxnSpPr>
      <xdr:spPr>
        <a:xfrm flipV="1">
          <a:off x="2908300" y="6446175"/>
          <a:ext cx="889000" cy="23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85144</xdr:rowOff>
    </xdr:from>
    <xdr:to>
      <xdr:col>5</xdr:col>
      <xdr:colOff>409575</xdr:colOff>
      <xdr:row>36</xdr:row>
      <xdr:rowOff>15294</xdr:rowOff>
    </xdr:to>
    <xdr:sp macro="" textlink="">
      <xdr:nvSpPr>
        <xdr:cNvPr id="67" name="フローチャート : 判断 66"/>
        <xdr:cNvSpPr/>
      </xdr:nvSpPr>
      <xdr:spPr>
        <a:xfrm>
          <a:off x="3746500" y="608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31821</xdr:rowOff>
    </xdr:from>
    <xdr:ext cx="534377" cy="259045"/>
    <xdr:sp macro="" textlink="">
      <xdr:nvSpPr>
        <xdr:cNvPr id="68" name="テキスト ボックス 67"/>
        <xdr:cNvSpPr txBox="1"/>
      </xdr:nvSpPr>
      <xdr:spPr>
        <a:xfrm>
          <a:off x="3530111" y="5861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89,595</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122174</xdr:rowOff>
    </xdr:from>
    <xdr:to>
      <xdr:col>4</xdr:col>
      <xdr:colOff>155575</xdr:colOff>
      <xdr:row>37</xdr:row>
      <xdr:rowOff>125734</xdr:rowOff>
    </xdr:to>
    <xdr:cxnSp macro="">
      <xdr:nvCxnSpPr>
        <xdr:cNvPr id="69" name="直線コネクタ 68"/>
        <xdr:cNvCxnSpPr/>
      </xdr:nvCxnSpPr>
      <xdr:spPr>
        <a:xfrm>
          <a:off x="2019300" y="6465824"/>
          <a:ext cx="889000" cy="3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109681</xdr:rowOff>
    </xdr:from>
    <xdr:to>
      <xdr:col>4</xdr:col>
      <xdr:colOff>206375</xdr:colOff>
      <xdr:row>36</xdr:row>
      <xdr:rowOff>39831</xdr:rowOff>
    </xdr:to>
    <xdr:sp macro="" textlink="">
      <xdr:nvSpPr>
        <xdr:cNvPr id="70" name="フローチャート : 判断 69"/>
        <xdr:cNvSpPr/>
      </xdr:nvSpPr>
      <xdr:spPr>
        <a:xfrm>
          <a:off x="2857500" y="6110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56358</xdr:rowOff>
    </xdr:from>
    <xdr:ext cx="534377" cy="259045"/>
    <xdr:sp macro="" textlink="">
      <xdr:nvSpPr>
        <xdr:cNvPr id="71" name="テキスト ボックス 70"/>
        <xdr:cNvSpPr txBox="1"/>
      </xdr:nvSpPr>
      <xdr:spPr>
        <a:xfrm>
          <a:off x="2641111" y="5885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87,341</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101643</xdr:rowOff>
    </xdr:from>
    <xdr:to>
      <xdr:col>2</xdr:col>
      <xdr:colOff>638175</xdr:colOff>
      <xdr:row>37</xdr:row>
      <xdr:rowOff>122174</xdr:rowOff>
    </xdr:to>
    <xdr:cxnSp macro="">
      <xdr:nvCxnSpPr>
        <xdr:cNvPr id="72" name="直線コネクタ 71"/>
        <xdr:cNvCxnSpPr/>
      </xdr:nvCxnSpPr>
      <xdr:spPr>
        <a:xfrm>
          <a:off x="1130300" y="6445293"/>
          <a:ext cx="889000" cy="20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89738</xdr:rowOff>
    </xdr:from>
    <xdr:to>
      <xdr:col>3</xdr:col>
      <xdr:colOff>3175</xdr:colOff>
      <xdr:row>36</xdr:row>
      <xdr:rowOff>19888</xdr:rowOff>
    </xdr:to>
    <xdr:sp macro="" textlink="">
      <xdr:nvSpPr>
        <xdr:cNvPr id="73" name="フローチャート : 判断 72"/>
        <xdr:cNvSpPr/>
      </xdr:nvSpPr>
      <xdr:spPr>
        <a:xfrm>
          <a:off x="1968500" y="6090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36415</xdr:rowOff>
    </xdr:from>
    <xdr:ext cx="534377" cy="259045"/>
    <xdr:sp macro="" textlink="">
      <xdr:nvSpPr>
        <xdr:cNvPr id="74" name="テキスト ボックス 73"/>
        <xdr:cNvSpPr txBox="1"/>
      </xdr:nvSpPr>
      <xdr:spPr>
        <a:xfrm>
          <a:off x="1752111" y="5865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89,173</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79680</xdr:rowOff>
    </xdr:from>
    <xdr:to>
      <xdr:col>1</xdr:col>
      <xdr:colOff>485775</xdr:colOff>
      <xdr:row>36</xdr:row>
      <xdr:rowOff>9830</xdr:rowOff>
    </xdr:to>
    <xdr:sp macro="" textlink="">
      <xdr:nvSpPr>
        <xdr:cNvPr id="75" name="フローチャート : 判断 74"/>
        <xdr:cNvSpPr/>
      </xdr:nvSpPr>
      <xdr:spPr>
        <a:xfrm>
          <a:off x="1079500" y="6080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26357</xdr:rowOff>
    </xdr:from>
    <xdr:ext cx="534377" cy="259045"/>
    <xdr:sp macro="" textlink="">
      <xdr:nvSpPr>
        <xdr:cNvPr id="76" name="テキスト ボックス 75"/>
        <xdr:cNvSpPr txBox="1"/>
      </xdr:nvSpPr>
      <xdr:spPr>
        <a:xfrm>
          <a:off x="863111" y="5855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90,097</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37</xdr:row>
      <xdr:rowOff>53989</xdr:rowOff>
    </xdr:from>
    <xdr:to>
      <xdr:col>6</xdr:col>
      <xdr:colOff>561975</xdr:colOff>
      <xdr:row>37</xdr:row>
      <xdr:rowOff>155589</xdr:rowOff>
    </xdr:to>
    <xdr:sp macro="" textlink="">
      <xdr:nvSpPr>
        <xdr:cNvPr id="82" name="円/楕円 81"/>
        <xdr:cNvSpPr/>
      </xdr:nvSpPr>
      <xdr:spPr>
        <a:xfrm>
          <a:off x="4584700" y="639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32416</xdr:rowOff>
    </xdr:from>
    <xdr:ext cx="534377" cy="259045"/>
    <xdr:sp macro="" textlink="">
      <xdr:nvSpPr>
        <xdr:cNvPr id="83" name="人件費該当値テキスト"/>
        <xdr:cNvSpPr txBox="1"/>
      </xdr:nvSpPr>
      <xdr:spPr>
        <a:xfrm>
          <a:off x="4686300" y="6376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60,957</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51725</xdr:rowOff>
    </xdr:from>
    <xdr:to>
      <xdr:col>5</xdr:col>
      <xdr:colOff>409575</xdr:colOff>
      <xdr:row>37</xdr:row>
      <xdr:rowOff>153325</xdr:rowOff>
    </xdr:to>
    <xdr:sp macro="" textlink="">
      <xdr:nvSpPr>
        <xdr:cNvPr id="84" name="円/楕円 83"/>
        <xdr:cNvSpPr/>
      </xdr:nvSpPr>
      <xdr:spPr>
        <a:xfrm>
          <a:off x="3746500" y="639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144453</xdr:rowOff>
    </xdr:from>
    <xdr:ext cx="534377" cy="259045"/>
    <xdr:sp macro="" textlink="">
      <xdr:nvSpPr>
        <xdr:cNvPr id="85" name="テキスト ボックス 84"/>
        <xdr:cNvSpPr txBox="1"/>
      </xdr:nvSpPr>
      <xdr:spPr>
        <a:xfrm>
          <a:off x="3530111" y="6488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61,165</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74934</xdr:rowOff>
    </xdr:from>
    <xdr:to>
      <xdr:col>4</xdr:col>
      <xdr:colOff>206375</xdr:colOff>
      <xdr:row>38</xdr:row>
      <xdr:rowOff>5083</xdr:rowOff>
    </xdr:to>
    <xdr:sp macro="" textlink="">
      <xdr:nvSpPr>
        <xdr:cNvPr id="86" name="円/楕円 85"/>
        <xdr:cNvSpPr/>
      </xdr:nvSpPr>
      <xdr:spPr>
        <a:xfrm>
          <a:off x="2857500" y="64185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167660</xdr:rowOff>
    </xdr:from>
    <xdr:ext cx="534377" cy="259045"/>
    <xdr:sp macro="" textlink="">
      <xdr:nvSpPr>
        <xdr:cNvPr id="87" name="テキスト ボックス 86"/>
        <xdr:cNvSpPr txBox="1"/>
      </xdr:nvSpPr>
      <xdr:spPr>
        <a:xfrm>
          <a:off x="2641111" y="651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59,033</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71374</xdr:rowOff>
    </xdr:from>
    <xdr:to>
      <xdr:col>3</xdr:col>
      <xdr:colOff>3175</xdr:colOff>
      <xdr:row>38</xdr:row>
      <xdr:rowOff>1524</xdr:rowOff>
    </xdr:to>
    <xdr:sp macro="" textlink="">
      <xdr:nvSpPr>
        <xdr:cNvPr id="88" name="円/楕円 87"/>
        <xdr:cNvSpPr/>
      </xdr:nvSpPr>
      <xdr:spPr>
        <a:xfrm>
          <a:off x="1968500" y="6415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164101</xdr:rowOff>
    </xdr:from>
    <xdr:ext cx="534377" cy="259045"/>
    <xdr:sp macro="" textlink="">
      <xdr:nvSpPr>
        <xdr:cNvPr id="89" name="テキスト ボックス 88"/>
        <xdr:cNvSpPr txBox="1"/>
      </xdr:nvSpPr>
      <xdr:spPr>
        <a:xfrm>
          <a:off x="1752111" y="6507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59,360</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50843</xdr:rowOff>
    </xdr:from>
    <xdr:to>
      <xdr:col>1</xdr:col>
      <xdr:colOff>485775</xdr:colOff>
      <xdr:row>37</xdr:row>
      <xdr:rowOff>152443</xdr:rowOff>
    </xdr:to>
    <xdr:sp macro="" textlink="">
      <xdr:nvSpPr>
        <xdr:cNvPr id="90" name="円/楕円 89"/>
        <xdr:cNvSpPr/>
      </xdr:nvSpPr>
      <xdr:spPr>
        <a:xfrm>
          <a:off x="1079500" y="6394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143570</xdr:rowOff>
    </xdr:from>
    <xdr:ext cx="534377" cy="259045"/>
    <xdr:sp macro="" textlink="">
      <xdr:nvSpPr>
        <xdr:cNvPr id="91" name="テキスト ボックス 90"/>
        <xdr:cNvSpPr txBox="1"/>
      </xdr:nvSpPr>
      <xdr:spPr>
        <a:xfrm>
          <a:off x="863111" y="6487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61,246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57,525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108479</xdr:rowOff>
    </xdr:from>
    <xdr:to>
      <xdr:col>6</xdr:col>
      <xdr:colOff>510540</xdr:colOff>
      <xdr:row>58</xdr:row>
      <xdr:rowOff>141131</xdr:rowOff>
    </xdr:to>
    <xdr:cxnSp macro="">
      <xdr:nvCxnSpPr>
        <xdr:cNvPr id="115" name="直線コネクタ 114"/>
        <xdr:cNvCxnSpPr/>
      </xdr:nvCxnSpPr>
      <xdr:spPr>
        <a:xfrm flipV="1">
          <a:off x="4633595" y="8680979"/>
          <a:ext cx="1270" cy="1404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144958</xdr:rowOff>
    </xdr:from>
    <xdr:ext cx="534377" cy="259045"/>
    <xdr:sp macro="" textlink="">
      <xdr:nvSpPr>
        <xdr:cNvPr id="116" name="物件費最小値テキスト"/>
        <xdr:cNvSpPr txBox="1"/>
      </xdr:nvSpPr>
      <xdr:spPr>
        <a:xfrm>
          <a:off x="4686300" y="10089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39,249</a:t>
          </a:r>
          <a:endParaRPr kumimoji="1" lang="ja-JP" altLang="en-US" sz="1000" b="1">
            <a:latin typeface="ＭＳ Ｐゴシック"/>
          </a:endParaRPr>
        </a:p>
      </xdr:txBody>
    </xdr:sp>
    <xdr:clientData/>
  </xdr:oneCellAnchor>
  <xdr:twoCellAnchor>
    <xdr:from>
      <xdr:col>6</xdr:col>
      <xdr:colOff>422275</xdr:colOff>
      <xdr:row>58</xdr:row>
      <xdr:rowOff>141131</xdr:rowOff>
    </xdr:from>
    <xdr:to>
      <xdr:col>6</xdr:col>
      <xdr:colOff>600075</xdr:colOff>
      <xdr:row>58</xdr:row>
      <xdr:rowOff>141131</xdr:rowOff>
    </xdr:to>
    <xdr:cxnSp macro="">
      <xdr:nvCxnSpPr>
        <xdr:cNvPr id="117" name="直線コネクタ 116"/>
        <xdr:cNvCxnSpPr/>
      </xdr:nvCxnSpPr>
      <xdr:spPr>
        <a:xfrm>
          <a:off x="4546600" y="10085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55156</xdr:rowOff>
    </xdr:from>
    <xdr:ext cx="599010" cy="259045"/>
    <xdr:sp macro="" textlink="">
      <xdr:nvSpPr>
        <xdr:cNvPr id="118" name="物件費最大値テキスト"/>
        <xdr:cNvSpPr txBox="1"/>
      </xdr:nvSpPr>
      <xdr:spPr>
        <a:xfrm>
          <a:off x="4686300" y="8456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776,389</a:t>
          </a:r>
          <a:endParaRPr kumimoji="1" lang="ja-JP" altLang="en-US" sz="1000" b="1">
            <a:latin typeface="ＭＳ Ｐゴシック"/>
          </a:endParaRPr>
        </a:p>
      </xdr:txBody>
    </xdr:sp>
    <xdr:clientData/>
  </xdr:oneCellAnchor>
  <xdr:twoCellAnchor>
    <xdr:from>
      <xdr:col>6</xdr:col>
      <xdr:colOff>422275</xdr:colOff>
      <xdr:row>50</xdr:row>
      <xdr:rowOff>108479</xdr:rowOff>
    </xdr:from>
    <xdr:to>
      <xdr:col>6</xdr:col>
      <xdr:colOff>600075</xdr:colOff>
      <xdr:row>50</xdr:row>
      <xdr:rowOff>108479</xdr:rowOff>
    </xdr:to>
    <xdr:cxnSp macro="">
      <xdr:nvCxnSpPr>
        <xdr:cNvPr id="119" name="直線コネクタ 118"/>
        <xdr:cNvCxnSpPr/>
      </xdr:nvCxnSpPr>
      <xdr:spPr>
        <a:xfrm>
          <a:off x="4546600" y="8680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56143</xdr:rowOff>
    </xdr:from>
    <xdr:to>
      <xdr:col>6</xdr:col>
      <xdr:colOff>511175</xdr:colOff>
      <xdr:row>58</xdr:row>
      <xdr:rowOff>61981</xdr:rowOff>
    </xdr:to>
    <xdr:cxnSp macro="">
      <xdr:nvCxnSpPr>
        <xdr:cNvPr id="120" name="直線コネクタ 119"/>
        <xdr:cNvCxnSpPr/>
      </xdr:nvCxnSpPr>
      <xdr:spPr>
        <a:xfrm flipV="1">
          <a:off x="3797300" y="10000243"/>
          <a:ext cx="838200" cy="5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12523</xdr:rowOff>
    </xdr:from>
    <xdr:ext cx="534377" cy="259045"/>
    <xdr:sp macro="" textlink="">
      <xdr:nvSpPr>
        <xdr:cNvPr id="121" name="物件費平均値テキスト"/>
        <xdr:cNvSpPr txBox="1"/>
      </xdr:nvSpPr>
      <xdr:spPr>
        <a:xfrm>
          <a:off x="4686300" y="97851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92,102</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161096</xdr:rowOff>
    </xdr:from>
    <xdr:to>
      <xdr:col>6</xdr:col>
      <xdr:colOff>561975</xdr:colOff>
      <xdr:row>58</xdr:row>
      <xdr:rowOff>91246</xdr:rowOff>
    </xdr:to>
    <xdr:sp macro="" textlink="">
      <xdr:nvSpPr>
        <xdr:cNvPr id="122" name="フローチャート : 判断 121"/>
        <xdr:cNvSpPr/>
      </xdr:nvSpPr>
      <xdr:spPr>
        <a:xfrm>
          <a:off x="4584700" y="993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61981</xdr:rowOff>
    </xdr:from>
    <xdr:to>
      <xdr:col>5</xdr:col>
      <xdr:colOff>358775</xdr:colOff>
      <xdr:row>58</xdr:row>
      <xdr:rowOff>66645</xdr:rowOff>
    </xdr:to>
    <xdr:cxnSp macro="">
      <xdr:nvCxnSpPr>
        <xdr:cNvPr id="123" name="直線コネクタ 122"/>
        <xdr:cNvCxnSpPr/>
      </xdr:nvCxnSpPr>
      <xdr:spPr>
        <a:xfrm flipV="1">
          <a:off x="2908300" y="10006081"/>
          <a:ext cx="889000" cy="4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21671</xdr:rowOff>
    </xdr:from>
    <xdr:to>
      <xdr:col>5</xdr:col>
      <xdr:colOff>409575</xdr:colOff>
      <xdr:row>58</xdr:row>
      <xdr:rowOff>123271</xdr:rowOff>
    </xdr:to>
    <xdr:sp macro="" textlink="">
      <xdr:nvSpPr>
        <xdr:cNvPr id="124" name="フローチャート : 判断 123"/>
        <xdr:cNvSpPr/>
      </xdr:nvSpPr>
      <xdr:spPr>
        <a:xfrm>
          <a:off x="3746500" y="9965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114398</xdr:rowOff>
    </xdr:from>
    <xdr:ext cx="534377" cy="259045"/>
    <xdr:sp macro="" textlink="">
      <xdr:nvSpPr>
        <xdr:cNvPr id="125" name="テキスト ボックス 124"/>
        <xdr:cNvSpPr txBox="1"/>
      </xdr:nvSpPr>
      <xdr:spPr>
        <a:xfrm>
          <a:off x="3530111" y="10058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75,291</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61888</xdr:rowOff>
    </xdr:from>
    <xdr:to>
      <xdr:col>4</xdr:col>
      <xdr:colOff>155575</xdr:colOff>
      <xdr:row>58</xdr:row>
      <xdr:rowOff>66645</xdr:rowOff>
    </xdr:to>
    <xdr:cxnSp macro="">
      <xdr:nvCxnSpPr>
        <xdr:cNvPr id="126" name="直線コネクタ 125"/>
        <xdr:cNvCxnSpPr/>
      </xdr:nvCxnSpPr>
      <xdr:spPr>
        <a:xfrm>
          <a:off x="2019300" y="10005988"/>
          <a:ext cx="889000" cy="4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29666</xdr:rowOff>
    </xdr:from>
    <xdr:to>
      <xdr:col>4</xdr:col>
      <xdr:colOff>206375</xdr:colOff>
      <xdr:row>58</xdr:row>
      <xdr:rowOff>131266</xdr:rowOff>
    </xdr:to>
    <xdr:sp macro="" textlink="">
      <xdr:nvSpPr>
        <xdr:cNvPr id="127" name="フローチャート : 判断 126"/>
        <xdr:cNvSpPr/>
      </xdr:nvSpPr>
      <xdr:spPr>
        <a:xfrm>
          <a:off x="2857500" y="99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122393</xdr:rowOff>
    </xdr:from>
    <xdr:ext cx="534377" cy="259045"/>
    <xdr:sp macro="" textlink="">
      <xdr:nvSpPr>
        <xdr:cNvPr id="128" name="テキスト ボックス 127"/>
        <xdr:cNvSpPr txBox="1"/>
      </xdr:nvSpPr>
      <xdr:spPr>
        <a:xfrm>
          <a:off x="2641111" y="10066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71,094</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51512</xdr:rowOff>
    </xdr:from>
    <xdr:to>
      <xdr:col>2</xdr:col>
      <xdr:colOff>638175</xdr:colOff>
      <xdr:row>58</xdr:row>
      <xdr:rowOff>61888</xdr:rowOff>
    </xdr:to>
    <xdr:cxnSp macro="">
      <xdr:nvCxnSpPr>
        <xdr:cNvPr id="129" name="直線コネクタ 128"/>
        <xdr:cNvCxnSpPr/>
      </xdr:nvCxnSpPr>
      <xdr:spPr>
        <a:xfrm>
          <a:off x="1130300" y="9995612"/>
          <a:ext cx="889000" cy="1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34061</xdr:rowOff>
    </xdr:from>
    <xdr:to>
      <xdr:col>3</xdr:col>
      <xdr:colOff>3175</xdr:colOff>
      <xdr:row>58</xdr:row>
      <xdr:rowOff>135661</xdr:rowOff>
    </xdr:to>
    <xdr:sp macro="" textlink="">
      <xdr:nvSpPr>
        <xdr:cNvPr id="130" name="フローチャート : 判断 129"/>
        <xdr:cNvSpPr/>
      </xdr:nvSpPr>
      <xdr:spPr>
        <a:xfrm>
          <a:off x="1968500" y="997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126788</xdr:rowOff>
    </xdr:from>
    <xdr:ext cx="534377" cy="259045"/>
    <xdr:sp macro="" textlink="">
      <xdr:nvSpPr>
        <xdr:cNvPr id="131" name="テキスト ボックス 130"/>
        <xdr:cNvSpPr txBox="1"/>
      </xdr:nvSpPr>
      <xdr:spPr>
        <a:xfrm>
          <a:off x="1752111" y="10070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68,787</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27548</xdr:rowOff>
    </xdr:from>
    <xdr:to>
      <xdr:col>1</xdr:col>
      <xdr:colOff>485775</xdr:colOff>
      <xdr:row>58</xdr:row>
      <xdr:rowOff>129148</xdr:rowOff>
    </xdr:to>
    <xdr:sp macro="" textlink="">
      <xdr:nvSpPr>
        <xdr:cNvPr id="132" name="フローチャート : 判断 131"/>
        <xdr:cNvSpPr/>
      </xdr:nvSpPr>
      <xdr:spPr>
        <a:xfrm>
          <a:off x="1079500" y="997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120275</xdr:rowOff>
    </xdr:from>
    <xdr:ext cx="534377" cy="259045"/>
    <xdr:sp macro="" textlink="">
      <xdr:nvSpPr>
        <xdr:cNvPr id="133" name="テキスト ボックス 132"/>
        <xdr:cNvSpPr txBox="1"/>
      </xdr:nvSpPr>
      <xdr:spPr>
        <a:xfrm>
          <a:off x="863111" y="10064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72,206</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5343</xdr:rowOff>
    </xdr:from>
    <xdr:to>
      <xdr:col>6</xdr:col>
      <xdr:colOff>561975</xdr:colOff>
      <xdr:row>58</xdr:row>
      <xdr:rowOff>106943</xdr:rowOff>
    </xdr:to>
    <xdr:sp macro="" textlink="">
      <xdr:nvSpPr>
        <xdr:cNvPr id="139" name="円/楕円 138"/>
        <xdr:cNvSpPr/>
      </xdr:nvSpPr>
      <xdr:spPr>
        <a:xfrm>
          <a:off x="4584700" y="994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139523</xdr:rowOff>
    </xdr:from>
    <xdr:ext cx="534377" cy="259045"/>
    <xdr:sp macro="" textlink="">
      <xdr:nvSpPr>
        <xdr:cNvPr id="140" name="物件費該当値テキスト"/>
        <xdr:cNvSpPr txBox="1"/>
      </xdr:nvSpPr>
      <xdr:spPr>
        <a:xfrm>
          <a:off x="4686300" y="991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83,862</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11181</xdr:rowOff>
    </xdr:from>
    <xdr:to>
      <xdr:col>5</xdr:col>
      <xdr:colOff>409575</xdr:colOff>
      <xdr:row>58</xdr:row>
      <xdr:rowOff>112781</xdr:rowOff>
    </xdr:to>
    <xdr:sp macro="" textlink="">
      <xdr:nvSpPr>
        <xdr:cNvPr id="141" name="円/楕円 140"/>
        <xdr:cNvSpPr/>
      </xdr:nvSpPr>
      <xdr:spPr>
        <a:xfrm>
          <a:off x="3746500" y="9955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129308</xdr:rowOff>
    </xdr:from>
    <xdr:ext cx="534377" cy="259045"/>
    <xdr:sp macro="" textlink="">
      <xdr:nvSpPr>
        <xdr:cNvPr id="142" name="テキスト ボックス 141"/>
        <xdr:cNvSpPr txBox="1"/>
      </xdr:nvSpPr>
      <xdr:spPr>
        <a:xfrm>
          <a:off x="3530111" y="9730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80,797</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15845</xdr:rowOff>
    </xdr:from>
    <xdr:to>
      <xdr:col>4</xdr:col>
      <xdr:colOff>206375</xdr:colOff>
      <xdr:row>58</xdr:row>
      <xdr:rowOff>117445</xdr:rowOff>
    </xdr:to>
    <xdr:sp macro="" textlink="">
      <xdr:nvSpPr>
        <xdr:cNvPr id="143" name="円/楕円 142"/>
        <xdr:cNvSpPr/>
      </xdr:nvSpPr>
      <xdr:spPr>
        <a:xfrm>
          <a:off x="2857500" y="995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133972</xdr:rowOff>
    </xdr:from>
    <xdr:ext cx="534377" cy="259045"/>
    <xdr:sp macro="" textlink="">
      <xdr:nvSpPr>
        <xdr:cNvPr id="144" name="テキスト ボックス 143"/>
        <xdr:cNvSpPr txBox="1"/>
      </xdr:nvSpPr>
      <xdr:spPr>
        <a:xfrm>
          <a:off x="2641111" y="9735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78,349</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11088</xdr:rowOff>
    </xdr:from>
    <xdr:to>
      <xdr:col>3</xdr:col>
      <xdr:colOff>3175</xdr:colOff>
      <xdr:row>58</xdr:row>
      <xdr:rowOff>112688</xdr:rowOff>
    </xdr:to>
    <xdr:sp macro="" textlink="">
      <xdr:nvSpPr>
        <xdr:cNvPr id="145" name="円/楕円 144"/>
        <xdr:cNvSpPr/>
      </xdr:nvSpPr>
      <xdr:spPr>
        <a:xfrm>
          <a:off x="1968500" y="995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129215</xdr:rowOff>
    </xdr:from>
    <xdr:ext cx="534377" cy="259045"/>
    <xdr:sp macro="" textlink="">
      <xdr:nvSpPr>
        <xdr:cNvPr id="146" name="テキスト ボックス 145"/>
        <xdr:cNvSpPr txBox="1"/>
      </xdr:nvSpPr>
      <xdr:spPr>
        <a:xfrm>
          <a:off x="1752111" y="973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80,846</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712</xdr:rowOff>
    </xdr:from>
    <xdr:to>
      <xdr:col>1</xdr:col>
      <xdr:colOff>485775</xdr:colOff>
      <xdr:row>58</xdr:row>
      <xdr:rowOff>102312</xdr:rowOff>
    </xdr:to>
    <xdr:sp macro="" textlink="">
      <xdr:nvSpPr>
        <xdr:cNvPr id="147" name="円/楕円 146"/>
        <xdr:cNvSpPr/>
      </xdr:nvSpPr>
      <xdr:spPr>
        <a:xfrm>
          <a:off x="1079500" y="994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118839</xdr:rowOff>
    </xdr:from>
    <xdr:ext cx="534377" cy="259045"/>
    <xdr:sp macro="" textlink="">
      <xdr:nvSpPr>
        <xdr:cNvPr id="148" name="テキスト ボックス 147"/>
        <xdr:cNvSpPr txBox="1"/>
      </xdr:nvSpPr>
      <xdr:spPr>
        <a:xfrm>
          <a:off x="863111" y="9720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86,293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60/65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4,441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60" name="テキスト ボックス 159"/>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62" name="テキスト ボックス 161"/>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160762</xdr:rowOff>
    </xdr:from>
    <xdr:ext cx="531299" cy="259045"/>
    <xdr:sp macro="" textlink="">
      <xdr:nvSpPr>
        <xdr:cNvPr id="164" name="テキスト ボックス 163"/>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531299" cy="259045"/>
    <xdr:sp macro="" textlink="">
      <xdr:nvSpPr>
        <xdr:cNvPr id="166" name="テキスト ボックス 165"/>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8" name="テキスト ボックス 167"/>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70" name="テキスト ボックス 169"/>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2" name="テキスト ボックス 171"/>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18575</xdr:rowOff>
    </xdr:from>
    <xdr:to>
      <xdr:col>6</xdr:col>
      <xdr:colOff>510540</xdr:colOff>
      <xdr:row>79</xdr:row>
      <xdr:rowOff>80590</xdr:rowOff>
    </xdr:to>
    <xdr:cxnSp macro="">
      <xdr:nvCxnSpPr>
        <xdr:cNvPr id="174" name="直線コネクタ 173"/>
        <xdr:cNvCxnSpPr/>
      </xdr:nvCxnSpPr>
      <xdr:spPr>
        <a:xfrm flipV="1">
          <a:off x="4633595" y="12191525"/>
          <a:ext cx="1270" cy="1433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84417</xdr:rowOff>
    </xdr:from>
    <xdr:ext cx="378565" cy="259045"/>
    <xdr:sp macro="" textlink="">
      <xdr:nvSpPr>
        <xdr:cNvPr id="175" name="維持補修費最小値テキスト"/>
        <xdr:cNvSpPr txBox="1"/>
      </xdr:nvSpPr>
      <xdr:spPr>
        <a:xfrm>
          <a:off x="4686300" y="13628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560</a:t>
          </a:r>
          <a:endParaRPr kumimoji="1" lang="ja-JP" altLang="en-US" sz="1000" b="1">
            <a:latin typeface="ＭＳ Ｐゴシック"/>
          </a:endParaRPr>
        </a:p>
      </xdr:txBody>
    </xdr:sp>
    <xdr:clientData/>
  </xdr:oneCellAnchor>
  <xdr:twoCellAnchor>
    <xdr:from>
      <xdr:col>6</xdr:col>
      <xdr:colOff>422275</xdr:colOff>
      <xdr:row>79</xdr:row>
      <xdr:rowOff>80590</xdr:rowOff>
    </xdr:from>
    <xdr:to>
      <xdr:col>6</xdr:col>
      <xdr:colOff>600075</xdr:colOff>
      <xdr:row>79</xdr:row>
      <xdr:rowOff>80590</xdr:rowOff>
    </xdr:to>
    <xdr:cxnSp macro="">
      <xdr:nvCxnSpPr>
        <xdr:cNvPr id="176" name="直線コネクタ 175"/>
        <xdr:cNvCxnSpPr/>
      </xdr:nvCxnSpPr>
      <xdr:spPr>
        <a:xfrm>
          <a:off x="4546600" y="13625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136702</xdr:rowOff>
    </xdr:from>
    <xdr:ext cx="534377" cy="259045"/>
    <xdr:sp macro="" textlink="">
      <xdr:nvSpPr>
        <xdr:cNvPr id="177" name="維持補修費最大値テキスト"/>
        <xdr:cNvSpPr txBox="1"/>
      </xdr:nvSpPr>
      <xdr:spPr>
        <a:xfrm>
          <a:off x="4686300" y="1196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44,459</a:t>
          </a:r>
          <a:endParaRPr kumimoji="1" lang="ja-JP" altLang="en-US" sz="1000" b="1">
            <a:latin typeface="ＭＳ Ｐゴシック"/>
          </a:endParaRPr>
        </a:p>
      </xdr:txBody>
    </xdr:sp>
    <xdr:clientData/>
  </xdr:oneCellAnchor>
  <xdr:twoCellAnchor>
    <xdr:from>
      <xdr:col>6</xdr:col>
      <xdr:colOff>422275</xdr:colOff>
      <xdr:row>71</xdr:row>
      <xdr:rowOff>18575</xdr:rowOff>
    </xdr:from>
    <xdr:to>
      <xdr:col>6</xdr:col>
      <xdr:colOff>600075</xdr:colOff>
      <xdr:row>71</xdr:row>
      <xdr:rowOff>18575</xdr:rowOff>
    </xdr:to>
    <xdr:cxnSp macro="">
      <xdr:nvCxnSpPr>
        <xdr:cNvPr id="178" name="直線コネクタ 177"/>
        <xdr:cNvCxnSpPr/>
      </xdr:nvCxnSpPr>
      <xdr:spPr>
        <a:xfrm>
          <a:off x="4546600" y="12191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79</xdr:row>
      <xdr:rowOff>52668</xdr:rowOff>
    </xdr:from>
    <xdr:to>
      <xdr:col>6</xdr:col>
      <xdr:colOff>511175</xdr:colOff>
      <xdr:row>79</xdr:row>
      <xdr:rowOff>62564</xdr:rowOff>
    </xdr:to>
    <xdr:cxnSp macro="">
      <xdr:nvCxnSpPr>
        <xdr:cNvPr id="179" name="直線コネクタ 178"/>
        <xdr:cNvCxnSpPr/>
      </xdr:nvCxnSpPr>
      <xdr:spPr>
        <a:xfrm>
          <a:off x="3797300" y="13597218"/>
          <a:ext cx="838200" cy="9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63413</xdr:rowOff>
    </xdr:from>
    <xdr:ext cx="469744" cy="259045"/>
    <xdr:sp macro="" textlink="">
      <xdr:nvSpPr>
        <xdr:cNvPr id="180" name="維持補修費平均値テキスト"/>
        <xdr:cNvSpPr txBox="1"/>
      </xdr:nvSpPr>
      <xdr:spPr>
        <a:xfrm>
          <a:off x="4686300" y="132650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5,481</a:t>
          </a:r>
          <a:endParaRPr kumimoji="1" lang="ja-JP" altLang="en-US" sz="1000" b="1">
            <a:solidFill>
              <a:srgbClr val="000080"/>
            </a:solidFill>
            <a:latin typeface="ＭＳ Ｐゴシック"/>
          </a:endParaRPr>
        </a:p>
      </xdr:txBody>
    </xdr:sp>
    <xdr:clientData/>
  </xdr:oneCellAnchor>
  <xdr:twoCellAnchor>
    <xdr:from>
      <xdr:col>6</xdr:col>
      <xdr:colOff>460375</xdr:colOff>
      <xdr:row>78</xdr:row>
      <xdr:rowOff>40536</xdr:rowOff>
    </xdr:from>
    <xdr:to>
      <xdr:col>6</xdr:col>
      <xdr:colOff>561975</xdr:colOff>
      <xdr:row>78</xdr:row>
      <xdr:rowOff>142136</xdr:rowOff>
    </xdr:to>
    <xdr:sp macro="" textlink="">
      <xdr:nvSpPr>
        <xdr:cNvPr id="181" name="フローチャート : 判断 180"/>
        <xdr:cNvSpPr/>
      </xdr:nvSpPr>
      <xdr:spPr>
        <a:xfrm>
          <a:off x="4584700" y="13413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79</xdr:row>
      <xdr:rowOff>52668</xdr:rowOff>
    </xdr:from>
    <xdr:to>
      <xdr:col>5</xdr:col>
      <xdr:colOff>358775</xdr:colOff>
      <xdr:row>79</xdr:row>
      <xdr:rowOff>59429</xdr:rowOff>
    </xdr:to>
    <xdr:cxnSp macro="">
      <xdr:nvCxnSpPr>
        <xdr:cNvPr id="182" name="直線コネクタ 181"/>
        <xdr:cNvCxnSpPr/>
      </xdr:nvCxnSpPr>
      <xdr:spPr>
        <a:xfrm flipV="1">
          <a:off x="2908300" y="13597218"/>
          <a:ext cx="889000" cy="6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22704</xdr:rowOff>
    </xdr:from>
    <xdr:to>
      <xdr:col>5</xdr:col>
      <xdr:colOff>409575</xdr:colOff>
      <xdr:row>78</xdr:row>
      <xdr:rowOff>124304</xdr:rowOff>
    </xdr:to>
    <xdr:sp macro="" textlink="">
      <xdr:nvSpPr>
        <xdr:cNvPr id="183" name="フローチャート : 判断 182"/>
        <xdr:cNvSpPr/>
      </xdr:nvSpPr>
      <xdr:spPr>
        <a:xfrm>
          <a:off x="3746500" y="1339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140831</xdr:rowOff>
    </xdr:from>
    <xdr:ext cx="469744" cy="259045"/>
    <xdr:sp macro="" textlink="">
      <xdr:nvSpPr>
        <xdr:cNvPr id="184" name="テキスト ボックス 183"/>
        <xdr:cNvSpPr txBox="1"/>
      </xdr:nvSpPr>
      <xdr:spPr>
        <a:xfrm>
          <a:off x="3562427" y="13171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6,027</a:t>
          </a:r>
          <a:endParaRPr kumimoji="1" lang="ja-JP" altLang="en-US" sz="1000" b="1">
            <a:solidFill>
              <a:srgbClr val="000080"/>
            </a:solidFill>
            <a:latin typeface="ＭＳ Ｐゴシック"/>
          </a:endParaRPr>
        </a:p>
      </xdr:txBody>
    </xdr:sp>
    <xdr:clientData/>
  </xdr:oneCellAnchor>
  <xdr:twoCellAnchor>
    <xdr:from>
      <xdr:col>2</xdr:col>
      <xdr:colOff>638175</xdr:colOff>
      <xdr:row>79</xdr:row>
      <xdr:rowOff>55380</xdr:rowOff>
    </xdr:from>
    <xdr:to>
      <xdr:col>4</xdr:col>
      <xdr:colOff>155575</xdr:colOff>
      <xdr:row>79</xdr:row>
      <xdr:rowOff>59429</xdr:rowOff>
    </xdr:to>
    <xdr:cxnSp macro="">
      <xdr:nvCxnSpPr>
        <xdr:cNvPr id="185" name="直線コネクタ 184"/>
        <xdr:cNvCxnSpPr/>
      </xdr:nvCxnSpPr>
      <xdr:spPr>
        <a:xfrm>
          <a:off x="2019300" y="13599930"/>
          <a:ext cx="889000" cy="4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41188</xdr:rowOff>
    </xdr:from>
    <xdr:to>
      <xdr:col>4</xdr:col>
      <xdr:colOff>206375</xdr:colOff>
      <xdr:row>78</xdr:row>
      <xdr:rowOff>142788</xdr:rowOff>
    </xdr:to>
    <xdr:sp macro="" textlink="">
      <xdr:nvSpPr>
        <xdr:cNvPr id="186" name="フローチャート : 判断 185"/>
        <xdr:cNvSpPr/>
      </xdr:nvSpPr>
      <xdr:spPr>
        <a:xfrm>
          <a:off x="2857500" y="13414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159315</xdr:rowOff>
    </xdr:from>
    <xdr:ext cx="469744" cy="259045"/>
    <xdr:sp macro="" textlink="">
      <xdr:nvSpPr>
        <xdr:cNvPr id="187" name="テキスト ボックス 186"/>
        <xdr:cNvSpPr txBox="1"/>
      </xdr:nvSpPr>
      <xdr:spPr>
        <a:xfrm>
          <a:off x="2673427" y="13189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5,461</a:t>
          </a:r>
          <a:endParaRPr kumimoji="1" lang="ja-JP" altLang="en-US" sz="1000" b="1">
            <a:solidFill>
              <a:srgbClr val="000080"/>
            </a:solidFill>
            <a:latin typeface="ＭＳ Ｐゴシック"/>
          </a:endParaRPr>
        </a:p>
      </xdr:txBody>
    </xdr:sp>
    <xdr:clientData/>
  </xdr:oneCellAnchor>
  <xdr:twoCellAnchor>
    <xdr:from>
      <xdr:col>1</xdr:col>
      <xdr:colOff>434975</xdr:colOff>
      <xdr:row>79</xdr:row>
      <xdr:rowOff>49044</xdr:rowOff>
    </xdr:from>
    <xdr:to>
      <xdr:col>2</xdr:col>
      <xdr:colOff>638175</xdr:colOff>
      <xdr:row>79</xdr:row>
      <xdr:rowOff>55380</xdr:rowOff>
    </xdr:to>
    <xdr:cxnSp macro="">
      <xdr:nvCxnSpPr>
        <xdr:cNvPr id="188" name="直線コネクタ 187"/>
        <xdr:cNvCxnSpPr/>
      </xdr:nvCxnSpPr>
      <xdr:spPr>
        <a:xfrm>
          <a:off x="1130300" y="13593594"/>
          <a:ext cx="889000" cy="6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41776</xdr:rowOff>
    </xdr:from>
    <xdr:to>
      <xdr:col>3</xdr:col>
      <xdr:colOff>3175</xdr:colOff>
      <xdr:row>78</xdr:row>
      <xdr:rowOff>143376</xdr:rowOff>
    </xdr:to>
    <xdr:sp macro="" textlink="">
      <xdr:nvSpPr>
        <xdr:cNvPr id="189" name="フローチャート : 判断 188"/>
        <xdr:cNvSpPr/>
      </xdr:nvSpPr>
      <xdr:spPr>
        <a:xfrm>
          <a:off x="1968500" y="1341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159903</xdr:rowOff>
    </xdr:from>
    <xdr:ext cx="469744" cy="259045"/>
    <xdr:sp macro="" textlink="">
      <xdr:nvSpPr>
        <xdr:cNvPr id="190" name="テキスト ボックス 189"/>
        <xdr:cNvSpPr txBox="1"/>
      </xdr:nvSpPr>
      <xdr:spPr>
        <a:xfrm>
          <a:off x="1784427" y="13190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5,443</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43703</xdr:rowOff>
    </xdr:from>
    <xdr:to>
      <xdr:col>1</xdr:col>
      <xdr:colOff>485775</xdr:colOff>
      <xdr:row>78</xdr:row>
      <xdr:rowOff>145303</xdr:rowOff>
    </xdr:to>
    <xdr:sp macro="" textlink="">
      <xdr:nvSpPr>
        <xdr:cNvPr id="191" name="フローチャート : 判断 190"/>
        <xdr:cNvSpPr/>
      </xdr:nvSpPr>
      <xdr:spPr>
        <a:xfrm>
          <a:off x="1079500" y="1341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161830</xdr:rowOff>
    </xdr:from>
    <xdr:ext cx="469744" cy="259045"/>
    <xdr:sp macro="" textlink="">
      <xdr:nvSpPr>
        <xdr:cNvPr id="192" name="テキスト ボックス 191"/>
        <xdr:cNvSpPr txBox="1"/>
      </xdr:nvSpPr>
      <xdr:spPr>
        <a:xfrm>
          <a:off x="895427" y="13192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5,384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79</xdr:row>
      <xdr:rowOff>11764</xdr:rowOff>
    </xdr:from>
    <xdr:to>
      <xdr:col>6</xdr:col>
      <xdr:colOff>561975</xdr:colOff>
      <xdr:row>79</xdr:row>
      <xdr:rowOff>113364</xdr:rowOff>
    </xdr:to>
    <xdr:sp macro="" textlink="">
      <xdr:nvSpPr>
        <xdr:cNvPr id="198" name="円/楕円 197"/>
        <xdr:cNvSpPr/>
      </xdr:nvSpPr>
      <xdr:spPr>
        <a:xfrm>
          <a:off x="4584700" y="1355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98141</xdr:rowOff>
    </xdr:from>
    <xdr:ext cx="469744" cy="259045"/>
    <xdr:sp macro="" textlink="">
      <xdr:nvSpPr>
        <xdr:cNvPr id="199" name="維持補修費該当値テキスト"/>
        <xdr:cNvSpPr txBox="1"/>
      </xdr:nvSpPr>
      <xdr:spPr>
        <a:xfrm>
          <a:off x="4686300" y="13471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1,112</a:t>
          </a:r>
          <a:endParaRPr kumimoji="1" lang="ja-JP" altLang="en-US" sz="1000" b="1">
            <a:solidFill>
              <a:srgbClr val="FF0000"/>
            </a:solidFill>
            <a:latin typeface="ＭＳ Ｐゴシック"/>
          </a:endParaRPr>
        </a:p>
      </xdr:txBody>
    </xdr:sp>
    <xdr:clientData/>
  </xdr:oneCellAnchor>
  <xdr:twoCellAnchor>
    <xdr:from>
      <xdr:col>5</xdr:col>
      <xdr:colOff>307975</xdr:colOff>
      <xdr:row>79</xdr:row>
      <xdr:rowOff>1868</xdr:rowOff>
    </xdr:from>
    <xdr:to>
      <xdr:col>5</xdr:col>
      <xdr:colOff>409575</xdr:colOff>
      <xdr:row>79</xdr:row>
      <xdr:rowOff>103468</xdr:rowOff>
    </xdr:to>
    <xdr:sp macro="" textlink="">
      <xdr:nvSpPr>
        <xdr:cNvPr id="200" name="円/楕円 199"/>
        <xdr:cNvSpPr/>
      </xdr:nvSpPr>
      <xdr:spPr>
        <a:xfrm>
          <a:off x="3746500" y="13546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79</xdr:row>
      <xdr:rowOff>94595</xdr:rowOff>
    </xdr:from>
    <xdr:ext cx="469744" cy="259045"/>
    <xdr:sp macro="" textlink="">
      <xdr:nvSpPr>
        <xdr:cNvPr id="201" name="テキスト ボックス 200"/>
        <xdr:cNvSpPr txBox="1"/>
      </xdr:nvSpPr>
      <xdr:spPr>
        <a:xfrm>
          <a:off x="3562427" y="13639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1,415</a:t>
          </a:r>
          <a:endParaRPr kumimoji="1" lang="ja-JP" altLang="en-US" sz="1000" b="1">
            <a:solidFill>
              <a:srgbClr val="FF0000"/>
            </a:solidFill>
            <a:latin typeface="ＭＳ Ｐゴシック"/>
          </a:endParaRPr>
        </a:p>
      </xdr:txBody>
    </xdr:sp>
    <xdr:clientData/>
  </xdr:oneCellAnchor>
  <xdr:twoCellAnchor>
    <xdr:from>
      <xdr:col>4</xdr:col>
      <xdr:colOff>104775</xdr:colOff>
      <xdr:row>79</xdr:row>
      <xdr:rowOff>8629</xdr:rowOff>
    </xdr:from>
    <xdr:to>
      <xdr:col>4</xdr:col>
      <xdr:colOff>206375</xdr:colOff>
      <xdr:row>79</xdr:row>
      <xdr:rowOff>110229</xdr:rowOff>
    </xdr:to>
    <xdr:sp macro="" textlink="">
      <xdr:nvSpPr>
        <xdr:cNvPr id="202" name="円/楕円 201"/>
        <xdr:cNvSpPr/>
      </xdr:nvSpPr>
      <xdr:spPr>
        <a:xfrm>
          <a:off x="2857500" y="13553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79</xdr:row>
      <xdr:rowOff>101356</xdr:rowOff>
    </xdr:from>
    <xdr:ext cx="469744" cy="259045"/>
    <xdr:sp macro="" textlink="">
      <xdr:nvSpPr>
        <xdr:cNvPr id="203" name="テキスト ボックス 202"/>
        <xdr:cNvSpPr txBox="1"/>
      </xdr:nvSpPr>
      <xdr:spPr>
        <a:xfrm>
          <a:off x="2673427" y="13645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1,208</a:t>
          </a:r>
          <a:endParaRPr kumimoji="1" lang="ja-JP" altLang="en-US" sz="1000" b="1">
            <a:solidFill>
              <a:srgbClr val="FF0000"/>
            </a:solidFill>
            <a:latin typeface="ＭＳ Ｐゴシック"/>
          </a:endParaRPr>
        </a:p>
      </xdr:txBody>
    </xdr:sp>
    <xdr:clientData/>
  </xdr:oneCellAnchor>
  <xdr:twoCellAnchor>
    <xdr:from>
      <xdr:col>2</xdr:col>
      <xdr:colOff>587375</xdr:colOff>
      <xdr:row>79</xdr:row>
      <xdr:rowOff>4580</xdr:rowOff>
    </xdr:from>
    <xdr:to>
      <xdr:col>3</xdr:col>
      <xdr:colOff>3175</xdr:colOff>
      <xdr:row>79</xdr:row>
      <xdr:rowOff>106180</xdr:rowOff>
    </xdr:to>
    <xdr:sp macro="" textlink="">
      <xdr:nvSpPr>
        <xdr:cNvPr id="204" name="円/楕円 203"/>
        <xdr:cNvSpPr/>
      </xdr:nvSpPr>
      <xdr:spPr>
        <a:xfrm>
          <a:off x="1968500" y="1354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97307</xdr:rowOff>
    </xdr:from>
    <xdr:ext cx="469744" cy="259045"/>
    <xdr:sp macro="" textlink="">
      <xdr:nvSpPr>
        <xdr:cNvPr id="205" name="テキスト ボックス 204"/>
        <xdr:cNvSpPr txBox="1"/>
      </xdr:nvSpPr>
      <xdr:spPr>
        <a:xfrm>
          <a:off x="1784427" y="1364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1,332</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169694</xdr:rowOff>
    </xdr:from>
    <xdr:to>
      <xdr:col>1</xdr:col>
      <xdr:colOff>485775</xdr:colOff>
      <xdr:row>79</xdr:row>
      <xdr:rowOff>99844</xdr:rowOff>
    </xdr:to>
    <xdr:sp macro="" textlink="">
      <xdr:nvSpPr>
        <xdr:cNvPr id="206" name="円/楕円 205"/>
        <xdr:cNvSpPr/>
      </xdr:nvSpPr>
      <xdr:spPr>
        <a:xfrm>
          <a:off x="1079500" y="13542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90971</xdr:rowOff>
    </xdr:from>
    <xdr:ext cx="469744" cy="259045"/>
    <xdr:sp macro="" textlink="">
      <xdr:nvSpPr>
        <xdr:cNvPr id="207" name="テキスト ボックス 206"/>
        <xdr:cNvSpPr txBox="1"/>
      </xdr:nvSpPr>
      <xdr:spPr>
        <a:xfrm>
          <a:off x="895427" y="13635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27/65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73,019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9" name="直線コネクタ 218"/>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20" name="テキスト ボックス 219"/>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1" name="直線コネクタ 220"/>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2" name="テキスト ボックス 221"/>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3" name="直線コネクタ 222"/>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4" name="テキスト ボックス 223"/>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5" name="直線コネクタ 224"/>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6" name="テキスト ボックス 225"/>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7" name="直線コネクタ 226"/>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9" name="直線コネクタ 228"/>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145186</xdr:rowOff>
    </xdr:from>
    <xdr:to>
      <xdr:col>6</xdr:col>
      <xdr:colOff>510540</xdr:colOff>
      <xdr:row>98</xdr:row>
      <xdr:rowOff>27457</xdr:rowOff>
    </xdr:to>
    <xdr:cxnSp macro="">
      <xdr:nvCxnSpPr>
        <xdr:cNvPr id="234" name="直線コネクタ 233"/>
        <xdr:cNvCxnSpPr/>
      </xdr:nvCxnSpPr>
      <xdr:spPr>
        <a:xfrm flipV="1">
          <a:off x="4633595" y="15575686"/>
          <a:ext cx="1270" cy="125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31284</xdr:rowOff>
    </xdr:from>
    <xdr:ext cx="534377" cy="259045"/>
    <xdr:sp macro="" textlink="">
      <xdr:nvSpPr>
        <xdr:cNvPr id="235" name="扶助費最小値テキスト"/>
        <xdr:cNvSpPr txBox="1"/>
      </xdr:nvSpPr>
      <xdr:spPr>
        <a:xfrm>
          <a:off x="4686300" y="1683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34,874</a:t>
          </a:r>
          <a:endParaRPr kumimoji="1" lang="ja-JP" altLang="en-US" sz="1000" b="1">
            <a:latin typeface="ＭＳ Ｐゴシック"/>
          </a:endParaRPr>
        </a:p>
      </xdr:txBody>
    </xdr:sp>
    <xdr:clientData/>
  </xdr:oneCellAnchor>
  <xdr:twoCellAnchor>
    <xdr:from>
      <xdr:col>6</xdr:col>
      <xdr:colOff>422275</xdr:colOff>
      <xdr:row>98</xdr:row>
      <xdr:rowOff>27457</xdr:rowOff>
    </xdr:from>
    <xdr:to>
      <xdr:col>6</xdr:col>
      <xdr:colOff>600075</xdr:colOff>
      <xdr:row>98</xdr:row>
      <xdr:rowOff>27457</xdr:rowOff>
    </xdr:to>
    <xdr:cxnSp macro="">
      <xdr:nvCxnSpPr>
        <xdr:cNvPr id="236" name="直線コネクタ 235"/>
        <xdr:cNvCxnSpPr/>
      </xdr:nvCxnSpPr>
      <xdr:spPr>
        <a:xfrm>
          <a:off x="4546600" y="1682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91863</xdr:rowOff>
    </xdr:from>
    <xdr:ext cx="599010" cy="259045"/>
    <xdr:sp macro="" textlink="">
      <xdr:nvSpPr>
        <xdr:cNvPr id="237" name="扶助費最大値テキスト"/>
        <xdr:cNvSpPr txBox="1"/>
      </xdr:nvSpPr>
      <xdr:spPr>
        <a:xfrm>
          <a:off x="4686300" y="15350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111,664</a:t>
          </a:r>
          <a:endParaRPr kumimoji="1" lang="ja-JP" altLang="en-US" sz="1000" b="1">
            <a:latin typeface="ＭＳ Ｐゴシック"/>
          </a:endParaRPr>
        </a:p>
      </xdr:txBody>
    </xdr:sp>
    <xdr:clientData/>
  </xdr:oneCellAnchor>
  <xdr:twoCellAnchor>
    <xdr:from>
      <xdr:col>6</xdr:col>
      <xdr:colOff>422275</xdr:colOff>
      <xdr:row>90</xdr:row>
      <xdr:rowOff>145186</xdr:rowOff>
    </xdr:from>
    <xdr:to>
      <xdr:col>6</xdr:col>
      <xdr:colOff>600075</xdr:colOff>
      <xdr:row>90</xdr:row>
      <xdr:rowOff>145186</xdr:rowOff>
    </xdr:to>
    <xdr:cxnSp macro="">
      <xdr:nvCxnSpPr>
        <xdr:cNvPr id="238" name="直線コネクタ 237"/>
        <xdr:cNvCxnSpPr/>
      </xdr:nvCxnSpPr>
      <xdr:spPr>
        <a:xfrm>
          <a:off x="4546600" y="15575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16337</xdr:rowOff>
    </xdr:from>
    <xdr:to>
      <xdr:col>6</xdr:col>
      <xdr:colOff>511175</xdr:colOff>
      <xdr:row>96</xdr:row>
      <xdr:rowOff>18379</xdr:rowOff>
    </xdr:to>
    <xdr:cxnSp macro="">
      <xdr:nvCxnSpPr>
        <xdr:cNvPr id="239" name="直線コネクタ 238"/>
        <xdr:cNvCxnSpPr/>
      </xdr:nvCxnSpPr>
      <xdr:spPr>
        <a:xfrm flipV="1">
          <a:off x="3797300" y="16475537"/>
          <a:ext cx="838200" cy="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145251</xdr:rowOff>
    </xdr:from>
    <xdr:ext cx="534377" cy="259045"/>
    <xdr:sp macro="" textlink="">
      <xdr:nvSpPr>
        <xdr:cNvPr id="240" name="扶助費平均値テキスト"/>
        <xdr:cNvSpPr txBox="1"/>
      </xdr:nvSpPr>
      <xdr:spPr>
        <a:xfrm>
          <a:off x="4686300" y="16261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57,450</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122374</xdr:rowOff>
    </xdr:from>
    <xdr:to>
      <xdr:col>6</xdr:col>
      <xdr:colOff>561975</xdr:colOff>
      <xdr:row>96</xdr:row>
      <xdr:rowOff>52524</xdr:rowOff>
    </xdr:to>
    <xdr:sp macro="" textlink="">
      <xdr:nvSpPr>
        <xdr:cNvPr id="241" name="フローチャート : 判断 240"/>
        <xdr:cNvSpPr/>
      </xdr:nvSpPr>
      <xdr:spPr>
        <a:xfrm>
          <a:off x="4584700" y="1641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18379</xdr:rowOff>
    </xdr:from>
    <xdr:to>
      <xdr:col>5</xdr:col>
      <xdr:colOff>358775</xdr:colOff>
      <xdr:row>96</xdr:row>
      <xdr:rowOff>66711</xdr:rowOff>
    </xdr:to>
    <xdr:cxnSp macro="">
      <xdr:nvCxnSpPr>
        <xdr:cNvPr id="242" name="直線コネクタ 241"/>
        <xdr:cNvCxnSpPr/>
      </xdr:nvCxnSpPr>
      <xdr:spPr>
        <a:xfrm flipV="1">
          <a:off x="2908300" y="16477579"/>
          <a:ext cx="889000" cy="48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71738</xdr:rowOff>
    </xdr:from>
    <xdr:to>
      <xdr:col>5</xdr:col>
      <xdr:colOff>409575</xdr:colOff>
      <xdr:row>96</xdr:row>
      <xdr:rowOff>1888</xdr:rowOff>
    </xdr:to>
    <xdr:sp macro="" textlink="">
      <xdr:nvSpPr>
        <xdr:cNvPr id="243" name="フローチャート : 判断 242"/>
        <xdr:cNvSpPr/>
      </xdr:nvSpPr>
      <xdr:spPr>
        <a:xfrm>
          <a:off x="3746500" y="16359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18415</xdr:rowOff>
    </xdr:from>
    <xdr:ext cx="534377" cy="259045"/>
    <xdr:sp macro="" textlink="">
      <xdr:nvSpPr>
        <xdr:cNvPr id="244" name="テキスト ボックス 243"/>
        <xdr:cNvSpPr txBox="1"/>
      </xdr:nvSpPr>
      <xdr:spPr>
        <a:xfrm>
          <a:off x="3530111" y="16134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60,551</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66711</xdr:rowOff>
    </xdr:from>
    <xdr:to>
      <xdr:col>4</xdr:col>
      <xdr:colOff>155575</xdr:colOff>
      <xdr:row>96</xdr:row>
      <xdr:rowOff>68001</xdr:rowOff>
    </xdr:to>
    <xdr:cxnSp macro="">
      <xdr:nvCxnSpPr>
        <xdr:cNvPr id="245" name="直線コネクタ 244"/>
        <xdr:cNvCxnSpPr/>
      </xdr:nvCxnSpPr>
      <xdr:spPr>
        <a:xfrm flipV="1">
          <a:off x="2019300" y="16525911"/>
          <a:ext cx="889000" cy="1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164599</xdr:rowOff>
    </xdr:from>
    <xdr:to>
      <xdr:col>4</xdr:col>
      <xdr:colOff>206375</xdr:colOff>
      <xdr:row>96</xdr:row>
      <xdr:rowOff>94749</xdr:rowOff>
    </xdr:to>
    <xdr:sp macro="" textlink="">
      <xdr:nvSpPr>
        <xdr:cNvPr id="246" name="フローチャート : 判断 245"/>
        <xdr:cNvSpPr/>
      </xdr:nvSpPr>
      <xdr:spPr>
        <a:xfrm>
          <a:off x="2857500" y="1645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111276</xdr:rowOff>
    </xdr:from>
    <xdr:ext cx="534377" cy="259045"/>
    <xdr:sp macro="" textlink="">
      <xdr:nvSpPr>
        <xdr:cNvPr id="247" name="テキスト ボックス 246"/>
        <xdr:cNvSpPr txBox="1"/>
      </xdr:nvSpPr>
      <xdr:spPr>
        <a:xfrm>
          <a:off x="2641111" y="1622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54,864</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47884</xdr:rowOff>
    </xdr:from>
    <xdr:to>
      <xdr:col>2</xdr:col>
      <xdr:colOff>638175</xdr:colOff>
      <xdr:row>96</xdr:row>
      <xdr:rowOff>68001</xdr:rowOff>
    </xdr:to>
    <xdr:cxnSp macro="">
      <xdr:nvCxnSpPr>
        <xdr:cNvPr id="248" name="直線コネクタ 247"/>
        <xdr:cNvCxnSpPr/>
      </xdr:nvCxnSpPr>
      <xdr:spPr>
        <a:xfrm>
          <a:off x="1130300" y="16507084"/>
          <a:ext cx="889000" cy="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23733</xdr:rowOff>
    </xdr:from>
    <xdr:to>
      <xdr:col>3</xdr:col>
      <xdr:colOff>3175</xdr:colOff>
      <xdr:row>96</xdr:row>
      <xdr:rowOff>125333</xdr:rowOff>
    </xdr:to>
    <xdr:sp macro="" textlink="">
      <xdr:nvSpPr>
        <xdr:cNvPr id="249" name="フローチャート : 判断 248"/>
        <xdr:cNvSpPr/>
      </xdr:nvSpPr>
      <xdr:spPr>
        <a:xfrm>
          <a:off x="1968500" y="16482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116460</xdr:rowOff>
    </xdr:from>
    <xdr:ext cx="534377" cy="259045"/>
    <xdr:sp macro="" textlink="">
      <xdr:nvSpPr>
        <xdr:cNvPr id="250" name="テキスト ボックス 249"/>
        <xdr:cNvSpPr txBox="1"/>
      </xdr:nvSpPr>
      <xdr:spPr>
        <a:xfrm>
          <a:off x="1752111" y="16575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52,991</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31832</xdr:rowOff>
    </xdr:from>
    <xdr:to>
      <xdr:col>1</xdr:col>
      <xdr:colOff>485775</xdr:colOff>
      <xdr:row>96</xdr:row>
      <xdr:rowOff>133432</xdr:rowOff>
    </xdr:to>
    <xdr:sp macro="" textlink="">
      <xdr:nvSpPr>
        <xdr:cNvPr id="251" name="フローチャート : 判断 250"/>
        <xdr:cNvSpPr/>
      </xdr:nvSpPr>
      <xdr:spPr>
        <a:xfrm>
          <a:off x="1079500" y="16491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124559</xdr:rowOff>
    </xdr:from>
    <xdr:ext cx="534377" cy="259045"/>
    <xdr:sp macro="" textlink="">
      <xdr:nvSpPr>
        <xdr:cNvPr id="252" name="テキスト ボックス 251"/>
        <xdr:cNvSpPr txBox="1"/>
      </xdr:nvSpPr>
      <xdr:spPr>
        <a:xfrm>
          <a:off x="863111" y="1658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52,495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95</xdr:row>
      <xdr:rowOff>136987</xdr:rowOff>
    </xdr:from>
    <xdr:to>
      <xdr:col>6</xdr:col>
      <xdr:colOff>561975</xdr:colOff>
      <xdr:row>96</xdr:row>
      <xdr:rowOff>67137</xdr:rowOff>
    </xdr:to>
    <xdr:sp macro="" textlink="">
      <xdr:nvSpPr>
        <xdr:cNvPr id="258" name="円/楕円 257"/>
        <xdr:cNvSpPr/>
      </xdr:nvSpPr>
      <xdr:spPr>
        <a:xfrm>
          <a:off x="4584700" y="16424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115414</xdr:rowOff>
    </xdr:from>
    <xdr:ext cx="534377" cy="259045"/>
    <xdr:sp macro="" textlink="">
      <xdr:nvSpPr>
        <xdr:cNvPr id="259" name="扶助費該当値テキスト"/>
        <xdr:cNvSpPr txBox="1"/>
      </xdr:nvSpPr>
      <xdr:spPr>
        <a:xfrm>
          <a:off x="4686300" y="16403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56,555</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139029</xdr:rowOff>
    </xdr:from>
    <xdr:to>
      <xdr:col>5</xdr:col>
      <xdr:colOff>409575</xdr:colOff>
      <xdr:row>96</xdr:row>
      <xdr:rowOff>69179</xdr:rowOff>
    </xdr:to>
    <xdr:sp macro="" textlink="">
      <xdr:nvSpPr>
        <xdr:cNvPr id="260" name="円/楕円 259"/>
        <xdr:cNvSpPr/>
      </xdr:nvSpPr>
      <xdr:spPr>
        <a:xfrm>
          <a:off x="3746500" y="16426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60306</xdr:rowOff>
    </xdr:from>
    <xdr:ext cx="534377" cy="259045"/>
    <xdr:sp macro="" textlink="">
      <xdr:nvSpPr>
        <xdr:cNvPr id="261" name="テキスト ボックス 260"/>
        <xdr:cNvSpPr txBox="1"/>
      </xdr:nvSpPr>
      <xdr:spPr>
        <a:xfrm>
          <a:off x="3530111" y="16519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56,430</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15911</xdr:rowOff>
    </xdr:from>
    <xdr:to>
      <xdr:col>4</xdr:col>
      <xdr:colOff>206375</xdr:colOff>
      <xdr:row>96</xdr:row>
      <xdr:rowOff>117511</xdr:rowOff>
    </xdr:to>
    <xdr:sp macro="" textlink="">
      <xdr:nvSpPr>
        <xdr:cNvPr id="262" name="円/楕円 261"/>
        <xdr:cNvSpPr/>
      </xdr:nvSpPr>
      <xdr:spPr>
        <a:xfrm>
          <a:off x="2857500" y="16475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108638</xdr:rowOff>
    </xdr:from>
    <xdr:ext cx="534377" cy="259045"/>
    <xdr:sp macro="" textlink="">
      <xdr:nvSpPr>
        <xdr:cNvPr id="263" name="テキスト ボックス 262"/>
        <xdr:cNvSpPr txBox="1"/>
      </xdr:nvSpPr>
      <xdr:spPr>
        <a:xfrm>
          <a:off x="2641111" y="16567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53,470</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17201</xdr:rowOff>
    </xdr:from>
    <xdr:to>
      <xdr:col>3</xdr:col>
      <xdr:colOff>3175</xdr:colOff>
      <xdr:row>96</xdr:row>
      <xdr:rowOff>118801</xdr:rowOff>
    </xdr:to>
    <xdr:sp macro="" textlink="">
      <xdr:nvSpPr>
        <xdr:cNvPr id="264" name="円/楕円 263"/>
        <xdr:cNvSpPr/>
      </xdr:nvSpPr>
      <xdr:spPr>
        <a:xfrm>
          <a:off x="1968500" y="16476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135328</xdr:rowOff>
    </xdr:from>
    <xdr:ext cx="534377" cy="259045"/>
    <xdr:sp macro="" textlink="">
      <xdr:nvSpPr>
        <xdr:cNvPr id="265" name="テキスト ボックス 264"/>
        <xdr:cNvSpPr txBox="1"/>
      </xdr:nvSpPr>
      <xdr:spPr>
        <a:xfrm>
          <a:off x="1752111" y="16251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53,391</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168534</xdr:rowOff>
    </xdr:from>
    <xdr:to>
      <xdr:col>1</xdr:col>
      <xdr:colOff>485775</xdr:colOff>
      <xdr:row>96</xdr:row>
      <xdr:rowOff>98684</xdr:rowOff>
    </xdr:to>
    <xdr:sp macro="" textlink="">
      <xdr:nvSpPr>
        <xdr:cNvPr id="266" name="円/楕円 265"/>
        <xdr:cNvSpPr/>
      </xdr:nvSpPr>
      <xdr:spPr>
        <a:xfrm>
          <a:off x="1079500" y="16456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115211</xdr:rowOff>
    </xdr:from>
    <xdr:ext cx="534377" cy="259045"/>
    <xdr:sp macro="" textlink="">
      <xdr:nvSpPr>
        <xdr:cNvPr id="267" name="テキスト ボックス 266"/>
        <xdr:cNvSpPr txBox="1"/>
      </xdr:nvSpPr>
      <xdr:spPr>
        <a:xfrm>
          <a:off x="863111" y="16231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54,623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49,476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8" name="直線コネクタ 277"/>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9" name="テキスト ボックス 278"/>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80" name="直線コネクタ 279"/>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54627</xdr:rowOff>
    </xdr:from>
    <xdr:ext cx="595419" cy="259045"/>
    <xdr:sp macro="" textlink="">
      <xdr:nvSpPr>
        <xdr:cNvPr id="281" name="テキスト ボックス 280"/>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82" name="直線コネクタ 281"/>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111777</xdr:rowOff>
    </xdr:from>
    <xdr:ext cx="595419" cy="259045"/>
    <xdr:sp macro="" textlink="">
      <xdr:nvSpPr>
        <xdr:cNvPr id="283" name="テキスト ボックス 282"/>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84" name="直線コネクタ 283"/>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168927</xdr:rowOff>
    </xdr:from>
    <xdr:ext cx="595419" cy="259045"/>
    <xdr:sp macro="" textlink="">
      <xdr:nvSpPr>
        <xdr:cNvPr id="285" name="テキスト ボックス 284"/>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32</xdr:row>
      <xdr:rowOff>61459</xdr:rowOff>
    </xdr:from>
    <xdr:to>
      <xdr:col>15</xdr:col>
      <xdr:colOff>180340</xdr:colOff>
      <xdr:row>37</xdr:row>
      <xdr:rowOff>148108</xdr:rowOff>
    </xdr:to>
    <xdr:cxnSp macro="">
      <xdr:nvCxnSpPr>
        <xdr:cNvPr id="289" name="直線コネクタ 288"/>
        <xdr:cNvCxnSpPr/>
      </xdr:nvCxnSpPr>
      <xdr:spPr>
        <a:xfrm flipV="1">
          <a:off x="10475595" y="5547859"/>
          <a:ext cx="1270" cy="943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151935</xdr:rowOff>
    </xdr:from>
    <xdr:ext cx="534377" cy="259045"/>
    <xdr:sp macro="" textlink="">
      <xdr:nvSpPr>
        <xdr:cNvPr id="290" name="補助費等最小値テキスト"/>
        <xdr:cNvSpPr txBox="1"/>
      </xdr:nvSpPr>
      <xdr:spPr>
        <a:xfrm>
          <a:off x="10528300" y="649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35,661</a:t>
          </a:r>
          <a:endParaRPr kumimoji="1" lang="ja-JP" altLang="en-US" sz="1000" b="1">
            <a:latin typeface="ＭＳ Ｐゴシック"/>
          </a:endParaRPr>
        </a:p>
      </xdr:txBody>
    </xdr:sp>
    <xdr:clientData/>
  </xdr:oneCellAnchor>
  <xdr:twoCellAnchor>
    <xdr:from>
      <xdr:col>15</xdr:col>
      <xdr:colOff>92075</xdr:colOff>
      <xdr:row>37</xdr:row>
      <xdr:rowOff>148108</xdr:rowOff>
    </xdr:from>
    <xdr:to>
      <xdr:col>15</xdr:col>
      <xdr:colOff>269875</xdr:colOff>
      <xdr:row>37</xdr:row>
      <xdr:rowOff>148108</xdr:rowOff>
    </xdr:to>
    <xdr:cxnSp macro="">
      <xdr:nvCxnSpPr>
        <xdr:cNvPr id="291" name="直線コネクタ 290"/>
        <xdr:cNvCxnSpPr/>
      </xdr:nvCxnSpPr>
      <xdr:spPr>
        <a:xfrm>
          <a:off x="10388600" y="649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31</xdr:row>
      <xdr:rowOff>8136</xdr:rowOff>
    </xdr:from>
    <xdr:ext cx="599010" cy="259045"/>
    <xdr:sp macro="" textlink="">
      <xdr:nvSpPr>
        <xdr:cNvPr id="292" name="補助費等最大値テキスト"/>
        <xdr:cNvSpPr txBox="1"/>
      </xdr:nvSpPr>
      <xdr:spPr>
        <a:xfrm>
          <a:off x="10528300" y="5323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242,113</a:t>
          </a:r>
          <a:endParaRPr kumimoji="1" lang="ja-JP" altLang="en-US" sz="1000" b="1">
            <a:latin typeface="ＭＳ Ｐゴシック"/>
          </a:endParaRPr>
        </a:p>
      </xdr:txBody>
    </xdr:sp>
    <xdr:clientData/>
  </xdr:oneCellAnchor>
  <xdr:twoCellAnchor>
    <xdr:from>
      <xdr:col>15</xdr:col>
      <xdr:colOff>92075</xdr:colOff>
      <xdr:row>32</xdr:row>
      <xdr:rowOff>61459</xdr:rowOff>
    </xdr:from>
    <xdr:to>
      <xdr:col>15</xdr:col>
      <xdr:colOff>269875</xdr:colOff>
      <xdr:row>32</xdr:row>
      <xdr:rowOff>61459</xdr:rowOff>
    </xdr:to>
    <xdr:cxnSp macro="">
      <xdr:nvCxnSpPr>
        <xdr:cNvPr id="293" name="直線コネクタ 292"/>
        <xdr:cNvCxnSpPr/>
      </xdr:nvCxnSpPr>
      <xdr:spPr>
        <a:xfrm>
          <a:off x="10388600" y="5547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94465</xdr:rowOff>
    </xdr:from>
    <xdr:to>
      <xdr:col>15</xdr:col>
      <xdr:colOff>180975</xdr:colOff>
      <xdr:row>37</xdr:row>
      <xdr:rowOff>101931</xdr:rowOff>
    </xdr:to>
    <xdr:cxnSp macro="">
      <xdr:nvCxnSpPr>
        <xdr:cNvPr id="294" name="直線コネクタ 293"/>
        <xdr:cNvCxnSpPr/>
      </xdr:nvCxnSpPr>
      <xdr:spPr>
        <a:xfrm flipV="1">
          <a:off x="9639300" y="6438115"/>
          <a:ext cx="838200" cy="7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97055</xdr:rowOff>
    </xdr:from>
    <xdr:ext cx="534377" cy="259045"/>
    <xdr:sp macro="" textlink="">
      <xdr:nvSpPr>
        <xdr:cNvPr id="295" name="補助費等平均値テキスト"/>
        <xdr:cNvSpPr txBox="1"/>
      </xdr:nvSpPr>
      <xdr:spPr>
        <a:xfrm>
          <a:off x="10528300" y="60978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78,220</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74178</xdr:rowOff>
    </xdr:from>
    <xdr:to>
      <xdr:col>15</xdr:col>
      <xdr:colOff>231775</xdr:colOff>
      <xdr:row>37</xdr:row>
      <xdr:rowOff>4328</xdr:rowOff>
    </xdr:to>
    <xdr:sp macro="" textlink="">
      <xdr:nvSpPr>
        <xdr:cNvPr id="296" name="フローチャート : 判断 295"/>
        <xdr:cNvSpPr/>
      </xdr:nvSpPr>
      <xdr:spPr>
        <a:xfrm>
          <a:off x="10426700" y="624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95585</xdr:rowOff>
    </xdr:from>
    <xdr:to>
      <xdr:col>14</xdr:col>
      <xdr:colOff>28575</xdr:colOff>
      <xdr:row>37</xdr:row>
      <xdr:rowOff>101931</xdr:rowOff>
    </xdr:to>
    <xdr:cxnSp macro="">
      <xdr:nvCxnSpPr>
        <xdr:cNvPr id="297" name="直線コネクタ 296"/>
        <xdr:cNvCxnSpPr/>
      </xdr:nvCxnSpPr>
      <xdr:spPr>
        <a:xfrm>
          <a:off x="8750300" y="6439235"/>
          <a:ext cx="889000" cy="6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106731</xdr:rowOff>
    </xdr:from>
    <xdr:to>
      <xdr:col>14</xdr:col>
      <xdr:colOff>79375</xdr:colOff>
      <xdr:row>37</xdr:row>
      <xdr:rowOff>36881</xdr:rowOff>
    </xdr:to>
    <xdr:sp macro="" textlink="">
      <xdr:nvSpPr>
        <xdr:cNvPr id="298" name="フローチャート : 判断 297"/>
        <xdr:cNvSpPr/>
      </xdr:nvSpPr>
      <xdr:spPr>
        <a:xfrm>
          <a:off x="9588500" y="627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53408</xdr:rowOff>
    </xdr:from>
    <xdr:ext cx="534377" cy="259045"/>
    <xdr:sp macro="" textlink="">
      <xdr:nvSpPr>
        <xdr:cNvPr id="299" name="テキスト ボックス 298"/>
        <xdr:cNvSpPr txBox="1"/>
      </xdr:nvSpPr>
      <xdr:spPr>
        <a:xfrm>
          <a:off x="9372111" y="6054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71,100</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86221</xdr:rowOff>
    </xdr:from>
    <xdr:to>
      <xdr:col>12</xdr:col>
      <xdr:colOff>511175</xdr:colOff>
      <xdr:row>37</xdr:row>
      <xdr:rowOff>95585</xdr:rowOff>
    </xdr:to>
    <xdr:cxnSp macro="">
      <xdr:nvCxnSpPr>
        <xdr:cNvPr id="300" name="直線コネクタ 299"/>
        <xdr:cNvCxnSpPr/>
      </xdr:nvCxnSpPr>
      <xdr:spPr>
        <a:xfrm>
          <a:off x="7861300" y="6429871"/>
          <a:ext cx="889000" cy="9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115372</xdr:rowOff>
    </xdr:from>
    <xdr:to>
      <xdr:col>12</xdr:col>
      <xdr:colOff>561975</xdr:colOff>
      <xdr:row>37</xdr:row>
      <xdr:rowOff>45522</xdr:rowOff>
    </xdr:to>
    <xdr:sp macro="" textlink="">
      <xdr:nvSpPr>
        <xdr:cNvPr id="301" name="フローチャート : 判断 300"/>
        <xdr:cNvSpPr/>
      </xdr:nvSpPr>
      <xdr:spPr>
        <a:xfrm>
          <a:off x="8699500" y="628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62049</xdr:rowOff>
    </xdr:from>
    <xdr:ext cx="534377" cy="259045"/>
    <xdr:sp macro="" textlink="">
      <xdr:nvSpPr>
        <xdr:cNvPr id="302" name="テキスト ボックス 301"/>
        <xdr:cNvSpPr txBox="1"/>
      </xdr:nvSpPr>
      <xdr:spPr>
        <a:xfrm>
          <a:off x="8483111" y="606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69,210</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63869</xdr:rowOff>
    </xdr:from>
    <xdr:to>
      <xdr:col>11</xdr:col>
      <xdr:colOff>307975</xdr:colOff>
      <xdr:row>37</xdr:row>
      <xdr:rowOff>86221</xdr:rowOff>
    </xdr:to>
    <xdr:cxnSp macro="">
      <xdr:nvCxnSpPr>
        <xdr:cNvPr id="303" name="直線コネクタ 302"/>
        <xdr:cNvCxnSpPr/>
      </xdr:nvCxnSpPr>
      <xdr:spPr>
        <a:xfrm>
          <a:off x="6972300" y="6407519"/>
          <a:ext cx="889000" cy="22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138488</xdr:rowOff>
    </xdr:from>
    <xdr:to>
      <xdr:col>11</xdr:col>
      <xdr:colOff>358775</xdr:colOff>
      <xdr:row>37</xdr:row>
      <xdr:rowOff>68638</xdr:rowOff>
    </xdr:to>
    <xdr:sp macro="" textlink="">
      <xdr:nvSpPr>
        <xdr:cNvPr id="304" name="フローチャート : 判断 303"/>
        <xdr:cNvSpPr/>
      </xdr:nvSpPr>
      <xdr:spPr>
        <a:xfrm>
          <a:off x="7810500" y="6310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85165</xdr:rowOff>
    </xdr:from>
    <xdr:ext cx="534377" cy="259045"/>
    <xdr:sp macro="" textlink="">
      <xdr:nvSpPr>
        <xdr:cNvPr id="305" name="テキスト ボックス 304"/>
        <xdr:cNvSpPr txBox="1"/>
      </xdr:nvSpPr>
      <xdr:spPr>
        <a:xfrm>
          <a:off x="7594111" y="6085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64,154</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132654</xdr:rowOff>
    </xdr:from>
    <xdr:to>
      <xdr:col>10</xdr:col>
      <xdr:colOff>155575</xdr:colOff>
      <xdr:row>37</xdr:row>
      <xdr:rowOff>62804</xdr:rowOff>
    </xdr:to>
    <xdr:sp macro="" textlink="">
      <xdr:nvSpPr>
        <xdr:cNvPr id="306" name="フローチャート : 判断 305"/>
        <xdr:cNvSpPr/>
      </xdr:nvSpPr>
      <xdr:spPr>
        <a:xfrm>
          <a:off x="6921500" y="6304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79331</xdr:rowOff>
    </xdr:from>
    <xdr:ext cx="534377" cy="259045"/>
    <xdr:sp macro="" textlink="">
      <xdr:nvSpPr>
        <xdr:cNvPr id="307" name="テキスト ボックス 306"/>
        <xdr:cNvSpPr txBox="1"/>
      </xdr:nvSpPr>
      <xdr:spPr>
        <a:xfrm>
          <a:off x="6705111" y="6080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65,430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43665</xdr:rowOff>
    </xdr:from>
    <xdr:to>
      <xdr:col>15</xdr:col>
      <xdr:colOff>231775</xdr:colOff>
      <xdr:row>37</xdr:row>
      <xdr:rowOff>145265</xdr:rowOff>
    </xdr:to>
    <xdr:sp macro="" textlink="">
      <xdr:nvSpPr>
        <xdr:cNvPr id="313" name="円/楕円 312"/>
        <xdr:cNvSpPr/>
      </xdr:nvSpPr>
      <xdr:spPr>
        <a:xfrm>
          <a:off x="10426700" y="638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130042</xdr:rowOff>
    </xdr:from>
    <xdr:ext cx="534377" cy="259045"/>
    <xdr:sp macro="" textlink="">
      <xdr:nvSpPr>
        <xdr:cNvPr id="314" name="補助費等該当値テキスト"/>
        <xdr:cNvSpPr txBox="1"/>
      </xdr:nvSpPr>
      <xdr:spPr>
        <a:xfrm>
          <a:off x="10528300" y="6302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47,394</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51131</xdr:rowOff>
    </xdr:from>
    <xdr:to>
      <xdr:col>14</xdr:col>
      <xdr:colOff>79375</xdr:colOff>
      <xdr:row>37</xdr:row>
      <xdr:rowOff>152731</xdr:rowOff>
    </xdr:to>
    <xdr:sp macro="" textlink="">
      <xdr:nvSpPr>
        <xdr:cNvPr id="315" name="円/楕円 314"/>
        <xdr:cNvSpPr/>
      </xdr:nvSpPr>
      <xdr:spPr>
        <a:xfrm>
          <a:off x="9588500" y="6394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143858</xdr:rowOff>
    </xdr:from>
    <xdr:ext cx="534377" cy="259045"/>
    <xdr:sp macro="" textlink="">
      <xdr:nvSpPr>
        <xdr:cNvPr id="316" name="テキスト ボックス 315"/>
        <xdr:cNvSpPr txBox="1"/>
      </xdr:nvSpPr>
      <xdr:spPr>
        <a:xfrm>
          <a:off x="9372111" y="648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45,761</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44785</xdr:rowOff>
    </xdr:from>
    <xdr:to>
      <xdr:col>12</xdr:col>
      <xdr:colOff>561975</xdr:colOff>
      <xdr:row>37</xdr:row>
      <xdr:rowOff>146385</xdr:rowOff>
    </xdr:to>
    <xdr:sp macro="" textlink="">
      <xdr:nvSpPr>
        <xdr:cNvPr id="317" name="円/楕円 316"/>
        <xdr:cNvSpPr/>
      </xdr:nvSpPr>
      <xdr:spPr>
        <a:xfrm>
          <a:off x="8699500" y="638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137512</xdr:rowOff>
    </xdr:from>
    <xdr:ext cx="534377" cy="259045"/>
    <xdr:sp macro="" textlink="">
      <xdr:nvSpPr>
        <xdr:cNvPr id="318" name="テキスト ボックス 317"/>
        <xdr:cNvSpPr txBox="1"/>
      </xdr:nvSpPr>
      <xdr:spPr>
        <a:xfrm>
          <a:off x="8483111" y="6481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47,149</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35421</xdr:rowOff>
    </xdr:from>
    <xdr:to>
      <xdr:col>11</xdr:col>
      <xdr:colOff>358775</xdr:colOff>
      <xdr:row>37</xdr:row>
      <xdr:rowOff>137021</xdr:rowOff>
    </xdr:to>
    <xdr:sp macro="" textlink="">
      <xdr:nvSpPr>
        <xdr:cNvPr id="319" name="円/楕円 318"/>
        <xdr:cNvSpPr/>
      </xdr:nvSpPr>
      <xdr:spPr>
        <a:xfrm>
          <a:off x="7810500" y="6379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128148</xdr:rowOff>
    </xdr:from>
    <xdr:ext cx="534377" cy="259045"/>
    <xdr:sp macro="" textlink="">
      <xdr:nvSpPr>
        <xdr:cNvPr id="320" name="テキスト ボックス 319"/>
        <xdr:cNvSpPr txBox="1"/>
      </xdr:nvSpPr>
      <xdr:spPr>
        <a:xfrm>
          <a:off x="7594111" y="6471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49,197</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13069</xdr:rowOff>
    </xdr:from>
    <xdr:to>
      <xdr:col>10</xdr:col>
      <xdr:colOff>155575</xdr:colOff>
      <xdr:row>37</xdr:row>
      <xdr:rowOff>114669</xdr:rowOff>
    </xdr:to>
    <xdr:sp macro="" textlink="">
      <xdr:nvSpPr>
        <xdr:cNvPr id="321" name="円/楕円 320"/>
        <xdr:cNvSpPr/>
      </xdr:nvSpPr>
      <xdr:spPr>
        <a:xfrm>
          <a:off x="6921500" y="6356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105796</xdr:rowOff>
    </xdr:from>
    <xdr:ext cx="534377" cy="259045"/>
    <xdr:sp macro="" textlink="">
      <xdr:nvSpPr>
        <xdr:cNvPr id="322" name="テキスト ボックス 321"/>
        <xdr:cNvSpPr txBox="1"/>
      </xdr:nvSpPr>
      <xdr:spPr>
        <a:xfrm>
          <a:off x="6705111" y="644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54,086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43/65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53,237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3" name="直線コネクタ 33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4" name="テキスト ボックス 33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5" name="直線コネクタ 33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6" name="テキスト ボックス 335"/>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7" name="直線コネクタ 33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111777</xdr:rowOff>
    </xdr:from>
    <xdr:ext cx="685572" cy="259045"/>
    <xdr:sp macro="" textlink="">
      <xdr:nvSpPr>
        <xdr:cNvPr id="338" name="テキスト ボックス 337"/>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9" name="直線コネクタ 33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168927</xdr:rowOff>
    </xdr:from>
    <xdr:ext cx="685572" cy="259045"/>
    <xdr:sp macro="" textlink="">
      <xdr:nvSpPr>
        <xdr:cNvPr id="340" name="テキスト ボックス 339"/>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2" name="テキスト ボックス 34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125159</xdr:rowOff>
    </xdr:from>
    <xdr:to>
      <xdr:col>15</xdr:col>
      <xdr:colOff>180340</xdr:colOff>
      <xdr:row>58</xdr:row>
      <xdr:rowOff>128427</xdr:rowOff>
    </xdr:to>
    <xdr:cxnSp macro="">
      <xdr:nvCxnSpPr>
        <xdr:cNvPr id="344" name="直線コネクタ 343"/>
        <xdr:cNvCxnSpPr/>
      </xdr:nvCxnSpPr>
      <xdr:spPr>
        <a:xfrm flipV="1">
          <a:off x="10475595" y="8697659"/>
          <a:ext cx="1270" cy="1374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132254</xdr:rowOff>
    </xdr:from>
    <xdr:ext cx="534377" cy="259045"/>
    <xdr:sp macro="" textlink="">
      <xdr:nvSpPr>
        <xdr:cNvPr id="345" name="普通建設事業費最小値テキスト"/>
        <xdr:cNvSpPr txBox="1"/>
      </xdr:nvSpPr>
      <xdr:spPr>
        <a:xfrm>
          <a:off x="10528300" y="1007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12,328</a:t>
          </a:r>
          <a:endParaRPr kumimoji="1" lang="ja-JP" altLang="en-US" sz="1000" b="1">
            <a:latin typeface="ＭＳ Ｐゴシック"/>
          </a:endParaRPr>
        </a:p>
      </xdr:txBody>
    </xdr:sp>
    <xdr:clientData/>
  </xdr:oneCellAnchor>
  <xdr:twoCellAnchor>
    <xdr:from>
      <xdr:col>15</xdr:col>
      <xdr:colOff>92075</xdr:colOff>
      <xdr:row>58</xdr:row>
      <xdr:rowOff>128427</xdr:rowOff>
    </xdr:from>
    <xdr:to>
      <xdr:col>15</xdr:col>
      <xdr:colOff>269875</xdr:colOff>
      <xdr:row>58</xdr:row>
      <xdr:rowOff>128427</xdr:rowOff>
    </xdr:to>
    <xdr:cxnSp macro="">
      <xdr:nvCxnSpPr>
        <xdr:cNvPr id="346" name="直線コネクタ 345"/>
        <xdr:cNvCxnSpPr/>
      </xdr:nvCxnSpPr>
      <xdr:spPr>
        <a:xfrm>
          <a:off x="10388600" y="10072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71836</xdr:rowOff>
    </xdr:from>
    <xdr:ext cx="690189" cy="259045"/>
    <xdr:sp macro="" textlink="">
      <xdr:nvSpPr>
        <xdr:cNvPr id="347" name="普通建設事業費最大値テキスト"/>
        <xdr:cNvSpPr txBox="1"/>
      </xdr:nvSpPr>
      <xdr:spPr>
        <a:xfrm>
          <a:off x="10528300" y="84728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1,515,902</a:t>
          </a:r>
          <a:endParaRPr kumimoji="1" lang="ja-JP" altLang="en-US" sz="1000" b="1">
            <a:latin typeface="ＭＳ Ｐゴシック"/>
          </a:endParaRPr>
        </a:p>
      </xdr:txBody>
    </xdr:sp>
    <xdr:clientData/>
  </xdr:oneCellAnchor>
  <xdr:twoCellAnchor>
    <xdr:from>
      <xdr:col>15</xdr:col>
      <xdr:colOff>92075</xdr:colOff>
      <xdr:row>50</xdr:row>
      <xdr:rowOff>125159</xdr:rowOff>
    </xdr:from>
    <xdr:to>
      <xdr:col>15</xdr:col>
      <xdr:colOff>269875</xdr:colOff>
      <xdr:row>50</xdr:row>
      <xdr:rowOff>125159</xdr:rowOff>
    </xdr:to>
    <xdr:cxnSp macro="">
      <xdr:nvCxnSpPr>
        <xdr:cNvPr id="348" name="直線コネクタ 347"/>
        <xdr:cNvCxnSpPr/>
      </xdr:nvCxnSpPr>
      <xdr:spPr>
        <a:xfrm>
          <a:off x="10388600" y="8697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90407</xdr:rowOff>
    </xdr:from>
    <xdr:to>
      <xdr:col>15</xdr:col>
      <xdr:colOff>180975</xdr:colOff>
      <xdr:row>58</xdr:row>
      <xdr:rowOff>91283</xdr:rowOff>
    </xdr:to>
    <xdr:cxnSp macro="">
      <xdr:nvCxnSpPr>
        <xdr:cNvPr id="349" name="直線コネクタ 348"/>
        <xdr:cNvCxnSpPr/>
      </xdr:nvCxnSpPr>
      <xdr:spPr>
        <a:xfrm>
          <a:off x="9639300" y="10034507"/>
          <a:ext cx="838200" cy="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14767</xdr:rowOff>
    </xdr:from>
    <xdr:ext cx="599010" cy="259045"/>
    <xdr:sp macro="" textlink="">
      <xdr:nvSpPr>
        <xdr:cNvPr id="350" name="普通建設事業費平均値テキスト"/>
        <xdr:cNvSpPr txBox="1"/>
      </xdr:nvSpPr>
      <xdr:spPr>
        <a:xfrm>
          <a:off x="10528300" y="97874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106,092</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163340</xdr:rowOff>
    </xdr:from>
    <xdr:to>
      <xdr:col>15</xdr:col>
      <xdr:colOff>231775</xdr:colOff>
      <xdr:row>58</xdr:row>
      <xdr:rowOff>93490</xdr:rowOff>
    </xdr:to>
    <xdr:sp macro="" textlink="">
      <xdr:nvSpPr>
        <xdr:cNvPr id="351" name="フローチャート : 判断 350"/>
        <xdr:cNvSpPr/>
      </xdr:nvSpPr>
      <xdr:spPr>
        <a:xfrm>
          <a:off x="10426700" y="993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90407</xdr:rowOff>
    </xdr:from>
    <xdr:to>
      <xdr:col>14</xdr:col>
      <xdr:colOff>28575</xdr:colOff>
      <xdr:row>58</xdr:row>
      <xdr:rowOff>100402</xdr:rowOff>
    </xdr:to>
    <xdr:cxnSp macro="">
      <xdr:nvCxnSpPr>
        <xdr:cNvPr id="352" name="直線コネクタ 351"/>
        <xdr:cNvCxnSpPr/>
      </xdr:nvCxnSpPr>
      <xdr:spPr>
        <a:xfrm flipV="1">
          <a:off x="8750300" y="10034507"/>
          <a:ext cx="889000" cy="9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4925</xdr:rowOff>
    </xdr:from>
    <xdr:to>
      <xdr:col>14</xdr:col>
      <xdr:colOff>79375</xdr:colOff>
      <xdr:row>58</xdr:row>
      <xdr:rowOff>106525</xdr:rowOff>
    </xdr:to>
    <xdr:sp macro="" textlink="">
      <xdr:nvSpPr>
        <xdr:cNvPr id="353" name="フローチャート : 判断 352"/>
        <xdr:cNvSpPr/>
      </xdr:nvSpPr>
      <xdr:spPr>
        <a:xfrm>
          <a:off x="9588500" y="994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123052</xdr:rowOff>
    </xdr:from>
    <xdr:ext cx="534377" cy="259045"/>
    <xdr:sp macro="" textlink="">
      <xdr:nvSpPr>
        <xdr:cNvPr id="354" name="テキスト ボックス 353"/>
        <xdr:cNvSpPr txBox="1"/>
      </xdr:nvSpPr>
      <xdr:spPr>
        <a:xfrm>
          <a:off x="9372111" y="9724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91,837</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100402</xdr:rowOff>
    </xdr:from>
    <xdr:to>
      <xdr:col>12</xdr:col>
      <xdr:colOff>511175</xdr:colOff>
      <xdr:row>58</xdr:row>
      <xdr:rowOff>101559</xdr:rowOff>
    </xdr:to>
    <xdr:cxnSp macro="">
      <xdr:nvCxnSpPr>
        <xdr:cNvPr id="355" name="直線コネクタ 354"/>
        <xdr:cNvCxnSpPr/>
      </xdr:nvCxnSpPr>
      <xdr:spPr>
        <a:xfrm flipV="1">
          <a:off x="7861300" y="10044502"/>
          <a:ext cx="889000" cy="1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13235</xdr:rowOff>
    </xdr:from>
    <xdr:to>
      <xdr:col>12</xdr:col>
      <xdr:colOff>561975</xdr:colOff>
      <xdr:row>58</xdr:row>
      <xdr:rowOff>114835</xdr:rowOff>
    </xdr:to>
    <xdr:sp macro="" textlink="">
      <xdr:nvSpPr>
        <xdr:cNvPr id="356" name="フローチャート : 判断 355"/>
        <xdr:cNvSpPr/>
      </xdr:nvSpPr>
      <xdr:spPr>
        <a:xfrm>
          <a:off x="8699500" y="995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131362</xdr:rowOff>
    </xdr:from>
    <xdr:ext cx="534377" cy="259045"/>
    <xdr:sp macro="" textlink="">
      <xdr:nvSpPr>
        <xdr:cNvPr id="357" name="テキスト ボックス 356"/>
        <xdr:cNvSpPr txBox="1"/>
      </xdr:nvSpPr>
      <xdr:spPr>
        <a:xfrm>
          <a:off x="8483111" y="973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82,748</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93369</xdr:rowOff>
    </xdr:from>
    <xdr:to>
      <xdr:col>11</xdr:col>
      <xdr:colOff>307975</xdr:colOff>
      <xdr:row>58</xdr:row>
      <xdr:rowOff>101559</xdr:rowOff>
    </xdr:to>
    <xdr:cxnSp macro="">
      <xdr:nvCxnSpPr>
        <xdr:cNvPr id="358" name="直線コネクタ 357"/>
        <xdr:cNvCxnSpPr/>
      </xdr:nvCxnSpPr>
      <xdr:spPr>
        <a:xfrm>
          <a:off x="6972300" y="10037469"/>
          <a:ext cx="889000" cy="8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28096</xdr:rowOff>
    </xdr:from>
    <xdr:to>
      <xdr:col>11</xdr:col>
      <xdr:colOff>358775</xdr:colOff>
      <xdr:row>58</xdr:row>
      <xdr:rowOff>129696</xdr:rowOff>
    </xdr:to>
    <xdr:sp macro="" textlink="">
      <xdr:nvSpPr>
        <xdr:cNvPr id="359" name="フローチャート : 判断 358"/>
        <xdr:cNvSpPr/>
      </xdr:nvSpPr>
      <xdr:spPr>
        <a:xfrm>
          <a:off x="7810500" y="9972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146223</xdr:rowOff>
    </xdr:from>
    <xdr:ext cx="534377" cy="259045"/>
    <xdr:sp macro="" textlink="">
      <xdr:nvSpPr>
        <xdr:cNvPr id="360" name="テキスト ボックス 359"/>
        <xdr:cNvSpPr txBox="1"/>
      </xdr:nvSpPr>
      <xdr:spPr>
        <a:xfrm>
          <a:off x="7594111" y="9747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66,496</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24071</xdr:rowOff>
    </xdr:from>
    <xdr:to>
      <xdr:col>10</xdr:col>
      <xdr:colOff>155575</xdr:colOff>
      <xdr:row>58</xdr:row>
      <xdr:rowOff>125671</xdr:rowOff>
    </xdr:to>
    <xdr:sp macro="" textlink="">
      <xdr:nvSpPr>
        <xdr:cNvPr id="361" name="フローチャート : 判断 360"/>
        <xdr:cNvSpPr/>
      </xdr:nvSpPr>
      <xdr:spPr>
        <a:xfrm>
          <a:off x="6921500" y="9968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142198</xdr:rowOff>
    </xdr:from>
    <xdr:ext cx="534377" cy="259045"/>
    <xdr:sp macro="" textlink="">
      <xdr:nvSpPr>
        <xdr:cNvPr id="362" name="テキスト ボックス 361"/>
        <xdr:cNvSpPr txBox="1"/>
      </xdr:nvSpPr>
      <xdr:spPr>
        <a:xfrm>
          <a:off x="6705111" y="9743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70,897</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40483</xdr:rowOff>
    </xdr:from>
    <xdr:to>
      <xdr:col>15</xdr:col>
      <xdr:colOff>231775</xdr:colOff>
      <xdr:row>58</xdr:row>
      <xdr:rowOff>142083</xdr:rowOff>
    </xdr:to>
    <xdr:sp macro="" textlink="">
      <xdr:nvSpPr>
        <xdr:cNvPr id="368" name="円/楕円 367"/>
        <xdr:cNvSpPr/>
      </xdr:nvSpPr>
      <xdr:spPr>
        <a:xfrm>
          <a:off x="10426700" y="9984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141767</xdr:rowOff>
    </xdr:from>
    <xdr:ext cx="534377" cy="259045"/>
    <xdr:sp macro="" textlink="">
      <xdr:nvSpPr>
        <xdr:cNvPr id="369" name="普通建設事業費該当値テキスト"/>
        <xdr:cNvSpPr txBox="1"/>
      </xdr:nvSpPr>
      <xdr:spPr>
        <a:xfrm>
          <a:off x="10528300" y="9914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52,950</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39607</xdr:rowOff>
    </xdr:from>
    <xdr:to>
      <xdr:col>14</xdr:col>
      <xdr:colOff>79375</xdr:colOff>
      <xdr:row>58</xdr:row>
      <xdr:rowOff>141207</xdr:rowOff>
    </xdr:to>
    <xdr:sp macro="" textlink="">
      <xdr:nvSpPr>
        <xdr:cNvPr id="370" name="円/楕円 369"/>
        <xdr:cNvSpPr/>
      </xdr:nvSpPr>
      <xdr:spPr>
        <a:xfrm>
          <a:off x="9588500" y="9983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132334</xdr:rowOff>
    </xdr:from>
    <xdr:ext cx="534377" cy="259045"/>
    <xdr:sp macro="" textlink="">
      <xdr:nvSpPr>
        <xdr:cNvPr id="371" name="テキスト ボックス 370"/>
        <xdr:cNvSpPr txBox="1"/>
      </xdr:nvSpPr>
      <xdr:spPr>
        <a:xfrm>
          <a:off x="9372111" y="10076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53,908</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49602</xdr:rowOff>
    </xdr:from>
    <xdr:to>
      <xdr:col>12</xdr:col>
      <xdr:colOff>561975</xdr:colOff>
      <xdr:row>58</xdr:row>
      <xdr:rowOff>151202</xdr:rowOff>
    </xdr:to>
    <xdr:sp macro="" textlink="">
      <xdr:nvSpPr>
        <xdr:cNvPr id="372" name="円/楕円 371"/>
        <xdr:cNvSpPr/>
      </xdr:nvSpPr>
      <xdr:spPr>
        <a:xfrm>
          <a:off x="8699500" y="999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142329</xdr:rowOff>
    </xdr:from>
    <xdr:ext cx="534377" cy="259045"/>
    <xdr:sp macro="" textlink="">
      <xdr:nvSpPr>
        <xdr:cNvPr id="373" name="テキスト ボックス 372"/>
        <xdr:cNvSpPr txBox="1"/>
      </xdr:nvSpPr>
      <xdr:spPr>
        <a:xfrm>
          <a:off x="8483111" y="10086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42,977</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50759</xdr:rowOff>
    </xdr:from>
    <xdr:to>
      <xdr:col>11</xdr:col>
      <xdr:colOff>358775</xdr:colOff>
      <xdr:row>58</xdr:row>
      <xdr:rowOff>152359</xdr:rowOff>
    </xdr:to>
    <xdr:sp macro="" textlink="">
      <xdr:nvSpPr>
        <xdr:cNvPr id="374" name="円/楕円 373"/>
        <xdr:cNvSpPr/>
      </xdr:nvSpPr>
      <xdr:spPr>
        <a:xfrm>
          <a:off x="7810500" y="9994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143486</xdr:rowOff>
    </xdr:from>
    <xdr:ext cx="534377" cy="259045"/>
    <xdr:sp macro="" textlink="">
      <xdr:nvSpPr>
        <xdr:cNvPr id="375" name="テキスト ボックス 374"/>
        <xdr:cNvSpPr txBox="1"/>
      </xdr:nvSpPr>
      <xdr:spPr>
        <a:xfrm>
          <a:off x="7594111" y="10087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41,712</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42569</xdr:rowOff>
    </xdr:from>
    <xdr:to>
      <xdr:col>10</xdr:col>
      <xdr:colOff>155575</xdr:colOff>
      <xdr:row>58</xdr:row>
      <xdr:rowOff>144169</xdr:rowOff>
    </xdr:to>
    <xdr:sp macro="" textlink="">
      <xdr:nvSpPr>
        <xdr:cNvPr id="376" name="円/楕円 375"/>
        <xdr:cNvSpPr/>
      </xdr:nvSpPr>
      <xdr:spPr>
        <a:xfrm>
          <a:off x="6921500" y="9986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135296</xdr:rowOff>
    </xdr:from>
    <xdr:ext cx="534377" cy="259045"/>
    <xdr:sp macro="" textlink="">
      <xdr:nvSpPr>
        <xdr:cNvPr id="377" name="テキスト ボックス 376"/>
        <xdr:cNvSpPr txBox="1"/>
      </xdr:nvSpPr>
      <xdr:spPr>
        <a:xfrm>
          <a:off x="6705111" y="10079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50,668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30,556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8" name="直線コネクタ 38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9" name="テキスト ボックス 38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0" name="直線コネクタ 38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144434</xdr:rowOff>
    </xdr:from>
    <xdr:ext cx="595419" cy="259045"/>
    <xdr:sp macro="" textlink="">
      <xdr:nvSpPr>
        <xdr:cNvPr id="391" name="テキスト ボックス 390"/>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2" name="直線コネクタ 39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74</xdr:row>
      <xdr:rowOff>160762</xdr:rowOff>
    </xdr:from>
    <xdr:ext cx="595419" cy="259045"/>
    <xdr:sp macro="" textlink="">
      <xdr:nvSpPr>
        <xdr:cNvPr id="393" name="テキスト ボックス 392"/>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4" name="直線コネクタ 39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5642</xdr:rowOff>
    </xdr:from>
    <xdr:ext cx="595419" cy="259045"/>
    <xdr:sp macro="" textlink="">
      <xdr:nvSpPr>
        <xdr:cNvPr id="395" name="テキスト ボックス 394"/>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6" name="直線コネクタ 39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71</xdr:row>
      <xdr:rowOff>21970</xdr:rowOff>
    </xdr:from>
    <xdr:ext cx="685572" cy="259045"/>
    <xdr:sp macro="" textlink="">
      <xdr:nvSpPr>
        <xdr:cNvPr id="397" name="テキスト ボックス 396"/>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8" name="直線コネクタ 39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38299</xdr:rowOff>
    </xdr:from>
    <xdr:ext cx="685572" cy="259045"/>
    <xdr:sp macro="" textlink="">
      <xdr:nvSpPr>
        <xdr:cNvPr id="399" name="テキスト ボックス 398"/>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1" name="テキスト ボックス 40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54077</xdr:rowOff>
    </xdr:from>
    <xdr:to>
      <xdr:col>15</xdr:col>
      <xdr:colOff>180340</xdr:colOff>
      <xdr:row>79</xdr:row>
      <xdr:rowOff>98879</xdr:rowOff>
    </xdr:to>
    <xdr:cxnSp macro="">
      <xdr:nvCxnSpPr>
        <xdr:cNvPr id="403" name="直線コネクタ 402"/>
        <xdr:cNvCxnSpPr/>
      </xdr:nvCxnSpPr>
      <xdr:spPr>
        <a:xfrm flipV="1">
          <a:off x="10475595" y="12227027"/>
          <a:ext cx="1270" cy="1416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102706</xdr:rowOff>
    </xdr:from>
    <xdr:ext cx="249299" cy="259045"/>
    <xdr:sp macro="" textlink="">
      <xdr:nvSpPr>
        <xdr:cNvPr id="404"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98879</xdr:rowOff>
    </xdr:from>
    <xdr:to>
      <xdr:col>15</xdr:col>
      <xdr:colOff>269875</xdr:colOff>
      <xdr:row>79</xdr:row>
      <xdr:rowOff>98879</xdr:rowOff>
    </xdr:to>
    <xdr:cxnSp macro="">
      <xdr:nvCxnSpPr>
        <xdr:cNvPr id="405" name="直線コネクタ 404"/>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754</xdr:rowOff>
    </xdr:from>
    <xdr:ext cx="690189" cy="259045"/>
    <xdr:sp macro="" textlink="">
      <xdr:nvSpPr>
        <xdr:cNvPr id="406" name="普通建設事業費 （ うち新規整備　）最大値テキスト"/>
        <xdr:cNvSpPr txBox="1"/>
      </xdr:nvSpPr>
      <xdr:spPr>
        <a:xfrm>
          <a:off x="10528300" y="120022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1,301,156</a:t>
          </a:r>
          <a:endParaRPr kumimoji="1" lang="ja-JP" altLang="en-US" sz="1000" b="1">
            <a:latin typeface="ＭＳ Ｐゴシック"/>
          </a:endParaRPr>
        </a:p>
      </xdr:txBody>
    </xdr:sp>
    <xdr:clientData/>
  </xdr:oneCellAnchor>
  <xdr:twoCellAnchor>
    <xdr:from>
      <xdr:col>15</xdr:col>
      <xdr:colOff>92075</xdr:colOff>
      <xdr:row>71</xdr:row>
      <xdr:rowOff>54077</xdr:rowOff>
    </xdr:from>
    <xdr:to>
      <xdr:col>15</xdr:col>
      <xdr:colOff>269875</xdr:colOff>
      <xdr:row>71</xdr:row>
      <xdr:rowOff>54077</xdr:rowOff>
    </xdr:to>
    <xdr:cxnSp macro="">
      <xdr:nvCxnSpPr>
        <xdr:cNvPr id="407" name="直線コネクタ 406"/>
        <xdr:cNvCxnSpPr/>
      </xdr:nvCxnSpPr>
      <xdr:spPr>
        <a:xfrm>
          <a:off x="10388600" y="12227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68117</xdr:rowOff>
    </xdr:from>
    <xdr:to>
      <xdr:col>15</xdr:col>
      <xdr:colOff>180975</xdr:colOff>
      <xdr:row>79</xdr:row>
      <xdr:rowOff>85593</xdr:rowOff>
    </xdr:to>
    <xdr:cxnSp macro="">
      <xdr:nvCxnSpPr>
        <xdr:cNvPr id="408" name="直線コネクタ 407"/>
        <xdr:cNvCxnSpPr/>
      </xdr:nvCxnSpPr>
      <xdr:spPr>
        <a:xfrm>
          <a:off x="9639300" y="13612667"/>
          <a:ext cx="838200" cy="17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4766</xdr:rowOff>
    </xdr:from>
    <xdr:ext cx="534377" cy="259045"/>
    <xdr:sp macro="" textlink="">
      <xdr:nvSpPr>
        <xdr:cNvPr id="409" name="普通建設事業費 （ うち新規整備　）平均値テキスト"/>
        <xdr:cNvSpPr txBox="1"/>
      </xdr:nvSpPr>
      <xdr:spPr>
        <a:xfrm>
          <a:off x="10528300" y="133778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60,803</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153339</xdr:rowOff>
    </xdr:from>
    <xdr:to>
      <xdr:col>15</xdr:col>
      <xdr:colOff>231775</xdr:colOff>
      <xdr:row>79</xdr:row>
      <xdr:rowOff>83489</xdr:rowOff>
    </xdr:to>
    <xdr:sp macro="" textlink="">
      <xdr:nvSpPr>
        <xdr:cNvPr id="410" name="フローチャート : 判断 409"/>
        <xdr:cNvSpPr/>
      </xdr:nvSpPr>
      <xdr:spPr>
        <a:xfrm>
          <a:off x="10426700" y="135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79</xdr:row>
      <xdr:rowOff>6454</xdr:rowOff>
    </xdr:from>
    <xdr:to>
      <xdr:col>14</xdr:col>
      <xdr:colOff>79375</xdr:colOff>
      <xdr:row>79</xdr:row>
      <xdr:rowOff>108054</xdr:rowOff>
    </xdr:to>
    <xdr:sp macro="" textlink="">
      <xdr:nvSpPr>
        <xdr:cNvPr id="411" name="フローチャート : 判断 410"/>
        <xdr:cNvSpPr/>
      </xdr:nvSpPr>
      <xdr:spPr>
        <a:xfrm>
          <a:off x="9588500" y="13551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124581</xdr:rowOff>
    </xdr:from>
    <xdr:ext cx="534377" cy="259045"/>
    <xdr:sp macro="" textlink="">
      <xdr:nvSpPr>
        <xdr:cNvPr id="412" name="テキスト ボックス 411"/>
        <xdr:cNvSpPr txBox="1"/>
      </xdr:nvSpPr>
      <xdr:spPr>
        <a:xfrm>
          <a:off x="9372111" y="13326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38,238</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79</xdr:row>
      <xdr:rowOff>34793</xdr:rowOff>
    </xdr:from>
    <xdr:to>
      <xdr:col>15</xdr:col>
      <xdr:colOff>231775</xdr:colOff>
      <xdr:row>79</xdr:row>
      <xdr:rowOff>136393</xdr:rowOff>
    </xdr:to>
    <xdr:sp macro="" textlink="">
      <xdr:nvSpPr>
        <xdr:cNvPr id="418" name="円/楕円 417"/>
        <xdr:cNvSpPr/>
      </xdr:nvSpPr>
      <xdr:spPr>
        <a:xfrm>
          <a:off x="10426700" y="1357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131768</xdr:rowOff>
    </xdr:from>
    <xdr:ext cx="534377" cy="259045"/>
    <xdr:sp macro="" textlink="">
      <xdr:nvSpPr>
        <xdr:cNvPr id="419" name="普通建設事業費 （ うち新規整備　）該当値テキスト"/>
        <xdr:cNvSpPr txBox="1"/>
      </xdr:nvSpPr>
      <xdr:spPr>
        <a:xfrm>
          <a:off x="10528300" y="1350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12,205</a:t>
          </a:r>
          <a:endParaRPr kumimoji="1" lang="ja-JP" altLang="en-US" sz="1000" b="1">
            <a:solidFill>
              <a:srgbClr val="FF0000"/>
            </a:solidFill>
            <a:latin typeface="ＭＳ Ｐゴシック"/>
          </a:endParaRPr>
        </a:p>
      </xdr:txBody>
    </xdr:sp>
    <xdr:clientData/>
  </xdr:oneCellAnchor>
  <xdr:twoCellAnchor>
    <xdr:from>
      <xdr:col>13</xdr:col>
      <xdr:colOff>663575</xdr:colOff>
      <xdr:row>79</xdr:row>
      <xdr:rowOff>17317</xdr:rowOff>
    </xdr:from>
    <xdr:to>
      <xdr:col>14</xdr:col>
      <xdr:colOff>79375</xdr:colOff>
      <xdr:row>79</xdr:row>
      <xdr:rowOff>118917</xdr:rowOff>
    </xdr:to>
    <xdr:sp macro="" textlink="">
      <xdr:nvSpPr>
        <xdr:cNvPr id="420" name="円/楕円 419"/>
        <xdr:cNvSpPr/>
      </xdr:nvSpPr>
      <xdr:spPr>
        <a:xfrm>
          <a:off x="9588500" y="13561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110044</xdr:rowOff>
    </xdr:from>
    <xdr:ext cx="534377" cy="259045"/>
    <xdr:sp macro="" textlink="">
      <xdr:nvSpPr>
        <xdr:cNvPr id="421" name="テキスト ボックス 420"/>
        <xdr:cNvSpPr txBox="1"/>
      </xdr:nvSpPr>
      <xdr:spPr>
        <a:xfrm>
          <a:off x="9372111" y="13654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28,259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2" name="正方形/長方形 42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3" name="正方形/長方形 42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4" name="正方形/長方形 42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32/65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5" name="正方形/長方形 42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6" name="正方形/長方形 42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7" name="正方形/長方形 42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8" name="正方形/長方形 42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15,083</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9" name="正方形/長方形 42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0" name="テキスト ボックス 42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1" name="直線コネクタ 43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2" name="直線コネクタ 43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3" name="テキスト ボックス 432"/>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4" name="直線コネクタ 43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5" name="テキスト ボックス 43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6" name="直線コネクタ 43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37" name="テキスト ボックス 436"/>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8" name="直線コネクタ 43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39" name="テキスト ボックス 438"/>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0" name="直線コネクタ 43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1" name="テキスト ボックス 440"/>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2" name="直線コネクタ 44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3" name="テキスト ボックス 44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99208</xdr:rowOff>
    </xdr:from>
    <xdr:to>
      <xdr:col>15</xdr:col>
      <xdr:colOff>180340</xdr:colOff>
      <xdr:row>99</xdr:row>
      <xdr:rowOff>44450</xdr:rowOff>
    </xdr:to>
    <xdr:cxnSp macro="">
      <xdr:nvCxnSpPr>
        <xdr:cNvPr id="445" name="直線コネクタ 444"/>
        <xdr:cNvCxnSpPr/>
      </xdr:nvCxnSpPr>
      <xdr:spPr>
        <a:xfrm flipV="1">
          <a:off x="10475595" y="15529708"/>
          <a:ext cx="1270" cy="1488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46"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47" name="直線コネクタ 446"/>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45885</xdr:rowOff>
    </xdr:from>
    <xdr:ext cx="599010" cy="259045"/>
    <xdr:sp macro="" textlink="">
      <xdr:nvSpPr>
        <xdr:cNvPr id="448" name="普通建設事業費 （ うち更新整備　）最大値テキスト"/>
        <xdr:cNvSpPr txBox="1"/>
      </xdr:nvSpPr>
      <xdr:spPr>
        <a:xfrm>
          <a:off x="10528300" y="15304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195,314</a:t>
          </a:r>
          <a:endParaRPr kumimoji="1" lang="ja-JP" altLang="en-US" sz="1000" b="1">
            <a:latin typeface="ＭＳ Ｐゴシック"/>
          </a:endParaRPr>
        </a:p>
      </xdr:txBody>
    </xdr:sp>
    <xdr:clientData/>
  </xdr:oneCellAnchor>
  <xdr:twoCellAnchor>
    <xdr:from>
      <xdr:col>15</xdr:col>
      <xdr:colOff>92075</xdr:colOff>
      <xdr:row>90</xdr:row>
      <xdr:rowOff>99208</xdr:rowOff>
    </xdr:from>
    <xdr:to>
      <xdr:col>15</xdr:col>
      <xdr:colOff>269875</xdr:colOff>
      <xdr:row>90</xdr:row>
      <xdr:rowOff>99208</xdr:rowOff>
    </xdr:to>
    <xdr:cxnSp macro="">
      <xdr:nvCxnSpPr>
        <xdr:cNvPr id="449" name="直線コネクタ 448"/>
        <xdr:cNvCxnSpPr/>
      </xdr:nvCxnSpPr>
      <xdr:spPr>
        <a:xfrm>
          <a:off x="10388600" y="1552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56756</xdr:rowOff>
    </xdr:from>
    <xdr:to>
      <xdr:col>15</xdr:col>
      <xdr:colOff>180975</xdr:colOff>
      <xdr:row>98</xdr:row>
      <xdr:rowOff>75578</xdr:rowOff>
    </xdr:to>
    <xdr:cxnSp macro="">
      <xdr:nvCxnSpPr>
        <xdr:cNvPr id="450" name="直線コネクタ 449"/>
        <xdr:cNvCxnSpPr/>
      </xdr:nvCxnSpPr>
      <xdr:spPr>
        <a:xfrm flipV="1">
          <a:off x="9639300" y="16858856"/>
          <a:ext cx="838200" cy="18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112174</xdr:rowOff>
    </xdr:from>
    <xdr:ext cx="534377" cy="259045"/>
    <xdr:sp macro="" textlink="">
      <xdr:nvSpPr>
        <xdr:cNvPr id="451" name="普通建設事業費 （ うち更新整備　）平均値テキスト"/>
        <xdr:cNvSpPr txBox="1"/>
      </xdr:nvSpPr>
      <xdr:spPr>
        <a:xfrm>
          <a:off x="10528300" y="165713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32,448</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89297</xdr:rowOff>
    </xdr:from>
    <xdr:to>
      <xdr:col>15</xdr:col>
      <xdr:colOff>231775</xdr:colOff>
      <xdr:row>98</xdr:row>
      <xdr:rowOff>19447</xdr:rowOff>
    </xdr:to>
    <xdr:sp macro="" textlink="">
      <xdr:nvSpPr>
        <xdr:cNvPr id="452" name="フローチャート : 判断 451"/>
        <xdr:cNvSpPr/>
      </xdr:nvSpPr>
      <xdr:spPr>
        <a:xfrm>
          <a:off x="10426700" y="1671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27361</xdr:rowOff>
    </xdr:from>
    <xdr:to>
      <xdr:col>14</xdr:col>
      <xdr:colOff>79375</xdr:colOff>
      <xdr:row>97</xdr:row>
      <xdr:rowOff>128961</xdr:rowOff>
    </xdr:to>
    <xdr:sp macro="" textlink="">
      <xdr:nvSpPr>
        <xdr:cNvPr id="453" name="フローチャート : 判断 452"/>
        <xdr:cNvSpPr/>
      </xdr:nvSpPr>
      <xdr:spPr>
        <a:xfrm>
          <a:off x="9588500" y="16658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145488</xdr:rowOff>
    </xdr:from>
    <xdr:ext cx="534377" cy="259045"/>
    <xdr:sp macro="" textlink="">
      <xdr:nvSpPr>
        <xdr:cNvPr id="454" name="テキスト ボックス 453"/>
        <xdr:cNvSpPr txBox="1"/>
      </xdr:nvSpPr>
      <xdr:spPr>
        <a:xfrm>
          <a:off x="9372111" y="16433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40,576</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5" name="テキスト ボックス 45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6" name="テキスト ボックス 45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7" name="テキスト ボックス 45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8" name="テキスト ボックス 45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9" name="テキスト ボックス 45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5956</xdr:rowOff>
    </xdr:from>
    <xdr:to>
      <xdr:col>15</xdr:col>
      <xdr:colOff>231775</xdr:colOff>
      <xdr:row>98</xdr:row>
      <xdr:rowOff>107556</xdr:rowOff>
    </xdr:to>
    <xdr:sp macro="" textlink="">
      <xdr:nvSpPr>
        <xdr:cNvPr id="460" name="円/楕円 459"/>
        <xdr:cNvSpPr/>
      </xdr:nvSpPr>
      <xdr:spPr>
        <a:xfrm>
          <a:off x="10426700" y="1680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155833</xdr:rowOff>
    </xdr:from>
    <xdr:ext cx="534377" cy="259045"/>
    <xdr:sp macro="" textlink="">
      <xdr:nvSpPr>
        <xdr:cNvPr id="461" name="普通建設事業費 （ うち更新整備　）該当値テキスト"/>
        <xdr:cNvSpPr txBox="1"/>
      </xdr:nvSpPr>
      <xdr:spPr>
        <a:xfrm>
          <a:off x="10528300" y="16786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20,885</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24778</xdr:rowOff>
    </xdr:from>
    <xdr:to>
      <xdr:col>14</xdr:col>
      <xdr:colOff>79375</xdr:colOff>
      <xdr:row>98</xdr:row>
      <xdr:rowOff>126378</xdr:rowOff>
    </xdr:to>
    <xdr:sp macro="" textlink="">
      <xdr:nvSpPr>
        <xdr:cNvPr id="462" name="円/楕円 461"/>
        <xdr:cNvSpPr/>
      </xdr:nvSpPr>
      <xdr:spPr>
        <a:xfrm>
          <a:off x="9588500" y="16826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117505</xdr:rowOff>
    </xdr:from>
    <xdr:ext cx="534377" cy="259045"/>
    <xdr:sp macro="" textlink="">
      <xdr:nvSpPr>
        <xdr:cNvPr id="463" name="テキスト ボックス 462"/>
        <xdr:cNvSpPr txBox="1"/>
      </xdr:nvSpPr>
      <xdr:spPr>
        <a:xfrm>
          <a:off x="9372111" y="1691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18,415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4" name="正方形/長方形 46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5" name="正方形/長方形 46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6" name="正方形/長方形 46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7" name="正方形/長方形 46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8" name="正方形/長方形 46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9" name="正方形/長方形 46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0" name="正方形/長方形 46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2,003</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1" name="正方形/長方形 47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2" name="テキスト ボックス 47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3" name="直線コネクタ 47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4" name="直線コネクタ 47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5" name="テキスト ボックス 474"/>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6" name="直線コネクタ 47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77" name="テキスト ボックス 476"/>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78" name="直線コネクタ 47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79" name="テキスト ボックス 478"/>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0" name="直線コネクタ 47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81" name="テキスト ボックス 480"/>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2" name="直線コネクタ 48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3" name="テキスト ボックス 48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137738</xdr:rowOff>
    </xdr:from>
    <xdr:to>
      <xdr:col>23</xdr:col>
      <xdr:colOff>516889</xdr:colOff>
      <xdr:row>38</xdr:row>
      <xdr:rowOff>139700</xdr:rowOff>
    </xdr:to>
    <xdr:cxnSp macro="">
      <xdr:nvCxnSpPr>
        <xdr:cNvPr id="485" name="直線コネクタ 484"/>
        <xdr:cNvCxnSpPr/>
      </xdr:nvCxnSpPr>
      <xdr:spPr>
        <a:xfrm flipV="1">
          <a:off x="16317595" y="5281238"/>
          <a:ext cx="1269" cy="1373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159959</xdr:rowOff>
    </xdr:from>
    <xdr:ext cx="249299" cy="259045"/>
    <xdr:sp macro="" textlink="">
      <xdr:nvSpPr>
        <xdr:cNvPr id="486" name="災害復旧事業費最小値テキスト"/>
        <xdr:cNvSpPr txBox="1"/>
      </xdr:nvSpPr>
      <xdr:spPr>
        <a:xfrm>
          <a:off x="16370300" y="66750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87" name="直線コネクタ 486"/>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84415</xdr:rowOff>
    </xdr:from>
    <xdr:ext cx="599010" cy="259045"/>
    <xdr:sp macro="" textlink="">
      <xdr:nvSpPr>
        <xdr:cNvPr id="488" name="災害復旧事業費最大値テキスト"/>
        <xdr:cNvSpPr txBox="1"/>
      </xdr:nvSpPr>
      <xdr:spPr>
        <a:xfrm>
          <a:off x="16370300" y="5056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300,429</a:t>
          </a:r>
          <a:endParaRPr kumimoji="1" lang="ja-JP" altLang="en-US" sz="1000" b="1">
            <a:latin typeface="ＭＳ Ｐゴシック"/>
          </a:endParaRPr>
        </a:p>
      </xdr:txBody>
    </xdr:sp>
    <xdr:clientData/>
  </xdr:oneCellAnchor>
  <xdr:twoCellAnchor>
    <xdr:from>
      <xdr:col>23</xdr:col>
      <xdr:colOff>428625</xdr:colOff>
      <xdr:row>30</xdr:row>
      <xdr:rowOff>137738</xdr:rowOff>
    </xdr:from>
    <xdr:to>
      <xdr:col>23</xdr:col>
      <xdr:colOff>606425</xdr:colOff>
      <xdr:row>30</xdr:row>
      <xdr:rowOff>137738</xdr:rowOff>
    </xdr:to>
    <xdr:cxnSp macro="">
      <xdr:nvCxnSpPr>
        <xdr:cNvPr id="489" name="直線コネクタ 488"/>
        <xdr:cNvCxnSpPr/>
      </xdr:nvCxnSpPr>
      <xdr:spPr>
        <a:xfrm>
          <a:off x="16230600" y="5281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139700</xdr:rowOff>
    </xdr:from>
    <xdr:to>
      <xdr:col>23</xdr:col>
      <xdr:colOff>517525</xdr:colOff>
      <xdr:row>38</xdr:row>
      <xdr:rowOff>139700</xdr:rowOff>
    </xdr:to>
    <xdr:cxnSp macro="">
      <xdr:nvCxnSpPr>
        <xdr:cNvPr id="490" name="直線コネクタ 489"/>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77409</xdr:rowOff>
    </xdr:from>
    <xdr:ext cx="469744" cy="259045"/>
    <xdr:sp macro="" textlink="">
      <xdr:nvSpPr>
        <xdr:cNvPr id="491" name="災害復旧事業費平均値テキスト"/>
        <xdr:cNvSpPr txBox="1"/>
      </xdr:nvSpPr>
      <xdr:spPr>
        <a:xfrm>
          <a:off x="16370300" y="64210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7,517</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54532</xdr:rowOff>
    </xdr:from>
    <xdr:to>
      <xdr:col>23</xdr:col>
      <xdr:colOff>568325</xdr:colOff>
      <xdr:row>38</xdr:row>
      <xdr:rowOff>156132</xdr:rowOff>
    </xdr:to>
    <xdr:sp macro="" textlink="">
      <xdr:nvSpPr>
        <xdr:cNvPr id="492" name="フローチャート : 判断 491"/>
        <xdr:cNvSpPr/>
      </xdr:nvSpPr>
      <xdr:spPr>
        <a:xfrm>
          <a:off x="16268700" y="6569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139700</xdr:rowOff>
    </xdr:from>
    <xdr:to>
      <xdr:col>22</xdr:col>
      <xdr:colOff>365125</xdr:colOff>
      <xdr:row>38</xdr:row>
      <xdr:rowOff>139700</xdr:rowOff>
    </xdr:to>
    <xdr:cxnSp macro="">
      <xdr:nvCxnSpPr>
        <xdr:cNvPr id="493" name="直線コネクタ 492"/>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67448</xdr:rowOff>
    </xdr:from>
    <xdr:to>
      <xdr:col>22</xdr:col>
      <xdr:colOff>415925</xdr:colOff>
      <xdr:row>38</xdr:row>
      <xdr:rowOff>169048</xdr:rowOff>
    </xdr:to>
    <xdr:sp macro="" textlink="">
      <xdr:nvSpPr>
        <xdr:cNvPr id="494" name="フローチャート : 判断 493"/>
        <xdr:cNvSpPr/>
      </xdr:nvSpPr>
      <xdr:spPr>
        <a:xfrm>
          <a:off x="15430500" y="6582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14125</xdr:rowOff>
    </xdr:from>
    <xdr:ext cx="469744" cy="259045"/>
    <xdr:sp macro="" textlink="">
      <xdr:nvSpPr>
        <xdr:cNvPr id="495" name="テキスト ボックス 494"/>
        <xdr:cNvSpPr txBox="1"/>
      </xdr:nvSpPr>
      <xdr:spPr>
        <a:xfrm>
          <a:off x="15246427" y="6357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4,692</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139700</xdr:rowOff>
    </xdr:from>
    <xdr:to>
      <xdr:col>21</xdr:col>
      <xdr:colOff>161925</xdr:colOff>
      <xdr:row>38</xdr:row>
      <xdr:rowOff>139700</xdr:rowOff>
    </xdr:to>
    <xdr:cxnSp macro="">
      <xdr:nvCxnSpPr>
        <xdr:cNvPr id="496" name="直線コネクタ 495"/>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62977</xdr:rowOff>
    </xdr:from>
    <xdr:to>
      <xdr:col>21</xdr:col>
      <xdr:colOff>212725</xdr:colOff>
      <xdr:row>38</xdr:row>
      <xdr:rowOff>164577</xdr:rowOff>
    </xdr:to>
    <xdr:sp macro="" textlink="">
      <xdr:nvSpPr>
        <xdr:cNvPr id="497" name="フローチャート : 判断 496"/>
        <xdr:cNvSpPr/>
      </xdr:nvSpPr>
      <xdr:spPr>
        <a:xfrm>
          <a:off x="14541500" y="6578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9654</xdr:rowOff>
    </xdr:from>
    <xdr:ext cx="469744" cy="259045"/>
    <xdr:sp macro="" textlink="">
      <xdr:nvSpPr>
        <xdr:cNvPr id="498" name="テキスト ボックス 497"/>
        <xdr:cNvSpPr txBox="1"/>
      </xdr:nvSpPr>
      <xdr:spPr>
        <a:xfrm>
          <a:off x="14357427" y="6353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5,670</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139700</xdr:rowOff>
    </xdr:from>
    <xdr:to>
      <xdr:col>19</xdr:col>
      <xdr:colOff>644525</xdr:colOff>
      <xdr:row>38</xdr:row>
      <xdr:rowOff>139700</xdr:rowOff>
    </xdr:to>
    <xdr:cxnSp macro="">
      <xdr:nvCxnSpPr>
        <xdr:cNvPr id="499" name="直線コネクタ 498"/>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50463</xdr:rowOff>
    </xdr:from>
    <xdr:to>
      <xdr:col>20</xdr:col>
      <xdr:colOff>9525</xdr:colOff>
      <xdr:row>38</xdr:row>
      <xdr:rowOff>152063</xdr:rowOff>
    </xdr:to>
    <xdr:sp macro="" textlink="">
      <xdr:nvSpPr>
        <xdr:cNvPr id="500" name="フローチャート : 判断 499"/>
        <xdr:cNvSpPr/>
      </xdr:nvSpPr>
      <xdr:spPr>
        <a:xfrm>
          <a:off x="13652500" y="656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168590</xdr:rowOff>
    </xdr:from>
    <xdr:ext cx="469744" cy="259045"/>
    <xdr:sp macro="" textlink="">
      <xdr:nvSpPr>
        <xdr:cNvPr id="501" name="テキスト ボックス 500"/>
        <xdr:cNvSpPr txBox="1"/>
      </xdr:nvSpPr>
      <xdr:spPr>
        <a:xfrm>
          <a:off x="13468427" y="6340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8,407</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59918</xdr:rowOff>
    </xdr:from>
    <xdr:to>
      <xdr:col>18</xdr:col>
      <xdr:colOff>492125</xdr:colOff>
      <xdr:row>38</xdr:row>
      <xdr:rowOff>161518</xdr:rowOff>
    </xdr:to>
    <xdr:sp macro="" textlink="">
      <xdr:nvSpPr>
        <xdr:cNvPr id="502" name="フローチャート : 判断 501"/>
        <xdr:cNvSpPr/>
      </xdr:nvSpPr>
      <xdr:spPr>
        <a:xfrm>
          <a:off x="12763500" y="6575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6595</xdr:rowOff>
    </xdr:from>
    <xdr:ext cx="469744" cy="259045"/>
    <xdr:sp macro="" textlink="">
      <xdr:nvSpPr>
        <xdr:cNvPr id="503" name="テキスト ボックス 502"/>
        <xdr:cNvSpPr txBox="1"/>
      </xdr:nvSpPr>
      <xdr:spPr>
        <a:xfrm>
          <a:off x="12579427" y="6350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4" name="テキスト ボックス 50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5" name="テキスト ボックス 50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6" name="テキスト ボックス 50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7" name="テキスト ボックス 50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8" name="テキスト ボックス 50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88900</xdr:rowOff>
    </xdr:from>
    <xdr:to>
      <xdr:col>23</xdr:col>
      <xdr:colOff>568325</xdr:colOff>
      <xdr:row>39</xdr:row>
      <xdr:rowOff>19050</xdr:rowOff>
    </xdr:to>
    <xdr:sp macro="" textlink="">
      <xdr:nvSpPr>
        <xdr:cNvPr id="509" name="円/楕円 508"/>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32959</xdr:rowOff>
    </xdr:from>
    <xdr:ext cx="249299" cy="259045"/>
    <xdr:sp macro="" textlink="">
      <xdr:nvSpPr>
        <xdr:cNvPr id="510" name="災害復旧事業費該当値テキスト"/>
        <xdr:cNvSpPr txBox="1"/>
      </xdr:nvSpPr>
      <xdr:spPr>
        <a:xfrm>
          <a:off x="16370300" y="65480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88900</xdr:rowOff>
    </xdr:from>
    <xdr:to>
      <xdr:col>22</xdr:col>
      <xdr:colOff>415925</xdr:colOff>
      <xdr:row>39</xdr:row>
      <xdr:rowOff>19050</xdr:rowOff>
    </xdr:to>
    <xdr:sp macro="" textlink="">
      <xdr:nvSpPr>
        <xdr:cNvPr id="511" name="円/楕円 510"/>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10177</xdr:rowOff>
    </xdr:from>
    <xdr:ext cx="249299" cy="259045"/>
    <xdr:sp macro="" textlink="">
      <xdr:nvSpPr>
        <xdr:cNvPr id="512" name="テキスト ボックス 511"/>
        <xdr:cNvSpPr txBox="1"/>
      </xdr:nvSpPr>
      <xdr:spPr>
        <a:xfrm>
          <a:off x="15356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88900</xdr:rowOff>
    </xdr:from>
    <xdr:to>
      <xdr:col>21</xdr:col>
      <xdr:colOff>212725</xdr:colOff>
      <xdr:row>39</xdr:row>
      <xdr:rowOff>19050</xdr:rowOff>
    </xdr:to>
    <xdr:sp macro="" textlink="">
      <xdr:nvSpPr>
        <xdr:cNvPr id="513" name="円/楕円 512"/>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10177</xdr:rowOff>
    </xdr:from>
    <xdr:ext cx="249299" cy="259045"/>
    <xdr:sp macro="" textlink="">
      <xdr:nvSpPr>
        <xdr:cNvPr id="514" name="テキスト ボックス 513"/>
        <xdr:cNvSpPr txBox="1"/>
      </xdr:nvSpPr>
      <xdr:spPr>
        <a:xfrm>
          <a:off x="14467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88900</xdr:rowOff>
    </xdr:from>
    <xdr:to>
      <xdr:col>20</xdr:col>
      <xdr:colOff>9525</xdr:colOff>
      <xdr:row>39</xdr:row>
      <xdr:rowOff>19050</xdr:rowOff>
    </xdr:to>
    <xdr:sp macro="" textlink="">
      <xdr:nvSpPr>
        <xdr:cNvPr id="515" name="円/楕円 514"/>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39</xdr:row>
      <xdr:rowOff>10177</xdr:rowOff>
    </xdr:from>
    <xdr:ext cx="249299" cy="259045"/>
    <xdr:sp macro="" textlink="">
      <xdr:nvSpPr>
        <xdr:cNvPr id="516" name="テキスト ボックス 515"/>
        <xdr:cNvSpPr txBox="1"/>
      </xdr:nvSpPr>
      <xdr:spPr>
        <a:xfrm>
          <a:off x="1357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88900</xdr:rowOff>
    </xdr:from>
    <xdr:to>
      <xdr:col>18</xdr:col>
      <xdr:colOff>492125</xdr:colOff>
      <xdr:row>39</xdr:row>
      <xdr:rowOff>19050</xdr:rowOff>
    </xdr:to>
    <xdr:sp macro="" textlink="">
      <xdr:nvSpPr>
        <xdr:cNvPr id="517" name="円/楕円 516"/>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39</xdr:row>
      <xdr:rowOff>10177</xdr:rowOff>
    </xdr:from>
    <xdr:ext cx="249299" cy="259045"/>
    <xdr:sp macro="" textlink="">
      <xdr:nvSpPr>
        <xdr:cNvPr id="518" name="テキスト ボックス 517"/>
        <xdr:cNvSpPr txBox="1"/>
      </xdr:nvSpPr>
      <xdr:spPr>
        <a:xfrm>
          <a:off x="1268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9" name="正方形/長方形 51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0" name="正方形/長方形 51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1" name="正方形/長方形 52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2" name="正方形/長方形 52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3" name="正方形/長方形 52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4" name="正方形/長方形 52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5" name="正方形/長方形 52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6" name="正方形/長方形 52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7" name="テキスト ボックス 52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8" name="直線コネクタ 52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29" name="直線コネクタ 52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0" name="テキスト ボックス 52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1" name="直線コネクタ 53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2" name="テキスト ボックス 53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4" name="直線コネクタ 53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6" name="直線コネクタ 53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8" name="直線コネクタ 53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39" name="直線コネクタ 53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1" name="フローチャート : 判断 54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2" name="直線コネクタ 54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3" name="フローチャート : 判断 54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4" name="テキスト ボックス 543"/>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5" name="直線コネクタ 54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6" name="フローチャート : 判断 54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7" name="テキスト ボックス 546"/>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48" name="直線コネクタ 54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49" name="フローチャート : 判断 54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0" name="テキスト ボックス 549"/>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1" name="フローチャート : 判断 55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2" name="テキスト ボックス 551"/>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3" name="テキスト ボックス 55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4" name="テキスト ボックス 55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5" name="テキスト ボックス 55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6" name="テキスト ボックス 55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7" name="テキスト ボックス 55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8" name="円/楕円 55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5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0" name="円/楕円 55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1" name="テキスト ボックス 560"/>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2" name="円/楕円 56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3" name="テキスト ボックス 562"/>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4" name="円/楕円 56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5" name="テキスト ボックス 564"/>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6" name="円/楕円 56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7" name="テキスト ボックス 566"/>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8" name="正方形/長方形 56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69" name="正方形/長方形 56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0" name="正方形/長方形 56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65/65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1" name="正方形/長方形 57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2" name="正方形/長方形 57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3" name="正方形/長方形 57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4" name="正方形/長方形 57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39,901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5" name="正方形/長方形 57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6" name="テキスト ボックス 57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7" name="直線コネクタ 57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578" name="直線コネクタ 577"/>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579" name="テキスト ボックス 578"/>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580" name="直線コネクタ 579"/>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581" name="テキスト ボックス 580"/>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582" name="直線コネクタ 581"/>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583" name="テキスト ボックス 582"/>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584" name="直線コネクタ 583"/>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585" name="テキスト ボックス 584"/>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86" name="直線コネクタ 58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87" name="テキスト ボックス 58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8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126807</xdr:rowOff>
    </xdr:from>
    <xdr:to>
      <xdr:col>23</xdr:col>
      <xdr:colOff>516889</xdr:colOff>
      <xdr:row>78</xdr:row>
      <xdr:rowOff>126454</xdr:rowOff>
    </xdr:to>
    <xdr:cxnSp macro="">
      <xdr:nvCxnSpPr>
        <xdr:cNvPr id="589" name="直線コネクタ 588"/>
        <xdr:cNvCxnSpPr/>
      </xdr:nvCxnSpPr>
      <xdr:spPr>
        <a:xfrm flipV="1">
          <a:off x="16317595" y="12299757"/>
          <a:ext cx="1269" cy="1199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130281</xdr:rowOff>
    </xdr:from>
    <xdr:ext cx="469744" cy="259045"/>
    <xdr:sp macro="" textlink="">
      <xdr:nvSpPr>
        <xdr:cNvPr id="590" name="公債費最小値テキスト"/>
        <xdr:cNvSpPr txBox="1"/>
      </xdr:nvSpPr>
      <xdr:spPr>
        <a:xfrm>
          <a:off x="16370300" y="13503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2,897</a:t>
          </a:r>
          <a:endParaRPr kumimoji="1" lang="ja-JP" altLang="en-US" sz="1000" b="1">
            <a:latin typeface="ＭＳ Ｐゴシック"/>
          </a:endParaRPr>
        </a:p>
      </xdr:txBody>
    </xdr:sp>
    <xdr:clientData/>
  </xdr:oneCellAnchor>
  <xdr:twoCellAnchor>
    <xdr:from>
      <xdr:col>23</xdr:col>
      <xdr:colOff>428625</xdr:colOff>
      <xdr:row>78</xdr:row>
      <xdr:rowOff>126454</xdr:rowOff>
    </xdr:from>
    <xdr:to>
      <xdr:col>23</xdr:col>
      <xdr:colOff>606425</xdr:colOff>
      <xdr:row>78</xdr:row>
      <xdr:rowOff>126454</xdr:rowOff>
    </xdr:to>
    <xdr:cxnSp macro="">
      <xdr:nvCxnSpPr>
        <xdr:cNvPr id="591" name="直線コネクタ 590"/>
        <xdr:cNvCxnSpPr/>
      </xdr:nvCxnSpPr>
      <xdr:spPr>
        <a:xfrm>
          <a:off x="16230600" y="13499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73484</xdr:rowOff>
    </xdr:from>
    <xdr:ext cx="599010" cy="259045"/>
    <xdr:sp macro="" textlink="">
      <xdr:nvSpPr>
        <xdr:cNvPr id="592" name="公債費最大値テキスト"/>
        <xdr:cNvSpPr txBox="1"/>
      </xdr:nvSpPr>
      <xdr:spPr>
        <a:xfrm>
          <a:off x="16370300" y="12074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265,320</a:t>
          </a:r>
          <a:endParaRPr kumimoji="1" lang="ja-JP" altLang="en-US" sz="1000" b="1">
            <a:latin typeface="ＭＳ Ｐゴシック"/>
          </a:endParaRPr>
        </a:p>
      </xdr:txBody>
    </xdr:sp>
    <xdr:clientData/>
  </xdr:oneCellAnchor>
  <xdr:twoCellAnchor>
    <xdr:from>
      <xdr:col>23</xdr:col>
      <xdr:colOff>428625</xdr:colOff>
      <xdr:row>71</xdr:row>
      <xdr:rowOff>126807</xdr:rowOff>
    </xdr:from>
    <xdr:to>
      <xdr:col>23</xdr:col>
      <xdr:colOff>606425</xdr:colOff>
      <xdr:row>71</xdr:row>
      <xdr:rowOff>126807</xdr:rowOff>
    </xdr:to>
    <xdr:cxnSp macro="">
      <xdr:nvCxnSpPr>
        <xdr:cNvPr id="593" name="直線コネクタ 592"/>
        <xdr:cNvCxnSpPr/>
      </xdr:nvCxnSpPr>
      <xdr:spPr>
        <a:xfrm>
          <a:off x="16230600" y="12299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125098</xdr:rowOff>
    </xdr:from>
    <xdr:to>
      <xdr:col>23</xdr:col>
      <xdr:colOff>517525</xdr:colOff>
      <xdr:row>78</xdr:row>
      <xdr:rowOff>126454</xdr:rowOff>
    </xdr:to>
    <xdr:cxnSp macro="">
      <xdr:nvCxnSpPr>
        <xdr:cNvPr id="594" name="直線コネクタ 593"/>
        <xdr:cNvCxnSpPr/>
      </xdr:nvCxnSpPr>
      <xdr:spPr>
        <a:xfrm>
          <a:off x="15481300" y="13498198"/>
          <a:ext cx="838200" cy="1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24201</xdr:rowOff>
    </xdr:from>
    <xdr:ext cx="534377" cy="259045"/>
    <xdr:sp macro="" textlink="">
      <xdr:nvSpPr>
        <xdr:cNvPr id="595" name="公債費平均値テキスト"/>
        <xdr:cNvSpPr txBox="1"/>
      </xdr:nvSpPr>
      <xdr:spPr>
        <a:xfrm>
          <a:off x="16370300" y="130544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56,655</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1324</xdr:rowOff>
    </xdr:from>
    <xdr:to>
      <xdr:col>23</xdr:col>
      <xdr:colOff>568325</xdr:colOff>
      <xdr:row>77</xdr:row>
      <xdr:rowOff>102924</xdr:rowOff>
    </xdr:to>
    <xdr:sp macro="" textlink="">
      <xdr:nvSpPr>
        <xdr:cNvPr id="596" name="フローチャート : 判断 595"/>
        <xdr:cNvSpPr/>
      </xdr:nvSpPr>
      <xdr:spPr>
        <a:xfrm>
          <a:off x="16268700" y="1320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114756</xdr:rowOff>
    </xdr:from>
    <xdr:to>
      <xdr:col>22</xdr:col>
      <xdr:colOff>365125</xdr:colOff>
      <xdr:row>78</xdr:row>
      <xdr:rowOff>125098</xdr:rowOff>
    </xdr:to>
    <xdr:cxnSp macro="">
      <xdr:nvCxnSpPr>
        <xdr:cNvPr id="597" name="直線コネクタ 596"/>
        <xdr:cNvCxnSpPr/>
      </xdr:nvCxnSpPr>
      <xdr:spPr>
        <a:xfrm>
          <a:off x="14592300" y="13487856"/>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153626</xdr:rowOff>
    </xdr:from>
    <xdr:to>
      <xdr:col>22</xdr:col>
      <xdr:colOff>415925</xdr:colOff>
      <xdr:row>77</xdr:row>
      <xdr:rowOff>83776</xdr:rowOff>
    </xdr:to>
    <xdr:sp macro="" textlink="">
      <xdr:nvSpPr>
        <xdr:cNvPr id="598" name="フローチャート : 判断 597"/>
        <xdr:cNvSpPr/>
      </xdr:nvSpPr>
      <xdr:spPr>
        <a:xfrm>
          <a:off x="15430500" y="13183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100303</xdr:rowOff>
    </xdr:from>
    <xdr:ext cx="534377" cy="259045"/>
    <xdr:sp macro="" textlink="">
      <xdr:nvSpPr>
        <xdr:cNvPr id="599" name="テキスト ボックス 598"/>
        <xdr:cNvSpPr txBox="1"/>
      </xdr:nvSpPr>
      <xdr:spPr>
        <a:xfrm>
          <a:off x="15214111" y="12959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60,843</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101191</xdr:rowOff>
    </xdr:from>
    <xdr:to>
      <xdr:col>21</xdr:col>
      <xdr:colOff>161925</xdr:colOff>
      <xdr:row>78</xdr:row>
      <xdr:rowOff>114756</xdr:rowOff>
    </xdr:to>
    <xdr:cxnSp macro="">
      <xdr:nvCxnSpPr>
        <xdr:cNvPr id="600" name="直線コネクタ 599"/>
        <xdr:cNvCxnSpPr/>
      </xdr:nvCxnSpPr>
      <xdr:spPr>
        <a:xfrm>
          <a:off x="13703300" y="13474291"/>
          <a:ext cx="889000" cy="13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151926</xdr:rowOff>
    </xdr:from>
    <xdr:to>
      <xdr:col>21</xdr:col>
      <xdr:colOff>212725</xdr:colOff>
      <xdr:row>77</xdr:row>
      <xdr:rowOff>82076</xdr:rowOff>
    </xdr:to>
    <xdr:sp macro="" textlink="">
      <xdr:nvSpPr>
        <xdr:cNvPr id="601" name="フローチャート : 判断 600"/>
        <xdr:cNvSpPr/>
      </xdr:nvSpPr>
      <xdr:spPr>
        <a:xfrm>
          <a:off x="14541500" y="13182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98602</xdr:rowOff>
    </xdr:from>
    <xdr:ext cx="534377" cy="259045"/>
    <xdr:sp macro="" textlink="">
      <xdr:nvSpPr>
        <xdr:cNvPr id="602" name="テキスト ボックス 601"/>
        <xdr:cNvSpPr txBox="1"/>
      </xdr:nvSpPr>
      <xdr:spPr>
        <a:xfrm>
          <a:off x="14325111" y="12957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61,215</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99106</xdr:rowOff>
    </xdr:from>
    <xdr:to>
      <xdr:col>19</xdr:col>
      <xdr:colOff>644525</xdr:colOff>
      <xdr:row>78</xdr:row>
      <xdr:rowOff>101191</xdr:rowOff>
    </xdr:to>
    <xdr:cxnSp macro="">
      <xdr:nvCxnSpPr>
        <xdr:cNvPr id="603" name="直線コネクタ 602"/>
        <xdr:cNvCxnSpPr/>
      </xdr:nvCxnSpPr>
      <xdr:spPr>
        <a:xfrm>
          <a:off x="12814300" y="13472206"/>
          <a:ext cx="889000" cy="2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152336</xdr:rowOff>
    </xdr:from>
    <xdr:to>
      <xdr:col>20</xdr:col>
      <xdr:colOff>9525</xdr:colOff>
      <xdr:row>77</xdr:row>
      <xdr:rowOff>82486</xdr:rowOff>
    </xdr:to>
    <xdr:sp macro="" textlink="">
      <xdr:nvSpPr>
        <xdr:cNvPr id="604" name="フローチャート : 判断 603"/>
        <xdr:cNvSpPr/>
      </xdr:nvSpPr>
      <xdr:spPr>
        <a:xfrm>
          <a:off x="13652500" y="1318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99013</xdr:rowOff>
    </xdr:from>
    <xdr:ext cx="534377" cy="259045"/>
    <xdr:sp macro="" textlink="">
      <xdr:nvSpPr>
        <xdr:cNvPr id="605" name="テキスト ボックス 604"/>
        <xdr:cNvSpPr txBox="1"/>
      </xdr:nvSpPr>
      <xdr:spPr>
        <a:xfrm>
          <a:off x="13436111" y="12957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61,125</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146421</xdr:rowOff>
    </xdr:from>
    <xdr:to>
      <xdr:col>18</xdr:col>
      <xdr:colOff>492125</xdr:colOff>
      <xdr:row>77</xdr:row>
      <xdr:rowOff>76571</xdr:rowOff>
    </xdr:to>
    <xdr:sp macro="" textlink="">
      <xdr:nvSpPr>
        <xdr:cNvPr id="606" name="フローチャート : 判断 605"/>
        <xdr:cNvSpPr/>
      </xdr:nvSpPr>
      <xdr:spPr>
        <a:xfrm>
          <a:off x="12763500" y="13176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93098</xdr:rowOff>
    </xdr:from>
    <xdr:ext cx="534377" cy="259045"/>
    <xdr:sp macro="" textlink="">
      <xdr:nvSpPr>
        <xdr:cNvPr id="607" name="テキスト ボックス 606"/>
        <xdr:cNvSpPr txBox="1"/>
      </xdr:nvSpPr>
      <xdr:spPr>
        <a:xfrm>
          <a:off x="12547111" y="12951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62,419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08" name="テキスト ボックス 60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09" name="テキスト ボックス 60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0" name="テキスト ボックス 60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1" name="テキスト ボックス 61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2" name="テキスト ボックス 61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75654</xdr:rowOff>
    </xdr:from>
    <xdr:to>
      <xdr:col>23</xdr:col>
      <xdr:colOff>568325</xdr:colOff>
      <xdr:row>79</xdr:row>
      <xdr:rowOff>5804</xdr:rowOff>
    </xdr:to>
    <xdr:sp macro="" textlink="">
      <xdr:nvSpPr>
        <xdr:cNvPr id="613" name="円/楕円 612"/>
        <xdr:cNvSpPr/>
      </xdr:nvSpPr>
      <xdr:spPr>
        <a:xfrm>
          <a:off x="16268700" y="13448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162031</xdr:rowOff>
    </xdr:from>
    <xdr:ext cx="469744" cy="259045"/>
    <xdr:sp macro="" textlink="">
      <xdr:nvSpPr>
        <xdr:cNvPr id="614" name="公債費該当値テキスト"/>
        <xdr:cNvSpPr txBox="1"/>
      </xdr:nvSpPr>
      <xdr:spPr>
        <a:xfrm>
          <a:off x="16370300" y="13363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2,897</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74298</xdr:rowOff>
    </xdr:from>
    <xdr:to>
      <xdr:col>22</xdr:col>
      <xdr:colOff>415925</xdr:colOff>
      <xdr:row>79</xdr:row>
      <xdr:rowOff>4448</xdr:rowOff>
    </xdr:to>
    <xdr:sp macro="" textlink="">
      <xdr:nvSpPr>
        <xdr:cNvPr id="615" name="円/楕円 614"/>
        <xdr:cNvSpPr/>
      </xdr:nvSpPr>
      <xdr:spPr>
        <a:xfrm>
          <a:off x="15430500" y="1344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167025</xdr:rowOff>
    </xdr:from>
    <xdr:ext cx="469744" cy="259045"/>
    <xdr:sp macro="" textlink="">
      <xdr:nvSpPr>
        <xdr:cNvPr id="616" name="テキスト ボックス 615"/>
        <xdr:cNvSpPr txBox="1"/>
      </xdr:nvSpPr>
      <xdr:spPr>
        <a:xfrm>
          <a:off x="15246427" y="13540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3,194</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63956</xdr:rowOff>
    </xdr:from>
    <xdr:to>
      <xdr:col>21</xdr:col>
      <xdr:colOff>212725</xdr:colOff>
      <xdr:row>78</xdr:row>
      <xdr:rowOff>165556</xdr:rowOff>
    </xdr:to>
    <xdr:sp macro="" textlink="">
      <xdr:nvSpPr>
        <xdr:cNvPr id="617" name="円/楕円 616"/>
        <xdr:cNvSpPr/>
      </xdr:nvSpPr>
      <xdr:spPr>
        <a:xfrm>
          <a:off x="14541500" y="1343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156683</xdr:rowOff>
    </xdr:from>
    <xdr:ext cx="469744" cy="259045"/>
    <xdr:sp macro="" textlink="">
      <xdr:nvSpPr>
        <xdr:cNvPr id="618" name="テキスト ボックス 617"/>
        <xdr:cNvSpPr txBox="1"/>
      </xdr:nvSpPr>
      <xdr:spPr>
        <a:xfrm>
          <a:off x="14357427" y="13529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5,456</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50391</xdr:rowOff>
    </xdr:from>
    <xdr:to>
      <xdr:col>20</xdr:col>
      <xdr:colOff>9525</xdr:colOff>
      <xdr:row>78</xdr:row>
      <xdr:rowOff>151991</xdr:rowOff>
    </xdr:to>
    <xdr:sp macro="" textlink="">
      <xdr:nvSpPr>
        <xdr:cNvPr id="619" name="円/楕円 618"/>
        <xdr:cNvSpPr/>
      </xdr:nvSpPr>
      <xdr:spPr>
        <a:xfrm>
          <a:off x="13652500" y="13423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143118</xdr:rowOff>
    </xdr:from>
    <xdr:ext cx="469744" cy="259045"/>
    <xdr:sp macro="" textlink="">
      <xdr:nvSpPr>
        <xdr:cNvPr id="620" name="テキスト ボックス 619"/>
        <xdr:cNvSpPr txBox="1"/>
      </xdr:nvSpPr>
      <xdr:spPr>
        <a:xfrm>
          <a:off x="13468427" y="13516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8,423</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48306</xdr:rowOff>
    </xdr:from>
    <xdr:to>
      <xdr:col>18</xdr:col>
      <xdr:colOff>492125</xdr:colOff>
      <xdr:row>78</xdr:row>
      <xdr:rowOff>149906</xdr:rowOff>
    </xdr:to>
    <xdr:sp macro="" textlink="">
      <xdr:nvSpPr>
        <xdr:cNvPr id="621" name="円/楕円 620"/>
        <xdr:cNvSpPr/>
      </xdr:nvSpPr>
      <xdr:spPr>
        <a:xfrm>
          <a:off x="12763500" y="1342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141033</xdr:rowOff>
    </xdr:from>
    <xdr:ext cx="469744" cy="259045"/>
    <xdr:sp macro="" textlink="">
      <xdr:nvSpPr>
        <xdr:cNvPr id="622" name="テキスト ボックス 621"/>
        <xdr:cNvSpPr txBox="1"/>
      </xdr:nvSpPr>
      <xdr:spPr>
        <a:xfrm>
          <a:off x="12579427" y="1351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8,879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3" name="正方形/長方形 62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4" name="正方形/長方形 62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5" name="正方形/長方形 62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26" name="正方形/長方形 62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27" name="正方形/長方形 62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28" name="正方形/長方形 62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29" name="正方形/長方形 62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10,836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0" name="正方形/長方形 62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1" name="テキスト ボックス 63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2" name="直線コネクタ 63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25400</xdr:rowOff>
    </xdr:from>
    <xdr:to>
      <xdr:col>24</xdr:col>
      <xdr:colOff>644525</xdr:colOff>
      <xdr:row>98</xdr:row>
      <xdr:rowOff>25400</xdr:rowOff>
    </xdr:to>
    <xdr:cxnSp macro="">
      <xdr:nvCxnSpPr>
        <xdr:cNvPr id="633" name="直線コネクタ 632"/>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54627</xdr:rowOff>
    </xdr:from>
    <xdr:ext cx="248786" cy="259045"/>
    <xdr:sp macro="" textlink="">
      <xdr:nvSpPr>
        <xdr:cNvPr id="634" name="テキスト ボックス 633"/>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35" name="直線コネクタ 63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93</xdr:row>
      <xdr:rowOff>168927</xdr:rowOff>
    </xdr:from>
    <xdr:ext cx="685572" cy="259045"/>
    <xdr:sp macro="" textlink="">
      <xdr:nvSpPr>
        <xdr:cNvPr id="636" name="テキスト ボックス 635"/>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37" name="直線コネクタ 636"/>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90</xdr:row>
      <xdr:rowOff>111777</xdr:rowOff>
    </xdr:from>
    <xdr:ext cx="685572" cy="259045"/>
    <xdr:sp macro="" textlink="">
      <xdr:nvSpPr>
        <xdr:cNvPr id="638" name="テキスト ボックス 637"/>
        <xdr:cNvSpPr txBox="1"/>
      </xdr:nvSpPr>
      <xdr:spPr>
        <a:xfrm>
          <a:off x="11760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39" name="直線コネクタ 63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40" name="テキスト ボックス 639"/>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27485</xdr:rowOff>
    </xdr:from>
    <xdr:to>
      <xdr:col>23</xdr:col>
      <xdr:colOff>516889</xdr:colOff>
      <xdr:row>98</xdr:row>
      <xdr:rowOff>25388</xdr:rowOff>
    </xdr:to>
    <xdr:cxnSp macro="">
      <xdr:nvCxnSpPr>
        <xdr:cNvPr id="642" name="直線コネクタ 641"/>
        <xdr:cNvCxnSpPr/>
      </xdr:nvCxnSpPr>
      <xdr:spPr>
        <a:xfrm flipV="1">
          <a:off x="16317595" y="15629435"/>
          <a:ext cx="1269" cy="1198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48483</xdr:rowOff>
    </xdr:from>
    <xdr:ext cx="313932" cy="259045"/>
    <xdr:sp macro="" textlink="">
      <xdr:nvSpPr>
        <xdr:cNvPr id="643" name="積立金最小値テキスト"/>
        <xdr:cNvSpPr txBox="1"/>
      </xdr:nvSpPr>
      <xdr:spPr>
        <a:xfrm>
          <a:off x="16370300" y="168505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23</xdr:col>
      <xdr:colOff>428625</xdr:colOff>
      <xdr:row>98</xdr:row>
      <xdr:rowOff>25388</xdr:rowOff>
    </xdr:from>
    <xdr:to>
      <xdr:col>23</xdr:col>
      <xdr:colOff>606425</xdr:colOff>
      <xdr:row>98</xdr:row>
      <xdr:rowOff>25388</xdr:rowOff>
    </xdr:to>
    <xdr:cxnSp macro="">
      <xdr:nvCxnSpPr>
        <xdr:cNvPr id="644" name="直線コネクタ 643"/>
        <xdr:cNvCxnSpPr/>
      </xdr:nvCxnSpPr>
      <xdr:spPr>
        <a:xfrm>
          <a:off x="16230600" y="16827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145612</xdr:rowOff>
    </xdr:from>
    <xdr:ext cx="690189" cy="259045"/>
    <xdr:sp macro="" textlink="">
      <xdr:nvSpPr>
        <xdr:cNvPr id="645" name="積立金最大値テキスト"/>
        <xdr:cNvSpPr txBox="1"/>
      </xdr:nvSpPr>
      <xdr:spPr>
        <a:xfrm>
          <a:off x="16370300" y="154046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2,096,351</a:t>
          </a:r>
          <a:endParaRPr kumimoji="1" lang="ja-JP" altLang="en-US" sz="1000" b="1">
            <a:latin typeface="ＭＳ Ｐゴシック"/>
          </a:endParaRPr>
        </a:p>
      </xdr:txBody>
    </xdr:sp>
    <xdr:clientData/>
  </xdr:oneCellAnchor>
  <xdr:twoCellAnchor>
    <xdr:from>
      <xdr:col>23</xdr:col>
      <xdr:colOff>428625</xdr:colOff>
      <xdr:row>91</xdr:row>
      <xdr:rowOff>27485</xdr:rowOff>
    </xdr:from>
    <xdr:to>
      <xdr:col>23</xdr:col>
      <xdr:colOff>606425</xdr:colOff>
      <xdr:row>91</xdr:row>
      <xdr:rowOff>27485</xdr:rowOff>
    </xdr:to>
    <xdr:cxnSp macro="">
      <xdr:nvCxnSpPr>
        <xdr:cNvPr id="646" name="直線コネクタ 645"/>
        <xdr:cNvCxnSpPr/>
      </xdr:nvCxnSpPr>
      <xdr:spPr>
        <a:xfrm>
          <a:off x="16230600" y="15629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167798</xdr:rowOff>
    </xdr:from>
    <xdr:to>
      <xdr:col>23</xdr:col>
      <xdr:colOff>517525</xdr:colOff>
      <xdr:row>98</xdr:row>
      <xdr:rowOff>3321</xdr:rowOff>
    </xdr:to>
    <xdr:cxnSp macro="">
      <xdr:nvCxnSpPr>
        <xdr:cNvPr id="647" name="直線コネクタ 646"/>
        <xdr:cNvCxnSpPr/>
      </xdr:nvCxnSpPr>
      <xdr:spPr>
        <a:xfrm>
          <a:off x="15481300" y="16798448"/>
          <a:ext cx="838200" cy="6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137383</xdr:rowOff>
    </xdr:from>
    <xdr:ext cx="534377" cy="259045"/>
    <xdr:sp macro="" textlink="">
      <xdr:nvSpPr>
        <xdr:cNvPr id="648" name="積立金平均値テキスト"/>
        <xdr:cNvSpPr txBox="1"/>
      </xdr:nvSpPr>
      <xdr:spPr>
        <a:xfrm>
          <a:off x="16370300" y="165965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55,195</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114506</xdr:rowOff>
    </xdr:from>
    <xdr:to>
      <xdr:col>23</xdr:col>
      <xdr:colOff>568325</xdr:colOff>
      <xdr:row>98</xdr:row>
      <xdr:rowOff>44656</xdr:rowOff>
    </xdr:to>
    <xdr:sp macro="" textlink="">
      <xdr:nvSpPr>
        <xdr:cNvPr id="649" name="フローチャート : 判断 648"/>
        <xdr:cNvSpPr/>
      </xdr:nvSpPr>
      <xdr:spPr>
        <a:xfrm>
          <a:off x="16268700" y="16745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167798</xdr:rowOff>
    </xdr:from>
    <xdr:to>
      <xdr:col>22</xdr:col>
      <xdr:colOff>365125</xdr:colOff>
      <xdr:row>98</xdr:row>
      <xdr:rowOff>4891</xdr:rowOff>
    </xdr:to>
    <xdr:cxnSp macro="">
      <xdr:nvCxnSpPr>
        <xdr:cNvPr id="650" name="直線コネクタ 649"/>
        <xdr:cNvCxnSpPr/>
      </xdr:nvCxnSpPr>
      <xdr:spPr>
        <a:xfrm flipV="1">
          <a:off x="14592300" y="16798448"/>
          <a:ext cx="889000" cy="8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98569</xdr:rowOff>
    </xdr:from>
    <xdr:to>
      <xdr:col>22</xdr:col>
      <xdr:colOff>415925</xdr:colOff>
      <xdr:row>98</xdr:row>
      <xdr:rowOff>28719</xdr:rowOff>
    </xdr:to>
    <xdr:sp macro="" textlink="">
      <xdr:nvSpPr>
        <xdr:cNvPr id="651" name="フローチャート : 判断 650"/>
        <xdr:cNvSpPr/>
      </xdr:nvSpPr>
      <xdr:spPr>
        <a:xfrm>
          <a:off x="15430500" y="16729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45246</xdr:rowOff>
    </xdr:from>
    <xdr:ext cx="534377" cy="259045"/>
    <xdr:sp macro="" textlink="">
      <xdr:nvSpPr>
        <xdr:cNvPr id="652" name="テキスト ボックス 651"/>
        <xdr:cNvSpPr txBox="1"/>
      </xdr:nvSpPr>
      <xdr:spPr>
        <a:xfrm>
          <a:off x="15214111" y="16504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83,080</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4891</xdr:rowOff>
    </xdr:from>
    <xdr:to>
      <xdr:col>21</xdr:col>
      <xdr:colOff>161925</xdr:colOff>
      <xdr:row>98</xdr:row>
      <xdr:rowOff>6612</xdr:rowOff>
    </xdr:to>
    <xdr:cxnSp macro="">
      <xdr:nvCxnSpPr>
        <xdr:cNvPr id="653" name="直線コネクタ 652"/>
        <xdr:cNvCxnSpPr/>
      </xdr:nvCxnSpPr>
      <xdr:spPr>
        <a:xfrm flipV="1">
          <a:off x="13703300" y="16806991"/>
          <a:ext cx="889000" cy="1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125124</xdr:rowOff>
    </xdr:from>
    <xdr:to>
      <xdr:col>21</xdr:col>
      <xdr:colOff>212725</xdr:colOff>
      <xdr:row>98</xdr:row>
      <xdr:rowOff>55274</xdr:rowOff>
    </xdr:to>
    <xdr:sp macro="" textlink="">
      <xdr:nvSpPr>
        <xdr:cNvPr id="654" name="フローチャート : 判断 653"/>
        <xdr:cNvSpPr/>
      </xdr:nvSpPr>
      <xdr:spPr>
        <a:xfrm>
          <a:off x="14541500" y="1675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71801</xdr:rowOff>
    </xdr:from>
    <xdr:ext cx="534377" cy="259045"/>
    <xdr:sp macro="" textlink="">
      <xdr:nvSpPr>
        <xdr:cNvPr id="655" name="テキスト ボックス 654"/>
        <xdr:cNvSpPr txBox="1"/>
      </xdr:nvSpPr>
      <xdr:spPr>
        <a:xfrm>
          <a:off x="14325111" y="1653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36,615</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163705</xdr:rowOff>
    </xdr:from>
    <xdr:to>
      <xdr:col>19</xdr:col>
      <xdr:colOff>644525</xdr:colOff>
      <xdr:row>98</xdr:row>
      <xdr:rowOff>6612</xdr:rowOff>
    </xdr:to>
    <xdr:cxnSp macro="">
      <xdr:nvCxnSpPr>
        <xdr:cNvPr id="656" name="直線コネクタ 655"/>
        <xdr:cNvCxnSpPr/>
      </xdr:nvCxnSpPr>
      <xdr:spPr>
        <a:xfrm>
          <a:off x="12814300" y="16794355"/>
          <a:ext cx="889000" cy="14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130104</xdr:rowOff>
    </xdr:from>
    <xdr:to>
      <xdr:col>20</xdr:col>
      <xdr:colOff>9525</xdr:colOff>
      <xdr:row>98</xdr:row>
      <xdr:rowOff>60254</xdr:rowOff>
    </xdr:to>
    <xdr:sp macro="" textlink="">
      <xdr:nvSpPr>
        <xdr:cNvPr id="657" name="フローチャート : 判断 656"/>
        <xdr:cNvSpPr/>
      </xdr:nvSpPr>
      <xdr:spPr>
        <a:xfrm>
          <a:off x="13652500" y="1676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51381</xdr:rowOff>
    </xdr:from>
    <xdr:ext cx="534377" cy="259045"/>
    <xdr:sp macro="" textlink="">
      <xdr:nvSpPr>
        <xdr:cNvPr id="658" name="テキスト ボックス 657"/>
        <xdr:cNvSpPr txBox="1"/>
      </xdr:nvSpPr>
      <xdr:spPr>
        <a:xfrm>
          <a:off x="13436111" y="16853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27,903</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127620</xdr:rowOff>
    </xdr:from>
    <xdr:to>
      <xdr:col>18</xdr:col>
      <xdr:colOff>492125</xdr:colOff>
      <xdr:row>98</xdr:row>
      <xdr:rowOff>57770</xdr:rowOff>
    </xdr:to>
    <xdr:sp macro="" textlink="">
      <xdr:nvSpPr>
        <xdr:cNvPr id="659" name="フローチャート : 判断 658"/>
        <xdr:cNvSpPr/>
      </xdr:nvSpPr>
      <xdr:spPr>
        <a:xfrm>
          <a:off x="12763500" y="1675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48897</xdr:rowOff>
    </xdr:from>
    <xdr:ext cx="534377" cy="259045"/>
    <xdr:sp macro="" textlink="">
      <xdr:nvSpPr>
        <xdr:cNvPr id="660" name="テキスト ボックス 659"/>
        <xdr:cNvSpPr txBox="1"/>
      </xdr:nvSpPr>
      <xdr:spPr>
        <a:xfrm>
          <a:off x="12547111" y="16850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32,247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1" name="テキスト ボックス 66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2" name="テキスト ボックス 66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63" name="テキスト ボックス 66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64" name="テキスト ボックス 66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65" name="テキスト ボックス 66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123971</xdr:rowOff>
    </xdr:from>
    <xdr:to>
      <xdr:col>23</xdr:col>
      <xdr:colOff>568325</xdr:colOff>
      <xdr:row>98</xdr:row>
      <xdr:rowOff>54121</xdr:rowOff>
    </xdr:to>
    <xdr:sp macro="" textlink="">
      <xdr:nvSpPr>
        <xdr:cNvPr id="666" name="円/楕円 665"/>
        <xdr:cNvSpPr/>
      </xdr:nvSpPr>
      <xdr:spPr>
        <a:xfrm>
          <a:off x="16268700" y="16754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92933</xdr:rowOff>
    </xdr:from>
    <xdr:ext cx="534377" cy="259045"/>
    <xdr:sp macro="" textlink="">
      <xdr:nvSpPr>
        <xdr:cNvPr id="667" name="積立金該当値テキスト"/>
        <xdr:cNvSpPr txBox="1"/>
      </xdr:nvSpPr>
      <xdr:spPr>
        <a:xfrm>
          <a:off x="16370300" y="16723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38,634</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116998</xdr:rowOff>
    </xdr:from>
    <xdr:to>
      <xdr:col>22</xdr:col>
      <xdr:colOff>415925</xdr:colOff>
      <xdr:row>98</xdr:row>
      <xdr:rowOff>47148</xdr:rowOff>
    </xdr:to>
    <xdr:sp macro="" textlink="">
      <xdr:nvSpPr>
        <xdr:cNvPr id="668" name="円/楕円 667"/>
        <xdr:cNvSpPr/>
      </xdr:nvSpPr>
      <xdr:spPr>
        <a:xfrm>
          <a:off x="15430500" y="16747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38275</xdr:rowOff>
    </xdr:from>
    <xdr:ext cx="534377" cy="259045"/>
    <xdr:sp macro="" textlink="">
      <xdr:nvSpPr>
        <xdr:cNvPr id="669" name="テキスト ボックス 668"/>
        <xdr:cNvSpPr txBox="1"/>
      </xdr:nvSpPr>
      <xdr:spPr>
        <a:xfrm>
          <a:off x="15214111" y="16840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50,836</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125541</xdr:rowOff>
    </xdr:from>
    <xdr:to>
      <xdr:col>21</xdr:col>
      <xdr:colOff>212725</xdr:colOff>
      <xdr:row>98</xdr:row>
      <xdr:rowOff>55691</xdr:rowOff>
    </xdr:to>
    <xdr:sp macro="" textlink="">
      <xdr:nvSpPr>
        <xdr:cNvPr id="670" name="円/楕円 669"/>
        <xdr:cNvSpPr/>
      </xdr:nvSpPr>
      <xdr:spPr>
        <a:xfrm>
          <a:off x="14541500" y="16756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46818</xdr:rowOff>
    </xdr:from>
    <xdr:ext cx="534377" cy="259045"/>
    <xdr:sp macro="" textlink="">
      <xdr:nvSpPr>
        <xdr:cNvPr id="671" name="テキスト ボックス 670"/>
        <xdr:cNvSpPr txBox="1"/>
      </xdr:nvSpPr>
      <xdr:spPr>
        <a:xfrm>
          <a:off x="14325111" y="16848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35,885</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127262</xdr:rowOff>
    </xdr:from>
    <xdr:to>
      <xdr:col>20</xdr:col>
      <xdr:colOff>9525</xdr:colOff>
      <xdr:row>98</xdr:row>
      <xdr:rowOff>57412</xdr:rowOff>
    </xdr:to>
    <xdr:sp macro="" textlink="">
      <xdr:nvSpPr>
        <xdr:cNvPr id="672" name="円/楕円 671"/>
        <xdr:cNvSpPr/>
      </xdr:nvSpPr>
      <xdr:spPr>
        <a:xfrm>
          <a:off x="13652500" y="16757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73939</xdr:rowOff>
    </xdr:from>
    <xdr:ext cx="534377" cy="259045"/>
    <xdr:sp macro="" textlink="">
      <xdr:nvSpPr>
        <xdr:cNvPr id="673" name="テキスト ボックス 672"/>
        <xdr:cNvSpPr txBox="1"/>
      </xdr:nvSpPr>
      <xdr:spPr>
        <a:xfrm>
          <a:off x="13436111" y="1653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32,875</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112905</xdr:rowOff>
    </xdr:from>
    <xdr:to>
      <xdr:col>18</xdr:col>
      <xdr:colOff>492125</xdr:colOff>
      <xdr:row>98</xdr:row>
      <xdr:rowOff>43055</xdr:rowOff>
    </xdr:to>
    <xdr:sp macro="" textlink="">
      <xdr:nvSpPr>
        <xdr:cNvPr id="674" name="円/楕円 673"/>
        <xdr:cNvSpPr/>
      </xdr:nvSpPr>
      <xdr:spPr>
        <a:xfrm>
          <a:off x="12763500" y="1674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59582</xdr:rowOff>
    </xdr:from>
    <xdr:ext cx="534377" cy="259045"/>
    <xdr:sp macro="" textlink="">
      <xdr:nvSpPr>
        <xdr:cNvPr id="675" name="テキスト ボックス 674"/>
        <xdr:cNvSpPr txBox="1"/>
      </xdr:nvSpPr>
      <xdr:spPr>
        <a:xfrm>
          <a:off x="12547111" y="16518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57,997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76" name="正方形/長方形 67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77" name="正方形/長方形 67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78" name="正方形/長方形 67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79" name="正方形/長方形 67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0" name="正方形/長方形 67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1" name="正方形/長方形 68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2" name="正方形/長方形 68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83" name="正方形/長方形 68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84" name="テキスト ボックス 68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85" name="直線コネクタ 68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86" name="直線コネクタ 68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87" name="テキスト ボックス 68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688" name="直線コネクタ 68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144434</xdr:rowOff>
    </xdr:from>
    <xdr:ext cx="531299" cy="259045"/>
    <xdr:sp macro="" textlink="">
      <xdr:nvSpPr>
        <xdr:cNvPr id="689" name="テキスト ボックス 688"/>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690" name="直線コネクタ 68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34</xdr:row>
      <xdr:rowOff>160763</xdr:rowOff>
    </xdr:from>
    <xdr:ext cx="531299" cy="259045"/>
    <xdr:sp macro="" textlink="">
      <xdr:nvSpPr>
        <xdr:cNvPr id="691" name="テキスト ボックス 690"/>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692" name="直線コネクタ 69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5641</xdr:rowOff>
    </xdr:from>
    <xdr:ext cx="531299" cy="259045"/>
    <xdr:sp macro="" textlink="">
      <xdr:nvSpPr>
        <xdr:cNvPr id="693" name="テキスト ボックス 692"/>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694" name="直線コネクタ 69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695" name="テキスト ボックス 694"/>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696" name="直線コネクタ 69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29</xdr:row>
      <xdr:rowOff>38299</xdr:rowOff>
    </xdr:from>
    <xdr:ext cx="595419" cy="259045"/>
    <xdr:sp macro="" textlink="">
      <xdr:nvSpPr>
        <xdr:cNvPr id="697" name="テキスト ボックス 696"/>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698" name="直線コネクタ 69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27</xdr:row>
      <xdr:rowOff>54627</xdr:rowOff>
    </xdr:from>
    <xdr:ext cx="595419" cy="259045"/>
    <xdr:sp macro="" textlink="">
      <xdr:nvSpPr>
        <xdr:cNvPr id="699" name="テキスト ボックス 698"/>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75219</xdr:rowOff>
    </xdr:from>
    <xdr:to>
      <xdr:col>32</xdr:col>
      <xdr:colOff>186689</xdr:colOff>
      <xdr:row>39</xdr:row>
      <xdr:rowOff>98878</xdr:rowOff>
    </xdr:to>
    <xdr:cxnSp macro="">
      <xdr:nvCxnSpPr>
        <xdr:cNvPr id="701" name="直線コネクタ 700"/>
        <xdr:cNvCxnSpPr/>
      </xdr:nvCxnSpPr>
      <xdr:spPr>
        <a:xfrm flipV="1">
          <a:off x="22159595" y="5218719"/>
          <a:ext cx="1269" cy="1566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119297</xdr:rowOff>
    </xdr:from>
    <xdr:ext cx="249299" cy="259045"/>
    <xdr:sp macro="" textlink="">
      <xdr:nvSpPr>
        <xdr:cNvPr id="702" name="投資及び出資金最小値テキスト"/>
        <xdr:cNvSpPr txBox="1"/>
      </xdr:nvSpPr>
      <xdr:spPr>
        <a:xfrm>
          <a:off x="22212300" y="68058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03" name="直線コネクタ 70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21896</xdr:rowOff>
    </xdr:from>
    <xdr:ext cx="534377" cy="259045"/>
    <xdr:sp macro="" textlink="">
      <xdr:nvSpPr>
        <xdr:cNvPr id="704" name="投資及び出資金最大値テキスト"/>
        <xdr:cNvSpPr txBox="1"/>
      </xdr:nvSpPr>
      <xdr:spPr>
        <a:xfrm>
          <a:off x="22212300" y="4993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95,949</a:t>
          </a:r>
          <a:endParaRPr kumimoji="1" lang="ja-JP" altLang="en-US" sz="1000" b="1">
            <a:latin typeface="ＭＳ Ｐゴシック"/>
          </a:endParaRPr>
        </a:p>
      </xdr:txBody>
    </xdr:sp>
    <xdr:clientData/>
  </xdr:oneCellAnchor>
  <xdr:twoCellAnchor>
    <xdr:from>
      <xdr:col>32</xdr:col>
      <xdr:colOff>98425</xdr:colOff>
      <xdr:row>30</xdr:row>
      <xdr:rowOff>75219</xdr:rowOff>
    </xdr:from>
    <xdr:to>
      <xdr:col>32</xdr:col>
      <xdr:colOff>276225</xdr:colOff>
      <xdr:row>30</xdr:row>
      <xdr:rowOff>75219</xdr:rowOff>
    </xdr:to>
    <xdr:cxnSp macro="">
      <xdr:nvCxnSpPr>
        <xdr:cNvPr id="705" name="直線コネクタ 704"/>
        <xdr:cNvCxnSpPr/>
      </xdr:nvCxnSpPr>
      <xdr:spPr>
        <a:xfrm>
          <a:off x="22072600" y="5218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06" name="直線コネクタ 705"/>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36747</xdr:rowOff>
    </xdr:from>
    <xdr:ext cx="469744" cy="259045"/>
    <xdr:sp macro="" textlink="">
      <xdr:nvSpPr>
        <xdr:cNvPr id="707" name="投資及び出資金平均値テキスト"/>
        <xdr:cNvSpPr txBox="1"/>
      </xdr:nvSpPr>
      <xdr:spPr>
        <a:xfrm>
          <a:off x="22212300" y="6551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2,095</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13870</xdr:rowOff>
    </xdr:from>
    <xdr:to>
      <xdr:col>32</xdr:col>
      <xdr:colOff>238125</xdr:colOff>
      <xdr:row>39</xdr:row>
      <xdr:rowOff>115470</xdr:rowOff>
    </xdr:to>
    <xdr:sp macro="" textlink="">
      <xdr:nvSpPr>
        <xdr:cNvPr id="708" name="フローチャート : 判断 707"/>
        <xdr:cNvSpPr/>
      </xdr:nvSpPr>
      <xdr:spPr>
        <a:xfrm>
          <a:off x="22110700" y="6700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09" name="直線コネクタ 708"/>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39</xdr:row>
      <xdr:rowOff>28256</xdr:rowOff>
    </xdr:from>
    <xdr:to>
      <xdr:col>31</xdr:col>
      <xdr:colOff>85725</xdr:colOff>
      <xdr:row>39</xdr:row>
      <xdr:rowOff>129856</xdr:rowOff>
    </xdr:to>
    <xdr:sp macro="" textlink="">
      <xdr:nvSpPr>
        <xdr:cNvPr id="710" name="フローチャート : 判断 709"/>
        <xdr:cNvSpPr/>
      </xdr:nvSpPr>
      <xdr:spPr>
        <a:xfrm>
          <a:off x="21272500" y="6714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146383</xdr:rowOff>
    </xdr:from>
    <xdr:ext cx="469744" cy="259045"/>
    <xdr:sp macro="" textlink="">
      <xdr:nvSpPr>
        <xdr:cNvPr id="711" name="テキスト ボックス 710"/>
        <xdr:cNvSpPr txBox="1"/>
      </xdr:nvSpPr>
      <xdr:spPr>
        <a:xfrm>
          <a:off x="21088427" y="6490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1,214</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12" name="直線コネクタ 711"/>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39</xdr:row>
      <xdr:rowOff>24500</xdr:rowOff>
    </xdr:from>
    <xdr:to>
      <xdr:col>29</xdr:col>
      <xdr:colOff>568325</xdr:colOff>
      <xdr:row>39</xdr:row>
      <xdr:rowOff>126100</xdr:rowOff>
    </xdr:to>
    <xdr:sp macro="" textlink="">
      <xdr:nvSpPr>
        <xdr:cNvPr id="713" name="フローチャート : 判断 712"/>
        <xdr:cNvSpPr/>
      </xdr:nvSpPr>
      <xdr:spPr>
        <a:xfrm>
          <a:off x="20383500" y="671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142627</xdr:rowOff>
    </xdr:from>
    <xdr:ext cx="469744" cy="259045"/>
    <xdr:sp macro="" textlink="">
      <xdr:nvSpPr>
        <xdr:cNvPr id="714" name="テキスト ボックス 713"/>
        <xdr:cNvSpPr txBox="1"/>
      </xdr:nvSpPr>
      <xdr:spPr>
        <a:xfrm>
          <a:off x="20199427" y="6486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15" name="直線コネクタ 714"/>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39</xdr:row>
      <xdr:rowOff>28794</xdr:rowOff>
    </xdr:from>
    <xdr:to>
      <xdr:col>28</xdr:col>
      <xdr:colOff>365125</xdr:colOff>
      <xdr:row>39</xdr:row>
      <xdr:rowOff>130394</xdr:rowOff>
    </xdr:to>
    <xdr:sp macro="" textlink="">
      <xdr:nvSpPr>
        <xdr:cNvPr id="716" name="フローチャート : 判断 715"/>
        <xdr:cNvSpPr/>
      </xdr:nvSpPr>
      <xdr:spPr>
        <a:xfrm>
          <a:off x="19494500" y="6715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146921</xdr:rowOff>
    </xdr:from>
    <xdr:ext cx="469744" cy="259045"/>
    <xdr:sp macro="" textlink="">
      <xdr:nvSpPr>
        <xdr:cNvPr id="717" name="テキスト ボックス 716"/>
        <xdr:cNvSpPr txBox="1"/>
      </xdr:nvSpPr>
      <xdr:spPr>
        <a:xfrm>
          <a:off x="19310427" y="6490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1,181</a:t>
          </a:r>
          <a:endParaRPr kumimoji="1" lang="ja-JP" altLang="en-US" sz="1000" b="1">
            <a:solidFill>
              <a:srgbClr val="000080"/>
            </a:solidFill>
            <a:latin typeface="ＭＳ Ｐゴシック"/>
          </a:endParaRPr>
        </a:p>
      </xdr:txBody>
    </xdr:sp>
    <xdr:clientData/>
  </xdr:oneCellAnchor>
  <xdr:twoCellAnchor>
    <xdr:from>
      <xdr:col>27</xdr:col>
      <xdr:colOff>60325</xdr:colOff>
      <xdr:row>39</xdr:row>
      <xdr:rowOff>33155</xdr:rowOff>
    </xdr:from>
    <xdr:to>
      <xdr:col>27</xdr:col>
      <xdr:colOff>161925</xdr:colOff>
      <xdr:row>39</xdr:row>
      <xdr:rowOff>134755</xdr:rowOff>
    </xdr:to>
    <xdr:sp macro="" textlink="">
      <xdr:nvSpPr>
        <xdr:cNvPr id="718" name="フローチャート : 判断 717"/>
        <xdr:cNvSpPr/>
      </xdr:nvSpPr>
      <xdr:spPr>
        <a:xfrm>
          <a:off x="18605500" y="6719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151282</xdr:rowOff>
    </xdr:from>
    <xdr:ext cx="378565" cy="259045"/>
    <xdr:sp macro="" textlink="">
      <xdr:nvSpPr>
        <xdr:cNvPr id="719" name="テキスト ボックス 718"/>
        <xdr:cNvSpPr txBox="1"/>
      </xdr:nvSpPr>
      <xdr:spPr>
        <a:xfrm>
          <a:off x="18467017" y="64949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0" name="テキスト ボックス 71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1" name="テキスト ボックス 72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2" name="テキスト ボックス 72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3" name="テキスト ボックス 72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24" name="テキスト ボックス 72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25" name="円/楕円 724"/>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163747</xdr:rowOff>
    </xdr:from>
    <xdr:ext cx="249299" cy="259045"/>
    <xdr:sp macro="" textlink="">
      <xdr:nvSpPr>
        <xdr:cNvPr id="726" name="投資及び出資金該当値テキスト"/>
        <xdr:cNvSpPr txBox="1"/>
      </xdr:nvSpPr>
      <xdr:spPr>
        <a:xfrm>
          <a:off x="22212300" y="66788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27" name="円/楕円 726"/>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28" name="テキスト ボックス 727"/>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29" name="円/楕円 728"/>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30" name="テキスト ボックス 729"/>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31" name="円/楕円 730"/>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32" name="テキスト ボックス 731"/>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33" name="円/楕円 732"/>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34" name="テキスト ボックス 733"/>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35" name="正方形/長方形 73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36" name="正方形/長方形 73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37" name="正方形/長方形 73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43/65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38" name="正方形/長方形 73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39" name="正方形/長方形 73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0" name="正方形/長方形 73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1" name="正方形/長方形 74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2" name="正方形/長方形 74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3" name="テキスト ボックス 74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44" name="直線コネクタ 74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45" name="直線コネクタ 744"/>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46" name="テキスト ボックス 745"/>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47" name="直線コネクタ 746"/>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48" name="テキスト ボックス 747"/>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49" name="直線コネクタ 748"/>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50" name="テキスト ボックス 749"/>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51" name="直線コネクタ 750"/>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52" name="テキスト ボックス 751"/>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53" name="直線コネクタ 752"/>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54" name="テキスト ボックス 753"/>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55" name="直線コネクタ 754"/>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56" name="テキスト ボックス 755"/>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57" name="直線コネクタ 75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58" name="テキスト ボックス 75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5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60409</xdr:rowOff>
    </xdr:from>
    <xdr:to>
      <xdr:col>32</xdr:col>
      <xdr:colOff>186689</xdr:colOff>
      <xdr:row>59</xdr:row>
      <xdr:rowOff>98878</xdr:rowOff>
    </xdr:to>
    <xdr:cxnSp macro="">
      <xdr:nvCxnSpPr>
        <xdr:cNvPr id="760" name="直線コネクタ 759"/>
        <xdr:cNvCxnSpPr/>
      </xdr:nvCxnSpPr>
      <xdr:spPr>
        <a:xfrm flipV="1">
          <a:off x="22159595" y="8632909"/>
          <a:ext cx="1269" cy="1581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61"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62" name="直線コネクタ 761"/>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7086</xdr:rowOff>
    </xdr:from>
    <xdr:ext cx="534377" cy="259045"/>
    <xdr:sp macro="" textlink="">
      <xdr:nvSpPr>
        <xdr:cNvPr id="763" name="貸付金最大値テキスト"/>
        <xdr:cNvSpPr txBox="1"/>
      </xdr:nvSpPr>
      <xdr:spPr>
        <a:xfrm>
          <a:off x="22212300" y="8408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48,428</a:t>
          </a:r>
          <a:endParaRPr kumimoji="1" lang="ja-JP" altLang="en-US" sz="1000" b="1">
            <a:latin typeface="ＭＳ Ｐゴシック"/>
          </a:endParaRPr>
        </a:p>
      </xdr:txBody>
    </xdr:sp>
    <xdr:clientData/>
  </xdr:oneCellAnchor>
  <xdr:twoCellAnchor>
    <xdr:from>
      <xdr:col>32</xdr:col>
      <xdr:colOff>98425</xdr:colOff>
      <xdr:row>50</xdr:row>
      <xdr:rowOff>60409</xdr:rowOff>
    </xdr:from>
    <xdr:to>
      <xdr:col>32</xdr:col>
      <xdr:colOff>276225</xdr:colOff>
      <xdr:row>50</xdr:row>
      <xdr:rowOff>60409</xdr:rowOff>
    </xdr:to>
    <xdr:cxnSp macro="">
      <xdr:nvCxnSpPr>
        <xdr:cNvPr id="764" name="直線コネクタ 763"/>
        <xdr:cNvCxnSpPr/>
      </xdr:nvCxnSpPr>
      <xdr:spPr>
        <a:xfrm>
          <a:off x="22072600" y="8632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82583</xdr:rowOff>
    </xdr:from>
    <xdr:to>
      <xdr:col>32</xdr:col>
      <xdr:colOff>187325</xdr:colOff>
      <xdr:row>59</xdr:row>
      <xdr:rowOff>85587</xdr:rowOff>
    </xdr:to>
    <xdr:cxnSp macro="">
      <xdr:nvCxnSpPr>
        <xdr:cNvPr id="765" name="直線コネクタ 764"/>
        <xdr:cNvCxnSpPr/>
      </xdr:nvCxnSpPr>
      <xdr:spPr>
        <a:xfrm flipV="1">
          <a:off x="21323300" y="10198133"/>
          <a:ext cx="838200" cy="3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88101</xdr:rowOff>
    </xdr:from>
    <xdr:ext cx="469744" cy="259045"/>
    <xdr:sp macro="" textlink="">
      <xdr:nvSpPr>
        <xdr:cNvPr id="766" name="貸付金平均値テキスト"/>
        <xdr:cNvSpPr txBox="1"/>
      </xdr:nvSpPr>
      <xdr:spPr>
        <a:xfrm>
          <a:off x="22212300" y="98607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4,725</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65224</xdr:rowOff>
    </xdr:from>
    <xdr:to>
      <xdr:col>32</xdr:col>
      <xdr:colOff>238125</xdr:colOff>
      <xdr:row>58</xdr:row>
      <xdr:rowOff>166824</xdr:rowOff>
    </xdr:to>
    <xdr:sp macro="" textlink="">
      <xdr:nvSpPr>
        <xdr:cNvPr id="767" name="フローチャート : 判断 766"/>
        <xdr:cNvSpPr/>
      </xdr:nvSpPr>
      <xdr:spPr>
        <a:xfrm>
          <a:off x="22110700" y="1000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85587</xdr:rowOff>
    </xdr:from>
    <xdr:to>
      <xdr:col>31</xdr:col>
      <xdr:colOff>34925</xdr:colOff>
      <xdr:row>59</xdr:row>
      <xdr:rowOff>86959</xdr:rowOff>
    </xdr:to>
    <xdr:cxnSp macro="">
      <xdr:nvCxnSpPr>
        <xdr:cNvPr id="768" name="直線コネクタ 767"/>
        <xdr:cNvCxnSpPr/>
      </xdr:nvCxnSpPr>
      <xdr:spPr>
        <a:xfrm flipV="1">
          <a:off x="20434300" y="10201137"/>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107808</xdr:rowOff>
    </xdr:from>
    <xdr:to>
      <xdr:col>31</xdr:col>
      <xdr:colOff>85725</xdr:colOff>
      <xdr:row>59</xdr:row>
      <xdr:rowOff>37958</xdr:rowOff>
    </xdr:to>
    <xdr:sp macro="" textlink="">
      <xdr:nvSpPr>
        <xdr:cNvPr id="769" name="フローチャート : 判断 768"/>
        <xdr:cNvSpPr/>
      </xdr:nvSpPr>
      <xdr:spPr>
        <a:xfrm>
          <a:off x="21272500" y="1005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54485</xdr:rowOff>
    </xdr:from>
    <xdr:ext cx="469744" cy="259045"/>
    <xdr:sp macro="" textlink="">
      <xdr:nvSpPr>
        <xdr:cNvPr id="770" name="テキスト ボックス 769"/>
        <xdr:cNvSpPr txBox="1"/>
      </xdr:nvSpPr>
      <xdr:spPr>
        <a:xfrm>
          <a:off x="21088427" y="982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3,421</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85848</xdr:rowOff>
    </xdr:from>
    <xdr:to>
      <xdr:col>29</xdr:col>
      <xdr:colOff>517525</xdr:colOff>
      <xdr:row>59</xdr:row>
      <xdr:rowOff>86959</xdr:rowOff>
    </xdr:to>
    <xdr:cxnSp macro="">
      <xdr:nvCxnSpPr>
        <xdr:cNvPr id="771" name="直線コネクタ 770"/>
        <xdr:cNvCxnSpPr/>
      </xdr:nvCxnSpPr>
      <xdr:spPr>
        <a:xfrm>
          <a:off x="19545300" y="10201398"/>
          <a:ext cx="889000" cy="1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106208</xdr:rowOff>
    </xdr:from>
    <xdr:to>
      <xdr:col>29</xdr:col>
      <xdr:colOff>568325</xdr:colOff>
      <xdr:row>59</xdr:row>
      <xdr:rowOff>36358</xdr:rowOff>
    </xdr:to>
    <xdr:sp macro="" textlink="">
      <xdr:nvSpPr>
        <xdr:cNvPr id="772" name="フローチャート : 判断 771"/>
        <xdr:cNvSpPr/>
      </xdr:nvSpPr>
      <xdr:spPr>
        <a:xfrm>
          <a:off x="20383500" y="10050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52885</xdr:rowOff>
    </xdr:from>
    <xdr:ext cx="469744" cy="259045"/>
    <xdr:sp macro="" textlink="">
      <xdr:nvSpPr>
        <xdr:cNvPr id="773" name="テキスト ボックス 772"/>
        <xdr:cNvSpPr txBox="1"/>
      </xdr:nvSpPr>
      <xdr:spPr>
        <a:xfrm>
          <a:off x="20199427" y="9825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3,470</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85065</xdr:rowOff>
    </xdr:from>
    <xdr:to>
      <xdr:col>28</xdr:col>
      <xdr:colOff>314325</xdr:colOff>
      <xdr:row>59</xdr:row>
      <xdr:rowOff>85848</xdr:rowOff>
    </xdr:to>
    <xdr:cxnSp macro="">
      <xdr:nvCxnSpPr>
        <xdr:cNvPr id="774" name="直線コネクタ 773"/>
        <xdr:cNvCxnSpPr/>
      </xdr:nvCxnSpPr>
      <xdr:spPr>
        <a:xfrm>
          <a:off x="18656300" y="10200615"/>
          <a:ext cx="889000" cy="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97097</xdr:rowOff>
    </xdr:from>
    <xdr:to>
      <xdr:col>28</xdr:col>
      <xdr:colOff>365125</xdr:colOff>
      <xdr:row>59</xdr:row>
      <xdr:rowOff>27247</xdr:rowOff>
    </xdr:to>
    <xdr:sp macro="" textlink="">
      <xdr:nvSpPr>
        <xdr:cNvPr id="775" name="フローチャート : 判断 774"/>
        <xdr:cNvSpPr/>
      </xdr:nvSpPr>
      <xdr:spPr>
        <a:xfrm>
          <a:off x="19494500" y="1004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43774</xdr:rowOff>
    </xdr:from>
    <xdr:ext cx="469744" cy="259045"/>
    <xdr:sp macro="" textlink="">
      <xdr:nvSpPr>
        <xdr:cNvPr id="776" name="テキスト ボックス 775"/>
        <xdr:cNvSpPr txBox="1"/>
      </xdr:nvSpPr>
      <xdr:spPr>
        <a:xfrm>
          <a:off x="19310427" y="981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3,749</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103106</xdr:rowOff>
    </xdr:from>
    <xdr:to>
      <xdr:col>27</xdr:col>
      <xdr:colOff>161925</xdr:colOff>
      <xdr:row>59</xdr:row>
      <xdr:rowOff>33256</xdr:rowOff>
    </xdr:to>
    <xdr:sp macro="" textlink="">
      <xdr:nvSpPr>
        <xdr:cNvPr id="777" name="フローチャート : 判断 776"/>
        <xdr:cNvSpPr/>
      </xdr:nvSpPr>
      <xdr:spPr>
        <a:xfrm>
          <a:off x="18605500" y="1004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49783</xdr:rowOff>
    </xdr:from>
    <xdr:ext cx="469744" cy="259045"/>
    <xdr:sp macro="" textlink="">
      <xdr:nvSpPr>
        <xdr:cNvPr id="778" name="テキスト ボックス 777"/>
        <xdr:cNvSpPr txBox="1"/>
      </xdr:nvSpPr>
      <xdr:spPr>
        <a:xfrm>
          <a:off x="18421427" y="9822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3,565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79" name="テキスト ボックス 77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0" name="テキスト ボックス 77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1" name="テキスト ボックス 78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2" name="テキスト ボックス 78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3" name="テキスト ボックス 78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59</xdr:row>
      <xdr:rowOff>31783</xdr:rowOff>
    </xdr:from>
    <xdr:to>
      <xdr:col>32</xdr:col>
      <xdr:colOff>238125</xdr:colOff>
      <xdr:row>59</xdr:row>
      <xdr:rowOff>133383</xdr:rowOff>
    </xdr:to>
    <xdr:sp macro="" textlink="">
      <xdr:nvSpPr>
        <xdr:cNvPr id="784" name="円/楕円 783"/>
        <xdr:cNvSpPr/>
      </xdr:nvSpPr>
      <xdr:spPr>
        <a:xfrm>
          <a:off x="22110700" y="10147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118160</xdr:rowOff>
    </xdr:from>
    <xdr:ext cx="378565" cy="259045"/>
    <xdr:sp macro="" textlink="">
      <xdr:nvSpPr>
        <xdr:cNvPr id="785" name="貸付金該当値テキスト"/>
        <xdr:cNvSpPr txBox="1"/>
      </xdr:nvSpPr>
      <xdr:spPr>
        <a:xfrm>
          <a:off x="22212300" y="100622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499</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34787</xdr:rowOff>
    </xdr:from>
    <xdr:to>
      <xdr:col>31</xdr:col>
      <xdr:colOff>85725</xdr:colOff>
      <xdr:row>59</xdr:row>
      <xdr:rowOff>136387</xdr:rowOff>
    </xdr:to>
    <xdr:sp macro="" textlink="">
      <xdr:nvSpPr>
        <xdr:cNvPr id="786" name="円/楕円 785"/>
        <xdr:cNvSpPr/>
      </xdr:nvSpPr>
      <xdr:spPr>
        <a:xfrm>
          <a:off x="21272500" y="1015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59</xdr:row>
      <xdr:rowOff>127514</xdr:rowOff>
    </xdr:from>
    <xdr:ext cx="378565" cy="259045"/>
    <xdr:sp macro="" textlink="">
      <xdr:nvSpPr>
        <xdr:cNvPr id="787" name="テキスト ボックス 786"/>
        <xdr:cNvSpPr txBox="1"/>
      </xdr:nvSpPr>
      <xdr:spPr>
        <a:xfrm>
          <a:off x="21134017" y="102430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407</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36159</xdr:rowOff>
    </xdr:from>
    <xdr:to>
      <xdr:col>29</xdr:col>
      <xdr:colOff>568325</xdr:colOff>
      <xdr:row>59</xdr:row>
      <xdr:rowOff>137759</xdr:rowOff>
    </xdr:to>
    <xdr:sp macro="" textlink="">
      <xdr:nvSpPr>
        <xdr:cNvPr id="788" name="円/楕円 787"/>
        <xdr:cNvSpPr/>
      </xdr:nvSpPr>
      <xdr:spPr>
        <a:xfrm>
          <a:off x="20383500" y="1015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59</xdr:row>
      <xdr:rowOff>128886</xdr:rowOff>
    </xdr:from>
    <xdr:ext cx="378565" cy="259045"/>
    <xdr:sp macro="" textlink="">
      <xdr:nvSpPr>
        <xdr:cNvPr id="789" name="テキスト ボックス 788"/>
        <xdr:cNvSpPr txBox="1"/>
      </xdr:nvSpPr>
      <xdr:spPr>
        <a:xfrm>
          <a:off x="20245017" y="102444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365</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35048</xdr:rowOff>
    </xdr:from>
    <xdr:to>
      <xdr:col>28</xdr:col>
      <xdr:colOff>365125</xdr:colOff>
      <xdr:row>59</xdr:row>
      <xdr:rowOff>136648</xdr:rowOff>
    </xdr:to>
    <xdr:sp macro="" textlink="">
      <xdr:nvSpPr>
        <xdr:cNvPr id="790" name="円/楕円 789"/>
        <xdr:cNvSpPr/>
      </xdr:nvSpPr>
      <xdr:spPr>
        <a:xfrm>
          <a:off x="19494500" y="10150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59</xdr:row>
      <xdr:rowOff>127775</xdr:rowOff>
    </xdr:from>
    <xdr:ext cx="378565" cy="259045"/>
    <xdr:sp macro="" textlink="">
      <xdr:nvSpPr>
        <xdr:cNvPr id="791" name="テキスト ボックス 790"/>
        <xdr:cNvSpPr txBox="1"/>
      </xdr:nvSpPr>
      <xdr:spPr>
        <a:xfrm>
          <a:off x="19356017" y="10243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399</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34265</xdr:rowOff>
    </xdr:from>
    <xdr:to>
      <xdr:col>27</xdr:col>
      <xdr:colOff>161925</xdr:colOff>
      <xdr:row>59</xdr:row>
      <xdr:rowOff>135865</xdr:rowOff>
    </xdr:to>
    <xdr:sp macro="" textlink="">
      <xdr:nvSpPr>
        <xdr:cNvPr id="792" name="円/楕円 791"/>
        <xdr:cNvSpPr/>
      </xdr:nvSpPr>
      <xdr:spPr>
        <a:xfrm>
          <a:off x="18605500" y="1014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59</xdr:row>
      <xdr:rowOff>126992</xdr:rowOff>
    </xdr:from>
    <xdr:ext cx="378565" cy="259045"/>
    <xdr:sp macro="" textlink="">
      <xdr:nvSpPr>
        <xdr:cNvPr id="793" name="テキスト ボックス 792"/>
        <xdr:cNvSpPr txBox="1"/>
      </xdr:nvSpPr>
      <xdr:spPr>
        <a:xfrm>
          <a:off x="18467017" y="102425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423</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4" name="正方形/長方形 79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5" name="正方形/長方形 79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6" name="正方形/長方形 79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12/65</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97" name="正方形/長方形 79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98" name="正方形/長方形 79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799" name="正方形/長方形 79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0" name="正方形/長方形 79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36,911</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1" name="正方形/長方形 80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2" name="テキスト ボックス 80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3" name="直線コネクタ 80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44450</xdr:rowOff>
    </xdr:from>
    <xdr:to>
      <xdr:col>33</xdr:col>
      <xdr:colOff>314325</xdr:colOff>
      <xdr:row>79</xdr:row>
      <xdr:rowOff>44450</xdr:rowOff>
    </xdr:to>
    <xdr:cxnSp macro="">
      <xdr:nvCxnSpPr>
        <xdr:cNvPr id="804" name="直線コネクタ 80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73677</xdr:rowOff>
    </xdr:from>
    <xdr:ext cx="248786" cy="259045"/>
    <xdr:sp macro="" textlink="">
      <xdr:nvSpPr>
        <xdr:cNvPr id="805" name="テキスト ボックス 804"/>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06" name="直線コネクタ 80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07" name="テキスト ボックス 80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08" name="直線コネクタ 80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168927</xdr:rowOff>
    </xdr:from>
    <xdr:ext cx="595419" cy="259045"/>
    <xdr:sp macro="" textlink="">
      <xdr:nvSpPr>
        <xdr:cNvPr id="809" name="テキスト ボックス 808"/>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0" name="直線コネクタ 80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11" name="テキスト ボックス 810"/>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2" name="直線コネクタ 81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13" name="テキスト ボックス 812"/>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4" name="直線コネクタ 81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15" name="テキスト ボックス 81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1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89491</xdr:rowOff>
    </xdr:from>
    <xdr:to>
      <xdr:col>32</xdr:col>
      <xdr:colOff>186689</xdr:colOff>
      <xdr:row>77</xdr:row>
      <xdr:rowOff>142466</xdr:rowOff>
    </xdr:to>
    <xdr:cxnSp macro="">
      <xdr:nvCxnSpPr>
        <xdr:cNvPr id="817" name="直線コネクタ 816"/>
        <xdr:cNvCxnSpPr/>
      </xdr:nvCxnSpPr>
      <xdr:spPr>
        <a:xfrm flipV="1">
          <a:off x="22159595" y="12090991"/>
          <a:ext cx="1269" cy="1253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146293</xdr:rowOff>
    </xdr:from>
    <xdr:ext cx="534377" cy="259045"/>
    <xdr:sp macro="" textlink="">
      <xdr:nvSpPr>
        <xdr:cNvPr id="818" name="繰出金最小値テキスト"/>
        <xdr:cNvSpPr txBox="1"/>
      </xdr:nvSpPr>
      <xdr:spPr>
        <a:xfrm>
          <a:off x="22212300" y="13347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32,137</a:t>
          </a:r>
          <a:endParaRPr kumimoji="1" lang="ja-JP" altLang="en-US" sz="1000" b="1">
            <a:latin typeface="ＭＳ Ｐゴシック"/>
          </a:endParaRPr>
        </a:p>
      </xdr:txBody>
    </xdr:sp>
    <xdr:clientData/>
  </xdr:oneCellAnchor>
  <xdr:twoCellAnchor>
    <xdr:from>
      <xdr:col>32</xdr:col>
      <xdr:colOff>98425</xdr:colOff>
      <xdr:row>77</xdr:row>
      <xdr:rowOff>142466</xdr:rowOff>
    </xdr:from>
    <xdr:to>
      <xdr:col>32</xdr:col>
      <xdr:colOff>276225</xdr:colOff>
      <xdr:row>77</xdr:row>
      <xdr:rowOff>142466</xdr:rowOff>
    </xdr:to>
    <xdr:cxnSp macro="">
      <xdr:nvCxnSpPr>
        <xdr:cNvPr id="819" name="直線コネクタ 818"/>
        <xdr:cNvCxnSpPr/>
      </xdr:nvCxnSpPr>
      <xdr:spPr>
        <a:xfrm>
          <a:off x="22072600" y="13344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36168</xdr:rowOff>
    </xdr:from>
    <xdr:ext cx="599010" cy="259045"/>
    <xdr:sp macro="" textlink="">
      <xdr:nvSpPr>
        <xdr:cNvPr id="820" name="繰出金最大値テキスト"/>
        <xdr:cNvSpPr txBox="1"/>
      </xdr:nvSpPr>
      <xdr:spPr>
        <a:xfrm>
          <a:off x="22212300" y="11866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196,589</a:t>
          </a:r>
          <a:endParaRPr kumimoji="1" lang="ja-JP" altLang="en-US" sz="1000" b="1">
            <a:latin typeface="ＭＳ Ｐゴシック"/>
          </a:endParaRPr>
        </a:p>
      </xdr:txBody>
    </xdr:sp>
    <xdr:clientData/>
  </xdr:oneCellAnchor>
  <xdr:twoCellAnchor>
    <xdr:from>
      <xdr:col>32</xdr:col>
      <xdr:colOff>98425</xdr:colOff>
      <xdr:row>70</xdr:row>
      <xdr:rowOff>89491</xdr:rowOff>
    </xdr:from>
    <xdr:to>
      <xdr:col>32</xdr:col>
      <xdr:colOff>276225</xdr:colOff>
      <xdr:row>70</xdr:row>
      <xdr:rowOff>89491</xdr:rowOff>
    </xdr:to>
    <xdr:cxnSp macro="">
      <xdr:nvCxnSpPr>
        <xdr:cNvPr id="821" name="直線コネクタ 820"/>
        <xdr:cNvCxnSpPr/>
      </xdr:nvCxnSpPr>
      <xdr:spPr>
        <a:xfrm>
          <a:off x="22072600" y="12090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112032</xdr:rowOff>
    </xdr:from>
    <xdr:to>
      <xdr:col>32</xdr:col>
      <xdr:colOff>187325</xdr:colOff>
      <xdr:row>75</xdr:row>
      <xdr:rowOff>121145</xdr:rowOff>
    </xdr:to>
    <xdr:cxnSp macro="">
      <xdr:nvCxnSpPr>
        <xdr:cNvPr id="822" name="直線コネクタ 821"/>
        <xdr:cNvCxnSpPr/>
      </xdr:nvCxnSpPr>
      <xdr:spPr>
        <a:xfrm flipV="1">
          <a:off x="21323300" y="12970782"/>
          <a:ext cx="838200" cy="9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154691</xdr:rowOff>
    </xdr:from>
    <xdr:ext cx="534377" cy="259045"/>
    <xdr:sp macro="" textlink="">
      <xdr:nvSpPr>
        <xdr:cNvPr id="823" name="繰出金平均値テキスト"/>
        <xdr:cNvSpPr txBox="1"/>
      </xdr:nvSpPr>
      <xdr:spPr>
        <a:xfrm>
          <a:off x="22212300" y="13013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66,035</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4814</xdr:rowOff>
    </xdr:from>
    <xdr:to>
      <xdr:col>32</xdr:col>
      <xdr:colOff>238125</xdr:colOff>
      <xdr:row>76</xdr:row>
      <xdr:rowOff>106414</xdr:rowOff>
    </xdr:to>
    <xdr:sp macro="" textlink="">
      <xdr:nvSpPr>
        <xdr:cNvPr id="824" name="フローチャート : 判断 823"/>
        <xdr:cNvSpPr/>
      </xdr:nvSpPr>
      <xdr:spPr>
        <a:xfrm>
          <a:off x="22110700" y="130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121145</xdr:rowOff>
    </xdr:from>
    <xdr:to>
      <xdr:col>31</xdr:col>
      <xdr:colOff>34925</xdr:colOff>
      <xdr:row>75</xdr:row>
      <xdr:rowOff>167773</xdr:rowOff>
    </xdr:to>
    <xdr:cxnSp macro="">
      <xdr:nvCxnSpPr>
        <xdr:cNvPr id="825" name="直線コネクタ 824"/>
        <xdr:cNvCxnSpPr/>
      </xdr:nvCxnSpPr>
      <xdr:spPr>
        <a:xfrm flipV="1">
          <a:off x="20434300" y="12979895"/>
          <a:ext cx="889000" cy="46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41335</xdr:rowOff>
    </xdr:from>
    <xdr:to>
      <xdr:col>31</xdr:col>
      <xdr:colOff>85725</xdr:colOff>
      <xdr:row>76</xdr:row>
      <xdr:rowOff>142935</xdr:rowOff>
    </xdr:to>
    <xdr:sp macro="" textlink="">
      <xdr:nvSpPr>
        <xdr:cNvPr id="826" name="フローチャート : 判断 825"/>
        <xdr:cNvSpPr/>
      </xdr:nvSpPr>
      <xdr:spPr>
        <a:xfrm>
          <a:off x="21272500" y="13071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134062</xdr:rowOff>
    </xdr:from>
    <xdr:ext cx="534377" cy="259045"/>
    <xdr:sp macro="" textlink="">
      <xdr:nvSpPr>
        <xdr:cNvPr id="827" name="テキスト ボックス 826"/>
        <xdr:cNvSpPr txBox="1"/>
      </xdr:nvSpPr>
      <xdr:spPr>
        <a:xfrm>
          <a:off x="21056111" y="13164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61,242</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118166</xdr:rowOff>
    </xdr:from>
    <xdr:to>
      <xdr:col>29</xdr:col>
      <xdr:colOff>517525</xdr:colOff>
      <xdr:row>75</xdr:row>
      <xdr:rowOff>167773</xdr:rowOff>
    </xdr:to>
    <xdr:cxnSp macro="">
      <xdr:nvCxnSpPr>
        <xdr:cNvPr id="828" name="直線コネクタ 827"/>
        <xdr:cNvCxnSpPr/>
      </xdr:nvCxnSpPr>
      <xdr:spPr>
        <a:xfrm>
          <a:off x="19545300" y="12976916"/>
          <a:ext cx="889000" cy="49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64021</xdr:rowOff>
    </xdr:from>
    <xdr:to>
      <xdr:col>29</xdr:col>
      <xdr:colOff>568325</xdr:colOff>
      <xdr:row>76</xdr:row>
      <xdr:rowOff>165621</xdr:rowOff>
    </xdr:to>
    <xdr:sp macro="" textlink="">
      <xdr:nvSpPr>
        <xdr:cNvPr id="829" name="フローチャート : 判断 828"/>
        <xdr:cNvSpPr/>
      </xdr:nvSpPr>
      <xdr:spPr>
        <a:xfrm>
          <a:off x="20383500" y="13094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156748</xdr:rowOff>
    </xdr:from>
    <xdr:ext cx="534377" cy="259045"/>
    <xdr:sp macro="" textlink="">
      <xdr:nvSpPr>
        <xdr:cNvPr id="830" name="テキスト ボックス 829"/>
        <xdr:cNvSpPr txBox="1"/>
      </xdr:nvSpPr>
      <xdr:spPr>
        <a:xfrm>
          <a:off x="20167111" y="13186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58,265</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91016</xdr:rowOff>
    </xdr:from>
    <xdr:to>
      <xdr:col>28</xdr:col>
      <xdr:colOff>314325</xdr:colOff>
      <xdr:row>75</xdr:row>
      <xdr:rowOff>118166</xdr:rowOff>
    </xdr:to>
    <xdr:cxnSp macro="">
      <xdr:nvCxnSpPr>
        <xdr:cNvPr id="831" name="直線コネクタ 830"/>
        <xdr:cNvCxnSpPr/>
      </xdr:nvCxnSpPr>
      <xdr:spPr>
        <a:xfrm>
          <a:off x="18656300" y="12949766"/>
          <a:ext cx="889000" cy="2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71481</xdr:rowOff>
    </xdr:from>
    <xdr:to>
      <xdr:col>28</xdr:col>
      <xdr:colOff>365125</xdr:colOff>
      <xdr:row>77</xdr:row>
      <xdr:rowOff>1631</xdr:rowOff>
    </xdr:to>
    <xdr:sp macro="" textlink="">
      <xdr:nvSpPr>
        <xdr:cNvPr id="832" name="フローチャート : 判断 831"/>
        <xdr:cNvSpPr/>
      </xdr:nvSpPr>
      <xdr:spPr>
        <a:xfrm>
          <a:off x="19494500" y="13101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164208</xdr:rowOff>
    </xdr:from>
    <xdr:ext cx="534377" cy="259045"/>
    <xdr:sp macro="" textlink="">
      <xdr:nvSpPr>
        <xdr:cNvPr id="833" name="テキスト ボックス 832"/>
        <xdr:cNvSpPr txBox="1"/>
      </xdr:nvSpPr>
      <xdr:spPr>
        <a:xfrm>
          <a:off x="19278111" y="13194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57,286</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76876</xdr:rowOff>
    </xdr:from>
    <xdr:to>
      <xdr:col>27</xdr:col>
      <xdr:colOff>161925</xdr:colOff>
      <xdr:row>77</xdr:row>
      <xdr:rowOff>7026</xdr:rowOff>
    </xdr:to>
    <xdr:sp macro="" textlink="">
      <xdr:nvSpPr>
        <xdr:cNvPr id="834" name="フローチャート : 判断 833"/>
        <xdr:cNvSpPr/>
      </xdr:nvSpPr>
      <xdr:spPr>
        <a:xfrm>
          <a:off x="18605500" y="1310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169603</xdr:rowOff>
    </xdr:from>
    <xdr:ext cx="534377" cy="259045"/>
    <xdr:sp macro="" textlink="">
      <xdr:nvSpPr>
        <xdr:cNvPr id="835" name="テキスト ボックス 834"/>
        <xdr:cNvSpPr txBox="1"/>
      </xdr:nvSpPr>
      <xdr:spPr>
        <a:xfrm>
          <a:off x="18389111" y="13199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56,578</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36" name="テキスト ボックス 83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37" name="テキスト ボックス 83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38" name="テキスト ボックス 83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39" name="テキスト ボックス 83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0" name="テキスト ボックス 83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75</xdr:row>
      <xdr:rowOff>61232</xdr:rowOff>
    </xdr:from>
    <xdr:to>
      <xdr:col>32</xdr:col>
      <xdr:colOff>238125</xdr:colOff>
      <xdr:row>75</xdr:row>
      <xdr:rowOff>162832</xdr:rowOff>
    </xdr:to>
    <xdr:sp macro="" textlink="">
      <xdr:nvSpPr>
        <xdr:cNvPr id="841" name="円/楕円 840"/>
        <xdr:cNvSpPr/>
      </xdr:nvSpPr>
      <xdr:spPr>
        <a:xfrm>
          <a:off x="22110700" y="12919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74</xdr:row>
      <xdr:rowOff>84109</xdr:rowOff>
    </xdr:from>
    <xdr:ext cx="534377" cy="259045"/>
    <xdr:sp macro="" textlink="">
      <xdr:nvSpPr>
        <xdr:cNvPr id="842" name="繰出金該当値テキスト"/>
        <xdr:cNvSpPr txBox="1"/>
      </xdr:nvSpPr>
      <xdr:spPr>
        <a:xfrm>
          <a:off x="22212300" y="12771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81,131</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70345</xdr:rowOff>
    </xdr:from>
    <xdr:to>
      <xdr:col>31</xdr:col>
      <xdr:colOff>85725</xdr:colOff>
      <xdr:row>76</xdr:row>
      <xdr:rowOff>496</xdr:rowOff>
    </xdr:to>
    <xdr:sp macro="" textlink="">
      <xdr:nvSpPr>
        <xdr:cNvPr id="843" name="円/楕円 842"/>
        <xdr:cNvSpPr/>
      </xdr:nvSpPr>
      <xdr:spPr>
        <a:xfrm>
          <a:off x="21272500" y="1292909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17022</xdr:rowOff>
    </xdr:from>
    <xdr:ext cx="534377" cy="259045"/>
    <xdr:sp macro="" textlink="">
      <xdr:nvSpPr>
        <xdr:cNvPr id="844" name="テキスト ボックス 843"/>
        <xdr:cNvSpPr txBox="1"/>
      </xdr:nvSpPr>
      <xdr:spPr>
        <a:xfrm>
          <a:off x="21056111" y="1270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79,935</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116972</xdr:rowOff>
    </xdr:from>
    <xdr:to>
      <xdr:col>29</xdr:col>
      <xdr:colOff>568325</xdr:colOff>
      <xdr:row>76</xdr:row>
      <xdr:rowOff>47123</xdr:rowOff>
    </xdr:to>
    <xdr:sp macro="" textlink="">
      <xdr:nvSpPr>
        <xdr:cNvPr id="845" name="円/楕円 844"/>
        <xdr:cNvSpPr/>
      </xdr:nvSpPr>
      <xdr:spPr>
        <a:xfrm>
          <a:off x="20383500" y="1297572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63649</xdr:rowOff>
    </xdr:from>
    <xdr:ext cx="534377" cy="259045"/>
    <xdr:sp macro="" textlink="">
      <xdr:nvSpPr>
        <xdr:cNvPr id="846" name="テキスト ボックス 845"/>
        <xdr:cNvSpPr txBox="1"/>
      </xdr:nvSpPr>
      <xdr:spPr>
        <a:xfrm>
          <a:off x="20167111" y="1275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73,816</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67366</xdr:rowOff>
    </xdr:from>
    <xdr:to>
      <xdr:col>28</xdr:col>
      <xdr:colOff>365125</xdr:colOff>
      <xdr:row>75</xdr:row>
      <xdr:rowOff>168966</xdr:rowOff>
    </xdr:to>
    <xdr:sp macro="" textlink="">
      <xdr:nvSpPr>
        <xdr:cNvPr id="847" name="円/楕円 846"/>
        <xdr:cNvSpPr/>
      </xdr:nvSpPr>
      <xdr:spPr>
        <a:xfrm>
          <a:off x="19494500" y="12926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14043</xdr:rowOff>
    </xdr:from>
    <xdr:ext cx="534377" cy="259045"/>
    <xdr:sp macro="" textlink="">
      <xdr:nvSpPr>
        <xdr:cNvPr id="848" name="テキスト ボックス 847"/>
        <xdr:cNvSpPr txBox="1"/>
      </xdr:nvSpPr>
      <xdr:spPr>
        <a:xfrm>
          <a:off x="19278111" y="12701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80,326</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40216</xdr:rowOff>
    </xdr:from>
    <xdr:to>
      <xdr:col>27</xdr:col>
      <xdr:colOff>161925</xdr:colOff>
      <xdr:row>75</xdr:row>
      <xdr:rowOff>141816</xdr:rowOff>
    </xdr:to>
    <xdr:sp macro="" textlink="">
      <xdr:nvSpPr>
        <xdr:cNvPr id="849" name="円/楕円 848"/>
        <xdr:cNvSpPr/>
      </xdr:nvSpPr>
      <xdr:spPr>
        <a:xfrm>
          <a:off x="18605500" y="12898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158343</xdr:rowOff>
    </xdr:from>
    <xdr:ext cx="534377" cy="259045"/>
    <xdr:sp macro="" textlink="">
      <xdr:nvSpPr>
        <xdr:cNvPr id="850" name="テキスト ボックス 849"/>
        <xdr:cNvSpPr txBox="1"/>
      </xdr:nvSpPr>
      <xdr:spPr>
        <a:xfrm>
          <a:off x="18389111" y="12674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83,889</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1" name="正方形/長方形 85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2" name="正方形/長方形 85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3" name="正方形/長方形 85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4" name="正方形/長方形 85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55" name="正方形/長方形 85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56" name="正方形/長方形 85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57" name="正方形/長方形 85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58" name="正方形/長方形 85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59" name="テキスト ボックス 85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0" name="直線コネクタ 85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44450</xdr:rowOff>
    </xdr:from>
    <xdr:to>
      <xdr:col>33</xdr:col>
      <xdr:colOff>314325</xdr:colOff>
      <xdr:row>99</xdr:row>
      <xdr:rowOff>44450</xdr:rowOff>
    </xdr:to>
    <xdr:cxnSp macro="">
      <xdr:nvCxnSpPr>
        <xdr:cNvPr id="861" name="直線コネクタ 860"/>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73677</xdr:rowOff>
    </xdr:from>
    <xdr:ext cx="248786" cy="259045"/>
    <xdr:sp macro="" textlink="">
      <xdr:nvSpPr>
        <xdr:cNvPr id="862" name="テキスト ボックス 861"/>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6350</xdr:rowOff>
    </xdr:from>
    <xdr:to>
      <xdr:col>33</xdr:col>
      <xdr:colOff>314325</xdr:colOff>
      <xdr:row>97</xdr:row>
      <xdr:rowOff>6350</xdr:rowOff>
    </xdr:to>
    <xdr:cxnSp macro="">
      <xdr:nvCxnSpPr>
        <xdr:cNvPr id="863" name="直線コネクタ 862"/>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96</xdr:row>
      <xdr:rowOff>35577</xdr:rowOff>
    </xdr:from>
    <xdr:ext cx="312906" cy="259045"/>
    <xdr:sp macro="" textlink="">
      <xdr:nvSpPr>
        <xdr:cNvPr id="864" name="テキスト ボックス 863"/>
        <xdr:cNvSpPr txBox="1"/>
      </xdr:nvSpPr>
      <xdr:spPr>
        <a:xfrm>
          <a:off x="17975094" y="1649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94</xdr:row>
      <xdr:rowOff>139700</xdr:rowOff>
    </xdr:from>
    <xdr:to>
      <xdr:col>33</xdr:col>
      <xdr:colOff>314325</xdr:colOff>
      <xdr:row>94</xdr:row>
      <xdr:rowOff>139700</xdr:rowOff>
    </xdr:to>
    <xdr:cxnSp macro="">
      <xdr:nvCxnSpPr>
        <xdr:cNvPr id="865" name="直線コネクタ 86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93</xdr:row>
      <xdr:rowOff>168927</xdr:rowOff>
    </xdr:from>
    <xdr:ext cx="312906" cy="259045"/>
    <xdr:sp macro="" textlink="">
      <xdr:nvSpPr>
        <xdr:cNvPr id="866" name="テキスト ボックス 865"/>
        <xdr:cNvSpPr txBox="1"/>
      </xdr:nvSpPr>
      <xdr:spPr>
        <a:xfrm>
          <a:off x="17975094" y="1611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92</xdr:row>
      <xdr:rowOff>101600</xdr:rowOff>
    </xdr:from>
    <xdr:to>
      <xdr:col>33</xdr:col>
      <xdr:colOff>314325</xdr:colOff>
      <xdr:row>92</xdr:row>
      <xdr:rowOff>101600</xdr:rowOff>
    </xdr:to>
    <xdr:cxnSp macro="">
      <xdr:nvCxnSpPr>
        <xdr:cNvPr id="867" name="直線コネクタ 866"/>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91</xdr:row>
      <xdr:rowOff>130827</xdr:rowOff>
    </xdr:from>
    <xdr:ext cx="312906" cy="259045"/>
    <xdr:sp macro="" textlink="">
      <xdr:nvSpPr>
        <xdr:cNvPr id="868" name="テキスト ボックス 867"/>
        <xdr:cNvSpPr txBox="1"/>
      </xdr:nvSpPr>
      <xdr:spPr>
        <a:xfrm>
          <a:off x="17975094" y="1573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90</xdr:row>
      <xdr:rowOff>63500</xdr:rowOff>
    </xdr:from>
    <xdr:to>
      <xdr:col>33</xdr:col>
      <xdr:colOff>314325</xdr:colOff>
      <xdr:row>90</xdr:row>
      <xdr:rowOff>63500</xdr:rowOff>
    </xdr:to>
    <xdr:cxnSp macro="">
      <xdr:nvCxnSpPr>
        <xdr:cNvPr id="869" name="直線コネクタ 868"/>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89</xdr:row>
      <xdr:rowOff>92727</xdr:rowOff>
    </xdr:from>
    <xdr:ext cx="312906" cy="259045"/>
    <xdr:sp macro="" textlink="">
      <xdr:nvSpPr>
        <xdr:cNvPr id="870" name="テキスト ボックス 869"/>
        <xdr:cNvSpPr txBox="1"/>
      </xdr:nvSpPr>
      <xdr:spPr>
        <a:xfrm>
          <a:off x="17975094" y="1535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1" name="直線コネクタ 87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87</xdr:row>
      <xdr:rowOff>54627</xdr:rowOff>
    </xdr:from>
    <xdr:ext cx="312906" cy="259045"/>
    <xdr:sp macro="" textlink="">
      <xdr:nvSpPr>
        <xdr:cNvPr id="872" name="テキスト ボックス 871"/>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99</xdr:row>
      <xdr:rowOff>44450</xdr:rowOff>
    </xdr:from>
    <xdr:to>
      <xdr:col>32</xdr:col>
      <xdr:colOff>186689</xdr:colOff>
      <xdr:row>99</xdr:row>
      <xdr:rowOff>44450</xdr:rowOff>
    </xdr:to>
    <xdr:cxnSp macro="">
      <xdr:nvCxnSpPr>
        <xdr:cNvPr id="874" name="直線コネクタ 873"/>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86377</xdr:rowOff>
    </xdr:from>
    <xdr:ext cx="249299" cy="259045"/>
    <xdr:sp macro="" textlink="">
      <xdr:nvSpPr>
        <xdr:cNvPr id="875" name="前年度繰上充用金最小値テキスト"/>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76" name="直線コネクタ 875"/>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86377</xdr:rowOff>
    </xdr:from>
    <xdr:ext cx="249299" cy="259045"/>
    <xdr:sp macro="" textlink="">
      <xdr:nvSpPr>
        <xdr:cNvPr id="877" name="前年度繰上充用金最大値テキスト"/>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78" name="直線コネクタ 877"/>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44450</xdr:rowOff>
    </xdr:from>
    <xdr:to>
      <xdr:col>32</xdr:col>
      <xdr:colOff>187325</xdr:colOff>
      <xdr:row>99</xdr:row>
      <xdr:rowOff>44450</xdr:rowOff>
    </xdr:to>
    <xdr:cxnSp macro="">
      <xdr:nvCxnSpPr>
        <xdr:cNvPr id="879" name="直線コネクタ 878"/>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143527</xdr:rowOff>
    </xdr:from>
    <xdr:ext cx="249299" cy="259045"/>
    <xdr:sp macro="" textlink="">
      <xdr:nvSpPr>
        <xdr:cNvPr id="880" name="前年度繰上充用金平均値テキスト"/>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881" name="フローチャート : 判断 880"/>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44450</xdr:rowOff>
    </xdr:from>
    <xdr:to>
      <xdr:col>31</xdr:col>
      <xdr:colOff>34925</xdr:colOff>
      <xdr:row>99</xdr:row>
      <xdr:rowOff>44450</xdr:rowOff>
    </xdr:to>
    <xdr:cxnSp macro="">
      <xdr:nvCxnSpPr>
        <xdr:cNvPr id="882" name="直線コネクタ 881"/>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90</xdr:row>
      <xdr:rowOff>50800</xdr:rowOff>
    </xdr:from>
    <xdr:to>
      <xdr:col>31</xdr:col>
      <xdr:colOff>85725</xdr:colOff>
      <xdr:row>90</xdr:row>
      <xdr:rowOff>152400</xdr:rowOff>
    </xdr:to>
    <xdr:sp macro="" textlink="">
      <xdr:nvSpPr>
        <xdr:cNvPr id="883" name="フローチャート : 判断 882"/>
        <xdr:cNvSpPr/>
      </xdr:nvSpPr>
      <xdr:spPr>
        <a:xfrm>
          <a:off x="21272500" y="154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88</xdr:row>
      <xdr:rowOff>168927</xdr:rowOff>
    </xdr:from>
    <xdr:ext cx="313932" cy="259045"/>
    <xdr:sp macro="" textlink="">
      <xdr:nvSpPr>
        <xdr:cNvPr id="884" name="テキスト ボックス 883"/>
        <xdr:cNvSpPr txBox="1"/>
      </xdr:nvSpPr>
      <xdr:spPr>
        <a:xfrm>
          <a:off x="21166333" y="15256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44450</xdr:rowOff>
    </xdr:from>
    <xdr:to>
      <xdr:col>29</xdr:col>
      <xdr:colOff>517525</xdr:colOff>
      <xdr:row>99</xdr:row>
      <xdr:rowOff>44450</xdr:rowOff>
    </xdr:to>
    <xdr:cxnSp macro="">
      <xdr:nvCxnSpPr>
        <xdr:cNvPr id="885" name="直線コネクタ 884"/>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165100</xdr:rowOff>
    </xdr:from>
    <xdr:to>
      <xdr:col>29</xdr:col>
      <xdr:colOff>568325</xdr:colOff>
      <xdr:row>99</xdr:row>
      <xdr:rowOff>95250</xdr:rowOff>
    </xdr:to>
    <xdr:sp macro="" textlink="">
      <xdr:nvSpPr>
        <xdr:cNvPr id="886" name="フローチャート : 判断 885"/>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86377</xdr:rowOff>
    </xdr:from>
    <xdr:ext cx="249299" cy="259045"/>
    <xdr:sp macro="" textlink="">
      <xdr:nvSpPr>
        <xdr:cNvPr id="887" name="テキスト ボックス 886"/>
        <xdr:cNvSpPr txBox="1"/>
      </xdr:nvSpPr>
      <xdr:spPr>
        <a:xfrm>
          <a:off x="20309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44450</xdr:rowOff>
    </xdr:from>
    <xdr:to>
      <xdr:col>28</xdr:col>
      <xdr:colOff>314325</xdr:colOff>
      <xdr:row>99</xdr:row>
      <xdr:rowOff>44450</xdr:rowOff>
    </xdr:to>
    <xdr:cxnSp macro="">
      <xdr:nvCxnSpPr>
        <xdr:cNvPr id="888" name="直線コネクタ 887"/>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165100</xdr:rowOff>
    </xdr:from>
    <xdr:to>
      <xdr:col>28</xdr:col>
      <xdr:colOff>365125</xdr:colOff>
      <xdr:row>99</xdr:row>
      <xdr:rowOff>95250</xdr:rowOff>
    </xdr:to>
    <xdr:sp macro="" textlink="">
      <xdr:nvSpPr>
        <xdr:cNvPr id="889" name="フローチャート : 判断 888"/>
        <xdr:cNvSpPr/>
      </xdr:nvSpPr>
      <xdr:spPr>
        <a:xfrm>
          <a:off x="19494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86377</xdr:rowOff>
    </xdr:from>
    <xdr:ext cx="249299" cy="259045"/>
    <xdr:sp macro="" textlink="">
      <xdr:nvSpPr>
        <xdr:cNvPr id="890" name="テキスト ボックス 889"/>
        <xdr:cNvSpPr txBox="1"/>
      </xdr:nvSpPr>
      <xdr:spPr>
        <a:xfrm>
          <a:off x="19420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891" name="フローチャート : 判断 890"/>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86377</xdr:rowOff>
    </xdr:from>
    <xdr:ext cx="249299" cy="259045"/>
    <xdr:sp macro="" textlink="">
      <xdr:nvSpPr>
        <xdr:cNvPr id="892" name="テキスト ボックス 891"/>
        <xdr:cNvSpPr txBox="1"/>
      </xdr:nvSpPr>
      <xdr:spPr>
        <a:xfrm>
          <a:off x="18531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3" name="テキスト ボックス 89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4" name="テキスト ボックス 89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5" name="テキスト ボックス 89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6" name="テキスト ボックス 89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7" name="テキスト ボックス 89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898" name="円/楕円 897"/>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29227</xdr:rowOff>
    </xdr:from>
    <xdr:ext cx="249299" cy="259045"/>
    <xdr:sp macro="" textlink="">
      <xdr:nvSpPr>
        <xdr:cNvPr id="899" name="前年度繰上充用金該当値テキスト"/>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165100</xdr:rowOff>
    </xdr:from>
    <xdr:to>
      <xdr:col>31</xdr:col>
      <xdr:colOff>85725</xdr:colOff>
      <xdr:row>99</xdr:row>
      <xdr:rowOff>95250</xdr:rowOff>
    </xdr:to>
    <xdr:sp macro="" textlink="">
      <xdr:nvSpPr>
        <xdr:cNvPr id="900" name="円/楕円 899"/>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86377</xdr:rowOff>
    </xdr:from>
    <xdr:ext cx="249299" cy="259045"/>
    <xdr:sp macro="" textlink="">
      <xdr:nvSpPr>
        <xdr:cNvPr id="901" name="テキスト ボックス 900"/>
        <xdr:cNvSpPr txBox="1"/>
      </xdr:nvSpPr>
      <xdr:spPr>
        <a:xfrm>
          <a:off x="21198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165100</xdr:rowOff>
    </xdr:from>
    <xdr:to>
      <xdr:col>29</xdr:col>
      <xdr:colOff>568325</xdr:colOff>
      <xdr:row>99</xdr:row>
      <xdr:rowOff>95250</xdr:rowOff>
    </xdr:to>
    <xdr:sp macro="" textlink="">
      <xdr:nvSpPr>
        <xdr:cNvPr id="902" name="円/楕円 901"/>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111777</xdr:rowOff>
    </xdr:from>
    <xdr:ext cx="249299" cy="259045"/>
    <xdr:sp macro="" textlink="">
      <xdr:nvSpPr>
        <xdr:cNvPr id="903" name="テキスト ボックス 902"/>
        <xdr:cNvSpPr txBox="1"/>
      </xdr:nvSpPr>
      <xdr:spPr>
        <a:xfrm>
          <a:off x="20309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165100</xdr:rowOff>
    </xdr:from>
    <xdr:to>
      <xdr:col>28</xdr:col>
      <xdr:colOff>365125</xdr:colOff>
      <xdr:row>99</xdr:row>
      <xdr:rowOff>95250</xdr:rowOff>
    </xdr:to>
    <xdr:sp macro="" textlink="">
      <xdr:nvSpPr>
        <xdr:cNvPr id="904" name="円/楕円 903"/>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111777</xdr:rowOff>
    </xdr:from>
    <xdr:ext cx="249299" cy="259045"/>
    <xdr:sp macro="" textlink="">
      <xdr:nvSpPr>
        <xdr:cNvPr id="905" name="テキスト ボックス 904"/>
        <xdr:cNvSpPr txBox="1"/>
      </xdr:nvSpPr>
      <xdr:spPr>
        <a:xfrm>
          <a:off x="19420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906" name="円/楕円 905"/>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97</xdr:row>
      <xdr:rowOff>111777</xdr:rowOff>
    </xdr:from>
    <xdr:ext cx="249299" cy="259045"/>
    <xdr:sp macro="" textlink="">
      <xdr:nvSpPr>
        <xdr:cNvPr id="907" name="テキスト ボックス 906"/>
        <xdr:cNvSpPr txBox="1"/>
      </xdr:nvSpPr>
      <xdr:spPr>
        <a:xfrm>
          <a:off x="18531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8" name="正方形/長方形 90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9" name="正方形/長方形 90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0" name="テキスト ボックス 90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義務的経費の扶助費は、類似団体とほぼ平均であるが、ここ数年地方債の発行を控えていたため公債費は、類似団体に比べ、一人当たりのコスト上位となっている。</a:t>
          </a:r>
          <a:endParaRPr kumimoji="1" lang="en-US" altLang="ja-JP" sz="1300">
            <a:latin typeface="ＭＳ Ｐゴシック"/>
          </a:endParaRPr>
        </a:p>
        <a:p>
          <a:r>
            <a:rPr kumimoji="1" lang="ja-JP" altLang="en-US" sz="1300">
              <a:latin typeface="ＭＳ Ｐゴシック"/>
            </a:rPr>
            <a:t>　投資的経費の普通建設事業費は、類似団体に比べ平均を大きく下回っているが、今後施設の老朽化による建て替え等により増加することが懸念される。</a:t>
          </a:r>
          <a:endParaRPr kumimoji="1" lang="en-US" altLang="ja-JP" sz="1300">
            <a:latin typeface="ＭＳ Ｐゴシック"/>
          </a:endParaRPr>
        </a:p>
        <a:p>
          <a:r>
            <a:rPr kumimoji="1" lang="ja-JP" altLang="en-US" sz="1300">
              <a:latin typeface="ＭＳ Ｐゴシック"/>
            </a:rPr>
            <a:t>　繰出金については、下水道施設の長寿命化を進めている公共下水道事業特別会計への繰出金や国民健康保険特別会計の財政状態の悪化により、類似団体、全国平均及び三重県平均を大きく上回っている。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三重県川越町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14,922
14,522
8.73
6,825,560
6,356,656
462,790
4,839,580
505,326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3.4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43/65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3,335</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148191</xdr:rowOff>
    </xdr:from>
    <xdr:to>
      <xdr:col>6</xdr:col>
      <xdr:colOff>510540</xdr:colOff>
      <xdr:row>39</xdr:row>
      <xdr:rowOff>4336</xdr:rowOff>
    </xdr:to>
    <xdr:cxnSp macro="">
      <xdr:nvCxnSpPr>
        <xdr:cNvPr id="58" name="直線コネクタ 57"/>
        <xdr:cNvCxnSpPr/>
      </xdr:nvCxnSpPr>
      <xdr:spPr>
        <a:xfrm flipV="1">
          <a:off x="4633595" y="5291691"/>
          <a:ext cx="1270" cy="1399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8163</xdr:rowOff>
    </xdr:from>
    <xdr:ext cx="469744" cy="259045"/>
    <xdr:sp macro="" textlink="">
      <xdr:nvSpPr>
        <xdr:cNvPr id="59" name="議会費最小値テキスト"/>
        <xdr:cNvSpPr txBox="1"/>
      </xdr:nvSpPr>
      <xdr:spPr>
        <a:xfrm>
          <a:off x="4686300" y="669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4,579</a:t>
          </a:r>
          <a:endParaRPr kumimoji="1" lang="ja-JP" altLang="en-US" sz="1000" b="1">
            <a:latin typeface="ＭＳ Ｐゴシック"/>
          </a:endParaRPr>
        </a:p>
      </xdr:txBody>
    </xdr:sp>
    <xdr:clientData/>
  </xdr:oneCellAnchor>
  <xdr:twoCellAnchor>
    <xdr:from>
      <xdr:col>6</xdr:col>
      <xdr:colOff>422275</xdr:colOff>
      <xdr:row>39</xdr:row>
      <xdr:rowOff>4336</xdr:rowOff>
    </xdr:from>
    <xdr:to>
      <xdr:col>6</xdr:col>
      <xdr:colOff>600075</xdr:colOff>
      <xdr:row>39</xdr:row>
      <xdr:rowOff>4336</xdr:rowOff>
    </xdr:to>
    <xdr:cxnSp macro="">
      <xdr:nvCxnSpPr>
        <xdr:cNvPr id="60" name="直線コネクタ 59"/>
        <xdr:cNvCxnSpPr/>
      </xdr:nvCxnSpPr>
      <xdr:spPr>
        <a:xfrm>
          <a:off x="4546600" y="6690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94868</xdr:rowOff>
    </xdr:from>
    <xdr:ext cx="534377" cy="259045"/>
    <xdr:sp macro="" textlink="">
      <xdr:nvSpPr>
        <xdr:cNvPr id="61" name="議会費最大値テキスト"/>
        <xdr:cNvSpPr txBox="1"/>
      </xdr:nvSpPr>
      <xdr:spPr>
        <a:xfrm>
          <a:off x="4686300" y="506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13,148</a:t>
          </a:r>
          <a:endParaRPr kumimoji="1" lang="ja-JP" altLang="en-US" sz="1000" b="1">
            <a:latin typeface="ＭＳ Ｐゴシック"/>
          </a:endParaRPr>
        </a:p>
      </xdr:txBody>
    </xdr:sp>
    <xdr:clientData/>
  </xdr:oneCellAnchor>
  <xdr:twoCellAnchor>
    <xdr:from>
      <xdr:col>6</xdr:col>
      <xdr:colOff>422275</xdr:colOff>
      <xdr:row>30</xdr:row>
      <xdr:rowOff>148191</xdr:rowOff>
    </xdr:from>
    <xdr:to>
      <xdr:col>6</xdr:col>
      <xdr:colOff>600075</xdr:colOff>
      <xdr:row>30</xdr:row>
      <xdr:rowOff>148191</xdr:rowOff>
    </xdr:to>
    <xdr:cxnSp macro="">
      <xdr:nvCxnSpPr>
        <xdr:cNvPr id="62" name="直線コネクタ 61"/>
        <xdr:cNvCxnSpPr/>
      </xdr:nvCxnSpPr>
      <xdr:spPr>
        <a:xfrm>
          <a:off x="4546600" y="5291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27033</xdr:rowOff>
    </xdr:from>
    <xdr:to>
      <xdr:col>6</xdr:col>
      <xdr:colOff>511175</xdr:colOff>
      <xdr:row>37</xdr:row>
      <xdr:rowOff>29482</xdr:rowOff>
    </xdr:to>
    <xdr:cxnSp macro="">
      <xdr:nvCxnSpPr>
        <xdr:cNvPr id="63" name="直線コネクタ 62"/>
        <xdr:cNvCxnSpPr/>
      </xdr:nvCxnSpPr>
      <xdr:spPr>
        <a:xfrm flipV="1">
          <a:off x="3797300" y="6370683"/>
          <a:ext cx="838200" cy="2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81406</xdr:rowOff>
    </xdr:from>
    <xdr:ext cx="469744" cy="259045"/>
    <xdr:sp macro="" textlink="">
      <xdr:nvSpPr>
        <xdr:cNvPr id="64" name="議会費平均値テキスト"/>
        <xdr:cNvSpPr txBox="1"/>
      </xdr:nvSpPr>
      <xdr:spPr>
        <a:xfrm>
          <a:off x="4686300" y="60821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7,086</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58529</xdr:rowOff>
    </xdr:from>
    <xdr:to>
      <xdr:col>6</xdr:col>
      <xdr:colOff>561975</xdr:colOff>
      <xdr:row>36</xdr:row>
      <xdr:rowOff>160129</xdr:rowOff>
    </xdr:to>
    <xdr:sp macro="" textlink="">
      <xdr:nvSpPr>
        <xdr:cNvPr id="65" name="フローチャート : 判断 64"/>
        <xdr:cNvSpPr/>
      </xdr:nvSpPr>
      <xdr:spPr>
        <a:xfrm>
          <a:off x="4584700" y="623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29482</xdr:rowOff>
    </xdr:from>
    <xdr:to>
      <xdr:col>5</xdr:col>
      <xdr:colOff>358775</xdr:colOff>
      <xdr:row>37</xdr:row>
      <xdr:rowOff>49240</xdr:rowOff>
    </xdr:to>
    <xdr:cxnSp macro="">
      <xdr:nvCxnSpPr>
        <xdr:cNvPr id="66" name="直線コネクタ 65"/>
        <xdr:cNvCxnSpPr/>
      </xdr:nvCxnSpPr>
      <xdr:spPr>
        <a:xfrm flipV="1">
          <a:off x="2908300" y="6373132"/>
          <a:ext cx="889000" cy="19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33710</xdr:rowOff>
    </xdr:from>
    <xdr:to>
      <xdr:col>5</xdr:col>
      <xdr:colOff>409575</xdr:colOff>
      <xdr:row>36</xdr:row>
      <xdr:rowOff>135310</xdr:rowOff>
    </xdr:to>
    <xdr:sp macro="" textlink="">
      <xdr:nvSpPr>
        <xdr:cNvPr id="67" name="フローチャート : 判断 66"/>
        <xdr:cNvSpPr/>
      </xdr:nvSpPr>
      <xdr:spPr>
        <a:xfrm>
          <a:off x="3746500" y="620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151837</xdr:rowOff>
    </xdr:from>
    <xdr:ext cx="469744" cy="259045"/>
    <xdr:sp macro="" textlink="">
      <xdr:nvSpPr>
        <xdr:cNvPr id="68" name="テキスト ボックス 67"/>
        <xdr:cNvSpPr txBox="1"/>
      </xdr:nvSpPr>
      <xdr:spPr>
        <a:xfrm>
          <a:off x="3562427" y="5981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7,238</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139373</xdr:rowOff>
    </xdr:from>
    <xdr:to>
      <xdr:col>4</xdr:col>
      <xdr:colOff>155575</xdr:colOff>
      <xdr:row>37</xdr:row>
      <xdr:rowOff>49240</xdr:rowOff>
    </xdr:to>
    <xdr:cxnSp macro="">
      <xdr:nvCxnSpPr>
        <xdr:cNvPr id="69" name="直線コネクタ 68"/>
        <xdr:cNvCxnSpPr/>
      </xdr:nvCxnSpPr>
      <xdr:spPr>
        <a:xfrm>
          <a:off x="2019300" y="6311573"/>
          <a:ext cx="889000" cy="81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51671</xdr:rowOff>
    </xdr:from>
    <xdr:to>
      <xdr:col>4</xdr:col>
      <xdr:colOff>206375</xdr:colOff>
      <xdr:row>36</xdr:row>
      <xdr:rowOff>153271</xdr:rowOff>
    </xdr:to>
    <xdr:sp macro="" textlink="">
      <xdr:nvSpPr>
        <xdr:cNvPr id="70" name="フローチャート : 判断 69"/>
        <xdr:cNvSpPr/>
      </xdr:nvSpPr>
      <xdr:spPr>
        <a:xfrm>
          <a:off x="2857500" y="622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169798</xdr:rowOff>
    </xdr:from>
    <xdr:ext cx="469744" cy="259045"/>
    <xdr:sp macro="" textlink="">
      <xdr:nvSpPr>
        <xdr:cNvPr id="71" name="テキスト ボックス 70"/>
        <xdr:cNvSpPr txBox="1"/>
      </xdr:nvSpPr>
      <xdr:spPr>
        <a:xfrm>
          <a:off x="2673427" y="5999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7,128</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74876</xdr:rowOff>
    </xdr:from>
    <xdr:to>
      <xdr:col>2</xdr:col>
      <xdr:colOff>638175</xdr:colOff>
      <xdr:row>36</xdr:row>
      <xdr:rowOff>139373</xdr:rowOff>
    </xdr:to>
    <xdr:cxnSp macro="">
      <xdr:nvCxnSpPr>
        <xdr:cNvPr id="72" name="直線コネクタ 71"/>
        <xdr:cNvCxnSpPr/>
      </xdr:nvCxnSpPr>
      <xdr:spPr>
        <a:xfrm>
          <a:off x="1130300" y="6075626"/>
          <a:ext cx="889000" cy="235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25382</xdr:rowOff>
    </xdr:from>
    <xdr:to>
      <xdr:col>3</xdr:col>
      <xdr:colOff>3175</xdr:colOff>
      <xdr:row>36</xdr:row>
      <xdr:rowOff>126982</xdr:rowOff>
    </xdr:to>
    <xdr:sp macro="" textlink="">
      <xdr:nvSpPr>
        <xdr:cNvPr id="73" name="フローチャート : 判断 72"/>
        <xdr:cNvSpPr/>
      </xdr:nvSpPr>
      <xdr:spPr>
        <a:xfrm>
          <a:off x="1968500" y="6197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143509</xdr:rowOff>
    </xdr:from>
    <xdr:ext cx="469744" cy="259045"/>
    <xdr:sp macro="" textlink="">
      <xdr:nvSpPr>
        <xdr:cNvPr id="74" name="テキスト ボックス 73"/>
        <xdr:cNvSpPr txBox="1"/>
      </xdr:nvSpPr>
      <xdr:spPr>
        <a:xfrm>
          <a:off x="1784427" y="5972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7,289</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39098</xdr:rowOff>
    </xdr:from>
    <xdr:to>
      <xdr:col>1</xdr:col>
      <xdr:colOff>485775</xdr:colOff>
      <xdr:row>35</xdr:row>
      <xdr:rowOff>140698</xdr:rowOff>
    </xdr:to>
    <xdr:sp macro="" textlink="">
      <xdr:nvSpPr>
        <xdr:cNvPr id="75" name="フローチャート : 判断 74"/>
        <xdr:cNvSpPr/>
      </xdr:nvSpPr>
      <xdr:spPr>
        <a:xfrm>
          <a:off x="1079500" y="6039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131825</xdr:rowOff>
    </xdr:from>
    <xdr:ext cx="469744" cy="259045"/>
    <xdr:sp macro="" textlink="">
      <xdr:nvSpPr>
        <xdr:cNvPr id="76" name="テキスト ボックス 75"/>
        <xdr:cNvSpPr txBox="1"/>
      </xdr:nvSpPr>
      <xdr:spPr>
        <a:xfrm>
          <a:off x="895427" y="6132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8,255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147683</xdr:rowOff>
    </xdr:from>
    <xdr:to>
      <xdr:col>6</xdr:col>
      <xdr:colOff>561975</xdr:colOff>
      <xdr:row>37</xdr:row>
      <xdr:rowOff>77833</xdr:rowOff>
    </xdr:to>
    <xdr:sp macro="" textlink="">
      <xdr:nvSpPr>
        <xdr:cNvPr id="82" name="円/楕円 81"/>
        <xdr:cNvSpPr/>
      </xdr:nvSpPr>
      <xdr:spPr>
        <a:xfrm>
          <a:off x="4584700" y="6319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126110</xdr:rowOff>
    </xdr:from>
    <xdr:ext cx="469744" cy="259045"/>
    <xdr:sp macro="" textlink="">
      <xdr:nvSpPr>
        <xdr:cNvPr id="83" name="議会費該当値テキスト"/>
        <xdr:cNvSpPr txBox="1"/>
      </xdr:nvSpPr>
      <xdr:spPr>
        <a:xfrm>
          <a:off x="4686300" y="6298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6,540</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150132</xdr:rowOff>
    </xdr:from>
    <xdr:to>
      <xdr:col>5</xdr:col>
      <xdr:colOff>409575</xdr:colOff>
      <xdr:row>37</xdr:row>
      <xdr:rowOff>80282</xdr:rowOff>
    </xdr:to>
    <xdr:sp macro="" textlink="">
      <xdr:nvSpPr>
        <xdr:cNvPr id="84" name="円/楕円 83"/>
        <xdr:cNvSpPr/>
      </xdr:nvSpPr>
      <xdr:spPr>
        <a:xfrm>
          <a:off x="3746500" y="6322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37</xdr:row>
      <xdr:rowOff>71409</xdr:rowOff>
    </xdr:from>
    <xdr:ext cx="469744" cy="259045"/>
    <xdr:sp macro="" textlink="">
      <xdr:nvSpPr>
        <xdr:cNvPr id="85" name="テキスト ボックス 84"/>
        <xdr:cNvSpPr txBox="1"/>
      </xdr:nvSpPr>
      <xdr:spPr>
        <a:xfrm>
          <a:off x="3562427" y="6415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6,525</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169890</xdr:rowOff>
    </xdr:from>
    <xdr:to>
      <xdr:col>4</xdr:col>
      <xdr:colOff>206375</xdr:colOff>
      <xdr:row>37</xdr:row>
      <xdr:rowOff>100040</xdr:rowOff>
    </xdr:to>
    <xdr:sp macro="" textlink="">
      <xdr:nvSpPr>
        <xdr:cNvPr id="86" name="円/楕円 85"/>
        <xdr:cNvSpPr/>
      </xdr:nvSpPr>
      <xdr:spPr>
        <a:xfrm>
          <a:off x="2857500" y="634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37</xdr:row>
      <xdr:rowOff>91167</xdr:rowOff>
    </xdr:from>
    <xdr:ext cx="469744" cy="259045"/>
    <xdr:sp macro="" textlink="">
      <xdr:nvSpPr>
        <xdr:cNvPr id="87" name="テキスト ボックス 86"/>
        <xdr:cNvSpPr txBox="1"/>
      </xdr:nvSpPr>
      <xdr:spPr>
        <a:xfrm>
          <a:off x="2673427" y="6434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6,404</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88573</xdr:rowOff>
    </xdr:from>
    <xdr:to>
      <xdr:col>3</xdr:col>
      <xdr:colOff>3175</xdr:colOff>
      <xdr:row>37</xdr:row>
      <xdr:rowOff>18723</xdr:rowOff>
    </xdr:to>
    <xdr:sp macro="" textlink="">
      <xdr:nvSpPr>
        <xdr:cNvPr id="88" name="円/楕円 87"/>
        <xdr:cNvSpPr/>
      </xdr:nvSpPr>
      <xdr:spPr>
        <a:xfrm>
          <a:off x="1968500" y="626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37</xdr:row>
      <xdr:rowOff>9850</xdr:rowOff>
    </xdr:from>
    <xdr:ext cx="469744" cy="259045"/>
    <xdr:sp macro="" textlink="">
      <xdr:nvSpPr>
        <xdr:cNvPr id="89" name="テキスト ボックス 88"/>
        <xdr:cNvSpPr txBox="1"/>
      </xdr:nvSpPr>
      <xdr:spPr>
        <a:xfrm>
          <a:off x="1784427" y="6353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6,902</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24076</xdr:rowOff>
    </xdr:from>
    <xdr:to>
      <xdr:col>1</xdr:col>
      <xdr:colOff>485775</xdr:colOff>
      <xdr:row>35</xdr:row>
      <xdr:rowOff>125676</xdr:rowOff>
    </xdr:to>
    <xdr:sp macro="" textlink="">
      <xdr:nvSpPr>
        <xdr:cNvPr id="90" name="円/楕円 89"/>
        <xdr:cNvSpPr/>
      </xdr:nvSpPr>
      <xdr:spPr>
        <a:xfrm>
          <a:off x="1079500" y="6024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142203</xdr:rowOff>
    </xdr:from>
    <xdr:ext cx="469744" cy="259045"/>
    <xdr:sp macro="" textlink="">
      <xdr:nvSpPr>
        <xdr:cNvPr id="91" name="テキスト ボックス 90"/>
        <xdr:cNvSpPr txBox="1"/>
      </xdr:nvSpPr>
      <xdr:spPr>
        <a:xfrm>
          <a:off x="895427" y="5800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8,347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52,015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25400</xdr:rowOff>
    </xdr:from>
    <xdr:to>
      <xdr:col>7</xdr:col>
      <xdr:colOff>638175</xdr:colOff>
      <xdr:row>58</xdr:row>
      <xdr:rowOff>25400</xdr:rowOff>
    </xdr:to>
    <xdr:cxnSp macro="">
      <xdr:nvCxnSpPr>
        <xdr:cNvPr id="102" name="直線コネクタ 101"/>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54627</xdr:rowOff>
    </xdr:from>
    <xdr:ext cx="248786" cy="259045"/>
    <xdr:sp macro="" textlink="">
      <xdr:nvSpPr>
        <xdr:cNvPr id="103" name="テキスト ボックス 102"/>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51</xdr:row>
      <xdr:rowOff>82550</xdr:rowOff>
    </xdr:from>
    <xdr:to>
      <xdr:col>7</xdr:col>
      <xdr:colOff>638175</xdr:colOff>
      <xdr:row>51</xdr:row>
      <xdr:rowOff>82550</xdr:rowOff>
    </xdr:to>
    <xdr:cxnSp macro="">
      <xdr:nvCxnSpPr>
        <xdr:cNvPr id="106" name="直線コネクタ 105"/>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7" name="テキスト ボックス 106"/>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124240</xdr:rowOff>
    </xdr:from>
    <xdr:to>
      <xdr:col>6</xdr:col>
      <xdr:colOff>510540</xdr:colOff>
      <xdr:row>57</xdr:row>
      <xdr:rowOff>171152</xdr:rowOff>
    </xdr:to>
    <xdr:cxnSp macro="">
      <xdr:nvCxnSpPr>
        <xdr:cNvPr id="111" name="直線コネクタ 110"/>
        <xdr:cNvCxnSpPr/>
      </xdr:nvCxnSpPr>
      <xdr:spPr>
        <a:xfrm flipV="1">
          <a:off x="4633595" y="8696740"/>
          <a:ext cx="1270" cy="1247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10154</xdr:rowOff>
    </xdr:from>
    <xdr:ext cx="534377" cy="259045"/>
    <xdr:sp macro="" textlink="">
      <xdr:nvSpPr>
        <xdr:cNvPr id="112" name="総務費最小値テキスト"/>
        <xdr:cNvSpPr txBox="1"/>
      </xdr:nvSpPr>
      <xdr:spPr>
        <a:xfrm>
          <a:off x="4686300" y="9954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44,967</a:t>
          </a:r>
          <a:endParaRPr kumimoji="1" lang="ja-JP" altLang="en-US" sz="1000" b="1">
            <a:latin typeface="ＭＳ Ｐゴシック"/>
          </a:endParaRPr>
        </a:p>
      </xdr:txBody>
    </xdr:sp>
    <xdr:clientData/>
  </xdr:oneCellAnchor>
  <xdr:twoCellAnchor>
    <xdr:from>
      <xdr:col>6</xdr:col>
      <xdr:colOff>422275</xdr:colOff>
      <xdr:row>57</xdr:row>
      <xdr:rowOff>171152</xdr:rowOff>
    </xdr:from>
    <xdr:to>
      <xdr:col>6</xdr:col>
      <xdr:colOff>600075</xdr:colOff>
      <xdr:row>57</xdr:row>
      <xdr:rowOff>171152</xdr:rowOff>
    </xdr:to>
    <xdr:cxnSp macro="">
      <xdr:nvCxnSpPr>
        <xdr:cNvPr id="113" name="直線コネクタ 112"/>
        <xdr:cNvCxnSpPr/>
      </xdr:nvCxnSpPr>
      <xdr:spPr>
        <a:xfrm>
          <a:off x="4546600" y="9943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70917</xdr:rowOff>
    </xdr:from>
    <xdr:ext cx="690189" cy="259045"/>
    <xdr:sp macro="" textlink="">
      <xdr:nvSpPr>
        <xdr:cNvPr id="114" name="総務費最大値テキスト"/>
        <xdr:cNvSpPr txBox="1"/>
      </xdr:nvSpPr>
      <xdr:spPr>
        <a:xfrm>
          <a:off x="4686300" y="84719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2,227,052</a:t>
          </a:r>
          <a:endParaRPr kumimoji="1" lang="ja-JP" altLang="en-US" sz="1000" b="1">
            <a:latin typeface="ＭＳ Ｐゴシック"/>
          </a:endParaRPr>
        </a:p>
      </xdr:txBody>
    </xdr:sp>
    <xdr:clientData/>
  </xdr:oneCellAnchor>
  <xdr:twoCellAnchor>
    <xdr:from>
      <xdr:col>6</xdr:col>
      <xdr:colOff>422275</xdr:colOff>
      <xdr:row>50</xdr:row>
      <xdr:rowOff>124240</xdr:rowOff>
    </xdr:from>
    <xdr:to>
      <xdr:col>6</xdr:col>
      <xdr:colOff>600075</xdr:colOff>
      <xdr:row>50</xdr:row>
      <xdr:rowOff>124240</xdr:rowOff>
    </xdr:to>
    <xdr:cxnSp macro="">
      <xdr:nvCxnSpPr>
        <xdr:cNvPr id="115" name="直線コネクタ 114"/>
        <xdr:cNvCxnSpPr/>
      </xdr:nvCxnSpPr>
      <xdr:spPr>
        <a:xfrm>
          <a:off x="4546600" y="8696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133460</xdr:rowOff>
    </xdr:from>
    <xdr:to>
      <xdr:col>6</xdr:col>
      <xdr:colOff>511175</xdr:colOff>
      <xdr:row>57</xdr:row>
      <xdr:rowOff>136222</xdr:rowOff>
    </xdr:to>
    <xdr:cxnSp macro="">
      <xdr:nvCxnSpPr>
        <xdr:cNvPr id="116" name="直線コネクタ 115"/>
        <xdr:cNvCxnSpPr/>
      </xdr:nvCxnSpPr>
      <xdr:spPr>
        <a:xfrm>
          <a:off x="3797300" y="9906110"/>
          <a:ext cx="838200" cy="2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99053</xdr:rowOff>
    </xdr:from>
    <xdr:ext cx="599010" cy="259045"/>
    <xdr:sp macro="" textlink="">
      <xdr:nvSpPr>
        <xdr:cNvPr id="117" name="総務費平均値テキスト"/>
        <xdr:cNvSpPr txBox="1"/>
      </xdr:nvSpPr>
      <xdr:spPr>
        <a:xfrm>
          <a:off x="4686300" y="97002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122,264</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76176</xdr:rowOff>
    </xdr:from>
    <xdr:to>
      <xdr:col>6</xdr:col>
      <xdr:colOff>561975</xdr:colOff>
      <xdr:row>58</xdr:row>
      <xdr:rowOff>6326</xdr:rowOff>
    </xdr:to>
    <xdr:sp macro="" textlink="">
      <xdr:nvSpPr>
        <xdr:cNvPr id="118" name="フローチャート : 判断 117"/>
        <xdr:cNvSpPr/>
      </xdr:nvSpPr>
      <xdr:spPr>
        <a:xfrm>
          <a:off x="4584700" y="9848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133460</xdr:rowOff>
    </xdr:from>
    <xdr:to>
      <xdr:col>5</xdr:col>
      <xdr:colOff>358775</xdr:colOff>
      <xdr:row>57</xdr:row>
      <xdr:rowOff>143644</xdr:rowOff>
    </xdr:to>
    <xdr:cxnSp macro="">
      <xdr:nvCxnSpPr>
        <xdr:cNvPr id="119" name="直線コネクタ 118"/>
        <xdr:cNvCxnSpPr/>
      </xdr:nvCxnSpPr>
      <xdr:spPr>
        <a:xfrm flipV="1">
          <a:off x="2908300" y="9906110"/>
          <a:ext cx="889000" cy="10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55532</xdr:rowOff>
    </xdr:from>
    <xdr:to>
      <xdr:col>5</xdr:col>
      <xdr:colOff>409575</xdr:colOff>
      <xdr:row>57</xdr:row>
      <xdr:rowOff>157132</xdr:rowOff>
    </xdr:to>
    <xdr:sp macro="" textlink="">
      <xdr:nvSpPr>
        <xdr:cNvPr id="120" name="フローチャート : 判断 119"/>
        <xdr:cNvSpPr/>
      </xdr:nvSpPr>
      <xdr:spPr>
        <a:xfrm>
          <a:off x="3746500" y="9828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2209</xdr:rowOff>
    </xdr:from>
    <xdr:ext cx="599010" cy="259045"/>
    <xdr:sp macro="" textlink="">
      <xdr:nvSpPr>
        <xdr:cNvPr id="121" name="テキスト ボックス 120"/>
        <xdr:cNvSpPr txBox="1"/>
      </xdr:nvSpPr>
      <xdr:spPr>
        <a:xfrm>
          <a:off x="3497794" y="9603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158,386</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143518</xdr:rowOff>
    </xdr:from>
    <xdr:to>
      <xdr:col>4</xdr:col>
      <xdr:colOff>155575</xdr:colOff>
      <xdr:row>57</xdr:row>
      <xdr:rowOff>143644</xdr:rowOff>
    </xdr:to>
    <xdr:cxnSp macro="">
      <xdr:nvCxnSpPr>
        <xdr:cNvPr id="122" name="直線コネクタ 121"/>
        <xdr:cNvCxnSpPr/>
      </xdr:nvCxnSpPr>
      <xdr:spPr>
        <a:xfrm>
          <a:off x="2019300" y="9916168"/>
          <a:ext cx="889000" cy="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87356</xdr:rowOff>
    </xdr:from>
    <xdr:to>
      <xdr:col>4</xdr:col>
      <xdr:colOff>206375</xdr:colOff>
      <xdr:row>58</xdr:row>
      <xdr:rowOff>17506</xdr:rowOff>
    </xdr:to>
    <xdr:sp macro="" textlink="">
      <xdr:nvSpPr>
        <xdr:cNvPr id="123" name="フローチャート : 判断 122"/>
        <xdr:cNvSpPr/>
      </xdr:nvSpPr>
      <xdr:spPr>
        <a:xfrm>
          <a:off x="2857500" y="986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34033</xdr:rowOff>
    </xdr:from>
    <xdr:ext cx="599010" cy="259045"/>
    <xdr:sp macro="" textlink="">
      <xdr:nvSpPr>
        <xdr:cNvPr id="124" name="テキスト ボックス 123"/>
        <xdr:cNvSpPr txBox="1"/>
      </xdr:nvSpPr>
      <xdr:spPr>
        <a:xfrm>
          <a:off x="2608794" y="9635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102,702</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127437</xdr:rowOff>
    </xdr:from>
    <xdr:to>
      <xdr:col>2</xdr:col>
      <xdr:colOff>638175</xdr:colOff>
      <xdr:row>57</xdr:row>
      <xdr:rowOff>143518</xdr:rowOff>
    </xdr:to>
    <xdr:cxnSp macro="">
      <xdr:nvCxnSpPr>
        <xdr:cNvPr id="125" name="直線コネクタ 124"/>
        <xdr:cNvCxnSpPr/>
      </xdr:nvCxnSpPr>
      <xdr:spPr>
        <a:xfrm>
          <a:off x="1130300" y="9900087"/>
          <a:ext cx="889000" cy="16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95745</xdr:rowOff>
    </xdr:from>
    <xdr:to>
      <xdr:col>3</xdr:col>
      <xdr:colOff>3175</xdr:colOff>
      <xdr:row>58</xdr:row>
      <xdr:rowOff>25895</xdr:rowOff>
    </xdr:to>
    <xdr:sp macro="" textlink="">
      <xdr:nvSpPr>
        <xdr:cNvPr id="126" name="フローチャート : 判断 125"/>
        <xdr:cNvSpPr/>
      </xdr:nvSpPr>
      <xdr:spPr>
        <a:xfrm>
          <a:off x="1968500" y="9868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17022</xdr:rowOff>
    </xdr:from>
    <xdr:ext cx="534377" cy="259045"/>
    <xdr:sp macro="" textlink="">
      <xdr:nvSpPr>
        <xdr:cNvPr id="127" name="テキスト ボックス 126"/>
        <xdr:cNvSpPr txBox="1"/>
      </xdr:nvSpPr>
      <xdr:spPr>
        <a:xfrm>
          <a:off x="1752111" y="9961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88,024</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91694</xdr:rowOff>
    </xdr:from>
    <xdr:to>
      <xdr:col>1</xdr:col>
      <xdr:colOff>485775</xdr:colOff>
      <xdr:row>58</xdr:row>
      <xdr:rowOff>21844</xdr:rowOff>
    </xdr:to>
    <xdr:sp macro="" textlink="">
      <xdr:nvSpPr>
        <xdr:cNvPr id="128" name="フローチャート : 判断 127"/>
        <xdr:cNvSpPr/>
      </xdr:nvSpPr>
      <xdr:spPr>
        <a:xfrm>
          <a:off x="1079500" y="986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12971</xdr:rowOff>
    </xdr:from>
    <xdr:ext cx="534377" cy="259045"/>
    <xdr:sp macro="" textlink="">
      <xdr:nvSpPr>
        <xdr:cNvPr id="129" name="テキスト ボックス 128"/>
        <xdr:cNvSpPr txBox="1"/>
      </xdr:nvSpPr>
      <xdr:spPr>
        <a:xfrm>
          <a:off x="863111" y="995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95,111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85422</xdr:rowOff>
    </xdr:from>
    <xdr:to>
      <xdr:col>6</xdr:col>
      <xdr:colOff>561975</xdr:colOff>
      <xdr:row>58</xdr:row>
      <xdr:rowOff>15572</xdr:rowOff>
    </xdr:to>
    <xdr:sp macro="" textlink="">
      <xdr:nvSpPr>
        <xdr:cNvPr id="135" name="円/楕円 134"/>
        <xdr:cNvSpPr/>
      </xdr:nvSpPr>
      <xdr:spPr>
        <a:xfrm>
          <a:off x="4584700" y="985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54603</xdr:rowOff>
    </xdr:from>
    <xdr:ext cx="599010" cy="259045"/>
    <xdr:sp macro="" textlink="">
      <xdr:nvSpPr>
        <xdr:cNvPr id="136" name="総務費該当値テキスト"/>
        <xdr:cNvSpPr txBox="1"/>
      </xdr:nvSpPr>
      <xdr:spPr>
        <a:xfrm>
          <a:off x="4686300" y="9827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106,086</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82660</xdr:rowOff>
    </xdr:from>
    <xdr:to>
      <xdr:col>5</xdr:col>
      <xdr:colOff>409575</xdr:colOff>
      <xdr:row>58</xdr:row>
      <xdr:rowOff>12810</xdr:rowOff>
    </xdr:to>
    <xdr:sp macro="" textlink="">
      <xdr:nvSpPr>
        <xdr:cNvPr id="137" name="円/楕円 136"/>
        <xdr:cNvSpPr/>
      </xdr:nvSpPr>
      <xdr:spPr>
        <a:xfrm>
          <a:off x="3746500" y="985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3937</xdr:rowOff>
    </xdr:from>
    <xdr:ext cx="599010" cy="259045"/>
    <xdr:sp macro="" textlink="">
      <xdr:nvSpPr>
        <xdr:cNvPr id="138" name="テキスト ボックス 137"/>
        <xdr:cNvSpPr txBox="1"/>
      </xdr:nvSpPr>
      <xdr:spPr>
        <a:xfrm>
          <a:off x="3497794" y="9948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110,919</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92844</xdr:rowOff>
    </xdr:from>
    <xdr:to>
      <xdr:col>4</xdr:col>
      <xdr:colOff>206375</xdr:colOff>
      <xdr:row>58</xdr:row>
      <xdr:rowOff>22994</xdr:rowOff>
    </xdr:to>
    <xdr:sp macro="" textlink="">
      <xdr:nvSpPr>
        <xdr:cNvPr id="139" name="円/楕円 138"/>
        <xdr:cNvSpPr/>
      </xdr:nvSpPr>
      <xdr:spPr>
        <a:xfrm>
          <a:off x="2857500" y="986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14121</xdr:rowOff>
    </xdr:from>
    <xdr:ext cx="534377" cy="259045"/>
    <xdr:sp macro="" textlink="">
      <xdr:nvSpPr>
        <xdr:cNvPr id="140" name="テキスト ボックス 139"/>
        <xdr:cNvSpPr txBox="1"/>
      </xdr:nvSpPr>
      <xdr:spPr>
        <a:xfrm>
          <a:off x="2641111" y="9958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93,099</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92718</xdr:rowOff>
    </xdr:from>
    <xdr:to>
      <xdr:col>3</xdr:col>
      <xdr:colOff>3175</xdr:colOff>
      <xdr:row>58</xdr:row>
      <xdr:rowOff>22868</xdr:rowOff>
    </xdr:to>
    <xdr:sp macro="" textlink="">
      <xdr:nvSpPr>
        <xdr:cNvPr id="141" name="円/楕円 140"/>
        <xdr:cNvSpPr/>
      </xdr:nvSpPr>
      <xdr:spPr>
        <a:xfrm>
          <a:off x="1968500" y="9865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39395</xdr:rowOff>
    </xdr:from>
    <xdr:ext cx="534377" cy="259045"/>
    <xdr:sp macro="" textlink="">
      <xdr:nvSpPr>
        <xdr:cNvPr id="142" name="テキスト ボックス 141"/>
        <xdr:cNvSpPr txBox="1"/>
      </xdr:nvSpPr>
      <xdr:spPr>
        <a:xfrm>
          <a:off x="1752111" y="9640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93,320</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76637</xdr:rowOff>
    </xdr:from>
    <xdr:to>
      <xdr:col>1</xdr:col>
      <xdr:colOff>485775</xdr:colOff>
      <xdr:row>58</xdr:row>
      <xdr:rowOff>6787</xdr:rowOff>
    </xdr:to>
    <xdr:sp macro="" textlink="">
      <xdr:nvSpPr>
        <xdr:cNvPr id="143" name="円/楕円 142"/>
        <xdr:cNvSpPr/>
      </xdr:nvSpPr>
      <xdr:spPr>
        <a:xfrm>
          <a:off x="1079500" y="9849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23314</xdr:rowOff>
    </xdr:from>
    <xdr:ext cx="599010" cy="259045"/>
    <xdr:sp macro="" textlink="">
      <xdr:nvSpPr>
        <xdr:cNvPr id="144" name="テキスト ボックス 143"/>
        <xdr:cNvSpPr txBox="1"/>
      </xdr:nvSpPr>
      <xdr:spPr>
        <a:xfrm>
          <a:off x="830794" y="9624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121,457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46/65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131,975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5" name="直線コネクタ 154"/>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6" name="テキスト ボックス 155"/>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7" name="直線コネクタ 156"/>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59" name="直線コネクタ 158"/>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1" name="直線コネクタ 160"/>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3" name="直線コネクタ 162"/>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5" name="直線コネクタ 164"/>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38299</xdr:rowOff>
    </xdr:from>
    <xdr:ext cx="685572" cy="259045"/>
    <xdr:sp macro="" textlink="">
      <xdr:nvSpPr>
        <xdr:cNvPr id="166" name="テキスト ボックス 165"/>
        <xdr:cNvSpPr txBox="1"/>
      </xdr:nvSpPr>
      <xdr:spPr>
        <a:xfrm>
          <a:off x="76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8" name="テキスト ボックス 167"/>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54731</xdr:rowOff>
    </xdr:from>
    <xdr:to>
      <xdr:col>6</xdr:col>
      <xdr:colOff>510540</xdr:colOff>
      <xdr:row>78</xdr:row>
      <xdr:rowOff>123437</xdr:rowOff>
    </xdr:to>
    <xdr:cxnSp macro="">
      <xdr:nvCxnSpPr>
        <xdr:cNvPr id="170" name="直線コネクタ 169"/>
        <xdr:cNvCxnSpPr/>
      </xdr:nvCxnSpPr>
      <xdr:spPr>
        <a:xfrm flipV="1">
          <a:off x="4633595" y="12227681"/>
          <a:ext cx="1270" cy="1268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127264</xdr:rowOff>
    </xdr:from>
    <xdr:ext cx="534377" cy="259045"/>
    <xdr:sp macro="" textlink="">
      <xdr:nvSpPr>
        <xdr:cNvPr id="171" name="民生費最小値テキスト"/>
        <xdr:cNvSpPr txBox="1"/>
      </xdr:nvSpPr>
      <xdr:spPr>
        <a:xfrm>
          <a:off x="4686300" y="13500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89,960</a:t>
          </a:r>
          <a:endParaRPr kumimoji="1" lang="ja-JP" altLang="en-US" sz="1000" b="1">
            <a:latin typeface="ＭＳ Ｐゴシック"/>
          </a:endParaRPr>
        </a:p>
      </xdr:txBody>
    </xdr:sp>
    <xdr:clientData/>
  </xdr:oneCellAnchor>
  <xdr:twoCellAnchor>
    <xdr:from>
      <xdr:col>6</xdr:col>
      <xdr:colOff>422275</xdr:colOff>
      <xdr:row>78</xdr:row>
      <xdr:rowOff>123437</xdr:rowOff>
    </xdr:from>
    <xdr:to>
      <xdr:col>6</xdr:col>
      <xdr:colOff>600075</xdr:colOff>
      <xdr:row>78</xdr:row>
      <xdr:rowOff>123437</xdr:rowOff>
    </xdr:to>
    <xdr:cxnSp macro="">
      <xdr:nvCxnSpPr>
        <xdr:cNvPr id="172" name="直線コネクタ 171"/>
        <xdr:cNvCxnSpPr/>
      </xdr:nvCxnSpPr>
      <xdr:spPr>
        <a:xfrm>
          <a:off x="4546600" y="13496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1408</xdr:rowOff>
    </xdr:from>
    <xdr:ext cx="599010" cy="259045"/>
    <xdr:sp macro="" textlink="">
      <xdr:nvSpPr>
        <xdr:cNvPr id="173" name="民生費最大値テキスト"/>
        <xdr:cNvSpPr txBox="1"/>
      </xdr:nvSpPr>
      <xdr:spPr>
        <a:xfrm>
          <a:off x="4686300" y="12002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867,037</a:t>
          </a:r>
          <a:endParaRPr kumimoji="1" lang="ja-JP" altLang="en-US" sz="1000" b="1">
            <a:latin typeface="ＭＳ Ｐゴシック"/>
          </a:endParaRPr>
        </a:p>
      </xdr:txBody>
    </xdr:sp>
    <xdr:clientData/>
  </xdr:oneCellAnchor>
  <xdr:twoCellAnchor>
    <xdr:from>
      <xdr:col>6</xdr:col>
      <xdr:colOff>422275</xdr:colOff>
      <xdr:row>71</xdr:row>
      <xdr:rowOff>54731</xdr:rowOff>
    </xdr:from>
    <xdr:to>
      <xdr:col>6</xdr:col>
      <xdr:colOff>600075</xdr:colOff>
      <xdr:row>71</xdr:row>
      <xdr:rowOff>54731</xdr:rowOff>
    </xdr:to>
    <xdr:cxnSp macro="">
      <xdr:nvCxnSpPr>
        <xdr:cNvPr id="174" name="直線コネクタ 173"/>
        <xdr:cNvCxnSpPr/>
      </xdr:nvCxnSpPr>
      <xdr:spPr>
        <a:xfrm>
          <a:off x="4546600" y="12227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73854</xdr:rowOff>
    </xdr:from>
    <xdr:to>
      <xdr:col>6</xdr:col>
      <xdr:colOff>511175</xdr:colOff>
      <xdr:row>78</xdr:row>
      <xdr:rowOff>77505</xdr:rowOff>
    </xdr:to>
    <xdr:cxnSp macro="">
      <xdr:nvCxnSpPr>
        <xdr:cNvPr id="175" name="直線コネクタ 174"/>
        <xdr:cNvCxnSpPr/>
      </xdr:nvCxnSpPr>
      <xdr:spPr>
        <a:xfrm flipV="1">
          <a:off x="3797300" y="13446954"/>
          <a:ext cx="838200" cy="3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168194</xdr:rowOff>
    </xdr:from>
    <xdr:ext cx="599010" cy="259045"/>
    <xdr:sp macro="" textlink="">
      <xdr:nvSpPr>
        <xdr:cNvPr id="176" name="民生費平均値テキスト"/>
        <xdr:cNvSpPr txBox="1"/>
      </xdr:nvSpPr>
      <xdr:spPr>
        <a:xfrm>
          <a:off x="4686300" y="131983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150,449</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145317</xdr:rowOff>
    </xdr:from>
    <xdr:to>
      <xdr:col>6</xdr:col>
      <xdr:colOff>561975</xdr:colOff>
      <xdr:row>78</xdr:row>
      <xdr:rowOff>75467</xdr:rowOff>
    </xdr:to>
    <xdr:sp macro="" textlink="">
      <xdr:nvSpPr>
        <xdr:cNvPr id="177" name="フローチャート : 判断 176"/>
        <xdr:cNvSpPr/>
      </xdr:nvSpPr>
      <xdr:spPr>
        <a:xfrm>
          <a:off x="4584700" y="1334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77505</xdr:rowOff>
    </xdr:from>
    <xdr:to>
      <xdr:col>5</xdr:col>
      <xdr:colOff>358775</xdr:colOff>
      <xdr:row>78</xdr:row>
      <xdr:rowOff>86255</xdr:rowOff>
    </xdr:to>
    <xdr:cxnSp macro="">
      <xdr:nvCxnSpPr>
        <xdr:cNvPr id="178" name="直線コネクタ 177"/>
        <xdr:cNvCxnSpPr/>
      </xdr:nvCxnSpPr>
      <xdr:spPr>
        <a:xfrm flipV="1">
          <a:off x="2908300" y="13450605"/>
          <a:ext cx="889000" cy="8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162660</xdr:rowOff>
    </xdr:from>
    <xdr:to>
      <xdr:col>5</xdr:col>
      <xdr:colOff>409575</xdr:colOff>
      <xdr:row>78</xdr:row>
      <xdr:rowOff>92810</xdr:rowOff>
    </xdr:to>
    <xdr:sp macro="" textlink="">
      <xdr:nvSpPr>
        <xdr:cNvPr id="179" name="フローチャート : 判断 178"/>
        <xdr:cNvSpPr/>
      </xdr:nvSpPr>
      <xdr:spPr>
        <a:xfrm>
          <a:off x="3746500" y="1336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109337</xdr:rowOff>
    </xdr:from>
    <xdr:ext cx="599010" cy="259045"/>
    <xdr:sp macro="" textlink="">
      <xdr:nvSpPr>
        <xdr:cNvPr id="180" name="テキスト ボックス 179"/>
        <xdr:cNvSpPr txBox="1"/>
      </xdr:nvSpPr>
      <xdr:spPr>
        <a:xfrm>
          <a:off x="3497794" y="13139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139,828</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86255</xdr:rowOff>
    </xdr:from>
    <xdr:to>
      <xdr:col>4</xdr:col>
      <xdr:colOff>155575</xdr:colOff>
      <xdr:row>78</xdr:row>
      <xdr:rowOff>98073</xdr:rowOff>
    </xdr:to>
    <xdr:cxnSp macro="">
      <xdr:nvCxnSpPr>
        <xdr:cNvPr id="181" name="直線コネクタ 180"/>
        <xdr:cNvCxnSpPr/>
      </xdr:nvCxnSpPr>
      <xdr:spPr>
        <a:xfrm flipV="1">
          <a:off x="2019300" y="13459355"/>
          <a:ext cx="889000" cy="11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9985</xdr:rowOff>
    </xdr:from>
    <xdr:to>
      <xdr:col>4</xdr:col>
      <xdr:colOff>206375</xdr:colOff>
      <xdr:row>78</xdr:row>
      <xdr:rowOff>111585</xdr:rowOff>
    </xdr:to>
    <xdr:sp macro="" textlink="">
      <xdr:nvSpPr>
        <xdr:cNvPr id="182" name="フローチャート : 判断 181"/>
        <xdr:cNvSpPr/>
      </xdr:nvSpPr>
      <xdr:spPr>
        <a:xfrm>
          <a:off x="2857500" y="13383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128112</xdr:rowOff>
    </xdr:from>
    <xdr:ext cx="599010" cy="259045"/>
    <xdr:sp macro="" textlink="">
      <xdr:nvSpPr>
        <xdr:cNvPr id="183" name="テキスト ボックス 182"/>
        <xdr:cNvSpPr txBox="1"/>
      </xdr:nvSpPr>
      <xdr:spPr>
        <a:xfrm>
          <a:off x="2608794" y="13158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128,329</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82641</xdr:rowOff>
    </xdr:from>
    <xdr:to>
      <xdr:col>2</xdr:col>
      <xdr:colOff>638175</xdr:colOff>
      <xdr:row>78</xdr:row>
      <xdr:rowOff>98073</xdr:rowOff>
    </xdr:to>
    <xdr:cxnSp macro="">
      <xdr:nvCxnSpPr>
        <xdr:cNvPr id="184" name="直線コネクタ 183"/>
        <xdr:cNvCxnSpPr/>
      </xdr:nvCxnSpPr>
      <xdr:spPr>
        <a:xfrm>
          <a:off x="1130300" y="13455741"/>
          <a:ext cx="889000" cy="15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11706</xdr:rowOff>
    </xdr:from>
    <xdr:to>
      <xdr:col>3</xdr:col>
      <xdr:colOff>3175</xdr:colOff>
      <xdr:row>78</xdr:row>
      <xdr:rowOff>113306</xdr:rowOff>
    </xdr:to>
    <xdr:sp macro="" textlink="">
      <xdr:nvSpPr>
        <xdr:cNvPr id="185" name="フローチャート : 判断 184"/>
        <xdr:cNvSpPr/>
      </xdr:nvSpPr>
      <xdr:spPr>
        <a:xfrm>
          <a:off x="1968500" y="13384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129833</xdr:rowOff>
    </xdr:from>
    <xdr:ext cx="599010" cy="259045"/>
    <xdr:sp macro="" textlink="">
      <xdr:nvSpPr>
        <xdr:cNvPr id="186" name="テキスト ボックス 185"/>
        <xdr:cNvSpPr txBox="1"/>
      </xdr:nvSpPr>
      <xdr:spPr>
        <a:xfrm>
          <a:off x="1719794" y="13160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127,275</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12446</xdr:rowOff>
    </xdr:from>
    <xdr:to>
      <xdr:col>1</xdr:col>
      <xdr:colOff>485775</xdr:colOff>
      <xdr:row>78</xdr:row>
      <xdr:rowOff>114046</xdr:rowOff>
    </xdr:to>
    <xdr:sp macro="" textlink="">
      <xdr:nvSpPr>
        <xdr:cNvPr id="187" name="フローチャート : 判断 186"/>
        <xdr:cNvSpPr/>
      </xdr:nvSpPr>
      <xdr:spPr>
        <a:xfrm>
          <a:off x="1079500" y="1338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130573</xdr:rowOff>
    </xdr:from>
    <xdr:ext cx="599010" cy="259045"/>
    <xdr:sp macro="" textlink="">
      <xdr:nvSpPr>
        <xdr:cNvPr id="188" name="テキスト ボックス 187"/>
        <xdr:cNvSpPr txBox="1"/>
      </xdr:nvSpPr>
      <xdr:spPr>
        <a:xfrm>
          <a:off x="830794" y="13160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126,822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23054</xdr:rowOff>
    </xdr:from>
    <xdr:to>
      <xdr:col>6</xdr:col>
      <xdr:colOff>561975</xdr:colOff>
      <xdr:row>78</xdr:row>
      <xdr:rowOff>124654</xdr:rowOff>
    </xdr:to>
    <xdr:sp macro="" textlink="">
      <xdr:nvSpPr>
        <xdr:cNvPr id="194" name="円/楕円 193"/>
        <xdr:cNvSpPr/>
      </xdr:nvSpPr>
      <xdr:spPr>
        <a:xfrm>
          <a:off x="4584700" y="13396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123743</xdr:rowOff>
    </xdr:from>
    <xdr:ext cx="599010" cy="259045"/>
    <xdr:sp macro="" textlink="">
      <xdr:nvSpPr>
        <xdr:cNvPr id="195" name="民生費該当値テキスト"/>
        <xdr:cNvSpPr txBox="1"/>
      </xdr:nvSpPr>
      <xdr:spPr>
        <a:xfrm>
          <a:off x="4686300" y="13325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120,325</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26705</xdr:rowOff>
    </xdr:from>
    <xdr:to>
      <xdr:col>5</xdr:col>
      <xdr:colOff>409575</xdr:colOff>
      <xdr:row>78</xdr:row>
      <xdr:rowOff>128305</xdr:rowOff>
    </xdr:to>
    <xdr:sp macro="" textlink="">
      <xdr:nvSpPr>
        <xdr:cNvPr id="196" name="円/楕円 195"/>
        <xdr:cNvSpPr/>
      </xdr:nvSpPr>
      <xdr:spPr>
        <a:xfrm>
          <a:off x="3746500" y="13399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119432</xdr:rowOff>
    </xdr:from>
    <xdr:ext cx="599010" cy="259045"/>
    <xdr:sp macro="" textlink="">
      <xdr:nvSpPr>
        <xdr:cNvPr id="197" name="テキスト ボックス 196"/>
        <xdr:cNvSpPr txBox="1"/>
      </xdr:nvSpPr>
      <xdr:spPr>
        <a:xfrm>
          <a:off x="3497794" y="13492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118,089</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35455</xdr:rowOff>
    </xdr:from>
    <xdr:to>
      <xdr:col>4</xdr:col>
      <xdr:colOff>206375</xdr:colOff>
      <xdr:row>78</xdr:row>
      <xdr:rowOff>137055</xdr:rowOff>
    </xdr:to>
    <xdr:sp macro="" textlink="">
      <xdr:nvSpPr>
        <xdr:cNvPr id="198" name="円/楕円 197"/>
        <xdr:cNvSpPr/>
      </xdr:nvSpPr>
      <xdr:spPr>
        <a:xfrm>
          <a:off x="2857500" y="1340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128182</xdr:rowOff>
    </xdr:from>
    <xdr:ext cx="599010" cy="259045"/>
    <xdr:sp macro="" textlink="">
      <xdr:nvSpPr>
        <xdr:cNvPr id="199" name="テキスト ボックス 198"/>
        <xdr:cNvSpPr txBox="1"/>
      </xdr:nvSpPr>
      <xdr:spPr>
        <a:xfrm>
          <a:off x="2608794" y="13501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112,731</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47273</xdr:rowOff>
    </xdr:from>
    <xdr:to>
      <xdr:col>3</xdr:col>
      <xdr:colOff>3175</xdr:colOff>
      <xdr:row>78</xdr:row>
      <xdr:rowOff>148873</xdr:rowOff>
    </xdr:to>
    <xdr:sp macro="" textlink="">
      <xdr:nvSpPr>
        <xdr:cNvPr id="200" name="円/楕円 199"/>
        <xdr:cNvSpPr/>
      </xdr:nvSpPr>
      <xdr:spPr>
        <a:xfrm>
          <a:off x="1968500" y="13420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140000</xdr:rowOff>
    </xdr:from>
    <xdr:ext cx="599010" cy="259045"/>
    <xdr:sp macro="" textlink="">
      <xdr:nvSpPr>
        <xdr:cNvPr id="201" name="テキスト ボックス 200"/>
        <xdr:cNvSpPr txBox="1"/>
      </xdr:nvSpPr>
      <xdr:spPr>
        <a:xfrm>
          <a:off x="1719794" y="13513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105,493</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31841</xdr:rowOff>
    </xdr:from>
    <xdr:to>
      <xdr:col>1</xdr:col>
      <xdr:colOff>485775</xdr:colOff>
      <xdr:row>78</xdr:row>
      <xdr:rowOff>133441</xdr:rowOff>
    </xdr:to>
    <xdr:sp macro="" textlink="">
      <xdr:nvSpPr>
        <xdr:cNvPr id="202" name="円/楕円 201"/>
        <xdr:cNvSpPr/>
      </xdr:nvSpPr>
      <xdr:spPr>
        <a:xfrm>
          <a:off x="1079500" y="13404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124568</xdr:rowOff>
    </xdr:from>
    <xdr:ext cx="599010" cy="259045"/>
    <xdr:sp macro="" textlink="">
      <xdr:nvSpPr>
        <xdr:cNvPr id="203" name="テキスト ボックス 202"/>
        <xdr:cNvSpPr txBox="1"/>
      </xdr:nvSpPr>
      <xdr:spPr>
        <a:xfrm>
          <a:off x="830794" y="13497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114,944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48,280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25400</xdr:rowOff>
    </xdr:from>
    <xdr:to>
      <xdr:col>7</xdr:col>
      <xdr:colOff>638175</xdr:colOff>
      <xdr:row>98</xdr:row>
      <xdr:rowOff>25400</xdr:rowOff>
    </xdr:to>
    <xdr:cxnSp macro="">
      <xdr:nvCxnSpPr>
        <xdr:cNvPr id="214" name="直線コネクタ 213"/>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97</xdr:row>
      <xdr:rowOff>54627</xdr:rowOff>
    </xdr:from>
    <xdr:ext cx="248786" cy="259045"/>
    <xdr:sp macro="" textlink="">
      <xdr:nvSpPr>
        <xdr:cNvPr id="215" name="テキスト ボックス 214"/>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6" name="直線コネクタ 21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91</xdr:row>
      <xdr:rowOff>82550</xdr:rowOff>
    </xdr:from>
    <xdr:to>
      <xdr:col>7</xdr:col>
      <xdr:colOff>638175</xdr:colOff>
      <xdr:row>91</xdr:row>
      <xdr:rowOff>82550</xdr:rowOff>
    </xdr:to>
    <xdr:cxnSp macro="">
      <xdr:nvCxnSpPr>
        <xdr:cNvPr id="218" name="直線コネクタ 217"/>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19" name="テキスト ボックス 218"/>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0" name="直線コネクタ 21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105004</xdr:rowOff>
    </xdr:from>
    <xdr:to>
      <xdr:col>6</xdr:col>
      <xdr:colOff>510540</xdr:colOff>
      <xdr:row>97</xdr:row>
      <xdr:rowOff>85630</xdr:rowOff>
    </xdr:to>
    <xdr:cxnSp macro="">
      <xdr:nvCxnSpPr>
        <xdr:cNvPr id="223" name="直線コネクタ 222"/>
        <xdr:cNvCxnSpPr/>
      </xdr:nvCxnSpPr>
      <xdr:spPr>
        <a:xfrm flipV="1">
          <a:off x="4633595" y="15535504"/>
          <a:ext cx="1270" cy="1180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89457</xdr:rowOff>
    </xdr:from>
    <xdr:ext cx="534377" cy="259045"/>
    <xdr:sp macro="" textlink="">
      <xdr:nvSpPr>
        <xdr:cNvPr id="224" name="衛生費最小値テキスト"/>
        <xdr:cNvSpPr txBox="1"/>
      </xdr:nvSpPr>
      <xdr:spPr>
        <a:xfrm>
          <a:off x="4686300" y="16720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19,461</a:t>
          </a:r>
          <a:endParaRPr kumimoji="1" lang="ja-JP" altLang="en-US" sz="1000" b="1">
            <a:latin typeface="ＭＳ Ｐゴシック"/>
          </a:endParaRPr>
        </a:p>
      </xdr:txBody>
    </xdr:sp>
    <xdr:clientData/>
  </xdr:oneCellAnchor>
  <xdr:twoCellAnchor>
    <xdr:from>
      <xdr:col>6</xdr:col>
      <xdr:colOff>422275</xdr:colOff>
      <xdr:row>97</xdr:row>
      <xdr:rowOff>85630</xdr:rowOff>
    </xdr:from>
    <xdr:to>
      <xdr:col>6</xdr:col>
      <xdr:colOff>600075</xdr:colOff>
      <xdr:row>97</xdr:row>
      <xdr:rowOff>85630</xdr:rowOff>
    </xdr:to>
    <xdr:cxnSp macro="">
      <xdr:nvCxnSpPr>
        <xdr:cNvPr id="225" name="直線コネクタ 224"/>
        <xdr:cNvCxnSpPr/>
      </xdr:nvCxnSpPr>
      <xdr:spPr>
        <a:xfrm>
          <a:off x="4546600" y="16716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51681</xdr:rowOff>
    </xdr:from>
    <xdr:ext cx="599010" cy="259045"/>
    <xdr:sp macro="" textlink="">
      <xdr:nvSpPr>
        <xdr:cNvPr id="226" name="衛生費最大値テキスト"/>
        <xdr:cNvSpPr txBox="1"/>
      </xdr:nvSpPr>
      <xdr:spPr>
        <a:xfrm>
          <a:off x="4686300" y="15310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226,071</a:t>
          </a:r>
          <a:endParaRPr kumimoji="1" lang="ja-JP" altLang="en-US" sz="1000" b="1">
            <a:latin typeface="ＭＳ Ｐゴシック"/>
          </a:endParaRPr>
        </a:p>
      </xdr:txBody>
    </xdr:sp>
    <xdr:clientData/>
  </xdr:oneCellAnchor>
  <xdr:twoCellAnchor>
    <xdr:from>
      <xdr:col>6</xdr:col>
      <xdr:colOff>422275</xdr:colOff>
      <xdr:row>90</xdr:row>
      <xdr:rowOff>105004</xdr:rowOff>
    </xdr:from>
    <xdr:to>
      <xdr:col>6</xdr:col>
      <xdr:colOff>600075</xdr:colOff>
      <xdr:row>90</xdr:row>
      <xdr:rowOff>105004</xdr:rowOff>
    </xdr:to>
    <xdr:cxnSp macro="">
      <xdr:nvCxnSpPr>
        <xdr:cNvPr id="227" name="直線コネクタ 226"/>
        <xdr:cNvCxnSpPr/>
      </xdr:nvCxnSpPr>
      <xdr:spPr>
        <a:xfrm>
          <a:off x="4546600" y="15535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101473</xdr:rowOff>
    </xdr:from>
    <xdr:to>
      <xdr:col>6</xdr:col>
      <xdr:colOff>511175</xdr:colOff>
      <xdr:row>96</xdr:row>
      <xdr:rowOff>131373</xdr:rowOff>
    </xdr:to>
    <xdr:cxnSp macro="">
      <xdr:nvCxnSpPr>
        <xdr:cNvPr id="228" name="直線コネクタ 227"/>
        <xdr:cNvCxnSpPr/>
      </xdr:nvCxnSpPr>
      <xdr:spPr>
        <a:xfrm flipV="1">
          <a:off x="3797300" y="16560673"/>
          <a:ext cx="838200" cy="29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35048</xdr:rowOff>
    </xdr:from>
    <xdr:ext cx="534377" cy="259045"/>
    <xdr:sp macro="" textlink="">
      <xdr:nvSpPr>
        <xdr:cNvPr id="229" name="衛生費平均値テキスト"/>
        <xdr:cNvSpPr txBox="1"/>
      </xdr:nvSpPr>
      <xdr:spPr>
        <a:xfrm>
          <a:off x="4686300" y="164942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45,648</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56621</xdr:rowOff>
    </xdr:from>
    <xdr:to>
      <xdr:col>6</xdr:col>
      <xdr:colOff>561975</xdr:colOff>
      <xdr:row>96</xdr:row>
      <xdr:rowOff>158221</xdr:rowOff>
    </xdr:to>
    <xdr:sp macro="" textlink="">
      <xdr:nvSpPr>
        <xdr:cNvPr id="230" name="フローチャート : 判断 229"/>
        <xdr:cNvSpPr/>
      </xdr:nvSpPr>
      <xdr:spPr>
        <a:xfrm>
          <a:off x="4584700" y="16515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131373</xdr:rowOff>
    </xdr:from>
    <xdr:to>
      <xdr:col>5</xdr:col>
      <xdr:colOff>358775</xdr:colOff>
      <xdr:row>97</xdr:row>
      <xdr:rowOff>24943</xdr:rowOff>
    </xdr:to>
    <xdr:cxnSp macro="">
      <xdr:nvCxnSpPr>
        <xdr:cNvPr id="231" name="直線コネクタ 230"/>
        <xdr:cNvCxnSpPr/>
      </xdr:nvCxnSpPr>
      <xdr:spPr>
        <a:xfrm flipV="1">
          <a:off x="2908300" y="16590573"/>
          <a:ext cx="889000" cy="65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16028</xdr:rowOff>
    </xdr:from>
    <xdr:to>
      <xdr:col>5</xdr:col>
      <xdr:colOff>409575</xdr:colOff>
      <xdr:row>96</xdr:row>
      <xdr:rowOff>117628</xdr:rowOff>
    </xdr:to>
    <xdr:sp macro="" textlink="">
      <xdr:nvSpPr>
        <xdr:cNvPr id="232" name="フローチャート : 判断 231"/>
        <xdr:cNvSpPr/>
      </xdr:nvSpPr>
      <xdr:spPr>
        <a:xfrm>
          <a:off x="3746500" y="1647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134155</xdr:rowOff>
    </xdr:from>
    <xdr:ext cx="534377" cy="259045"/>
    <xdr:sp macro="" textlink="">
      <xdr:nvSpPr>
        <xdr:cNvPr id="233" name="テキスト ボックス 232"/>
        <xdr:cNvSpPr txBox="1"/>
      </xdr:nvSpPr>
      <xdr:spPr>
        <a:xfrm>
          <a:off x="3530111" y="16250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52,751</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7134</xdr:rowOff>
    </xdr:from>
    <xdr:to>
      <xdr:col>4</xdr:col>
      <xdr:colOff>155575</xdr:colOff>
      <xdr:row>97</xdr:row>
      <xdr:rowOff>24943</xdr:rowOff>
    </xdr:to>
    <xdr:cxnSp macro="">
      <xdr:nvCxnSpPr>
        <xdr:cNvPr id="234" name="直線コネクタ 233"/>
        <xdr:cNvCxnSpPr/>
      </xdr:nvCxnSpPr>
      <xdr:spPr>
        <a:xfrm>
          <a:off x="2019300" y="16637784"/>
          <a:ext cx="889000" cy="17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38071</xdr:rowOff>
    </xdr:from>
    <xdr:to>
      <xdr:col>4</xdr:col>
      <xdr:colOff>206375</xdr:colOff>
      <xdr:row>96</xdr:row>
      <xdr:rowOff>139671</xdr:rowOff>
    </xdr:to>
    <xdr:sp macro="" textlink="">
      <xdr:nvSpPr>
        <xdr:cNvPr id="235" name="フローチャート : 判断 234"/>
        <xdr:cNvSpPr/>
      </xdr:nvSpPr>
      <xdr:spPr>
        <a:xfrm>
          <a:off x="2857500" y="16497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156198</xdr:rowOff>
    </xdr:from>
    <xdr:ext cx="534377" cy="259045"/>
    <xdr:sp macro="" textlink="">
      <xdr:nvSpPr>
        <xdr:cNvPr id="236" name="テキスト ボックス 235"/>
        <xdr:cNvSpPr txBox="1"/>
      </xdr:nvSpPr>
      <xdr:spPr>
        <a:xfrm>
          <a:off x="2641111" y="16272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48,894</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167732</xdr:rowOff>
    </xdr:from>
    <xdr:to>
      <xdr:col>2</xdr:col>
      <xdr:colOff>638175</xdr:colOff>
      <xdr:row>97</xdr:row>
      <xdr:rowOff>7134</xdr:rowOff>
    </xdr:to>
    <xdr:cxnSp macro="">
      <xdr:nvCxnSpPr>
        <xdr:cNvPr id="237" name="直線コネクタ 236"/>
        <xdr:cNvCxnSpPr/>
      </xdr:nvCxnSpPr>
      <xdr:spPr>
        <a:xfrm>
          <a:off x="1130300" y="16626932"/>
          <a:ext cx="889000" cy="10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48267</xdr:rowOff>
    </xdr:from>
    <xdr:to>
      <xdr:col>3</xdr:col>
      <xdr:colOff>3175</xdr:colOff>
      <xdr:row>96</xdr:row>
      <xdr:rowOff>149867</xdr:rowOff>
    </xdr:to>
    <xdr:sp macro="" textlink="">
      <xdr:nvSpPr>
        <xdr:cNvPr id="238" name="フローチャート : 判断 237"/>
        <xdr:cNvSpPr/>
      </xdr:nvSpPr>
      <xdr:spPr>
        <a:xfrm>
          <a:off x="1968500" y="165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166394</xdr:rowOff>
    </xdr:from>
    <xdr:ext cx="534377" cy="259045"/>
    <xdr:sp macro="" textlink="">
      <xdr:nvSpPr>
        <xdr:cNvPr id="239" name="テキスト ボックス 238"/>
        <xdr:cNvSpPr txBox="1"/>
      </xdr:nvSpPr>
      <xdr:spPr>
        <a:xfrm>
          <a:off x="1752111" y="16282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47,110</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37528</xdr:rowOff>
    </xdr:from>
    <xdr:to>
      <xdr:col>1</xdr:col>
      <xdr:colOff>485775</xdr:colOff>
      <xdr:row>96</xdr:row>
      <xdr:rowOff>139128</xdr:rowOff>
    </xdr:to>
    <xdr:sp macro="" textlink="">
      <xdr:nvSpPr>
        <xdr:cNvPr id="240" name="フローチャート : 判断 239"/>
        <xdr:cNvSpPr/>
      </xdr:nvSpPr>
      <xdr:spPr>
        <a:xfrm>
          <a:off x="1079500" y="1649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155655</xdr:rowOff>
    </xdr:from>
    <xdr:ext cx="534377" cy="259045"/>
    <xdr:sp macro="" textlink="">
      <xdr:nvSpPr>
        <xdr:cNvPr id="241" name="テキスト ボックス 240"/>
        <xdr:cNvSpPr txBox="1"/>
      </xdr:nvSpPr>
      <xdr:spPr>
        <a:xfrm>
          <a:off x="863111" y="1627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48,989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2" name="テキスト ボックス 24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3" name="テキスト ボックス 24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4" name="テキスト ボックス 24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5" name="テキスト ボックス 24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6" name="テキスト ボックス 24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50673</xdr:rowOff>
    </xdr:from>
    <xdr:to>
      <xdr:col>6</xdr:col>
      <xdr:colOff>561975</xdr:colOff>
      <xdr:row>96</xdr:row>
      <xdr:rowOff>152273</xdr:rowOff>
    </xdr:to>
    <xdr:sp macro="" textlink="">
      <xdr:nvSpPr>
        <xdr:cNvPr id="247" name="円/楕円 246"/>
        <xdr:cNvSpPr/>
      </xdr:nvSpPr>
      <xdr:spPr>
        <a:xfrm>
          <a:off x="4584700" y="16509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73550</xdr:rowOff>
    </xdr:from>
    <xdr:ext cx="534377" cy="259045"/>
    <xdr:sp macro="" textlink="">
      <xdr:nvSpPr>
        <xdr:cNvPr id="248" name="衛生費該当値テキスト"/>
        <xdr:cNvSpPr txBox="1"/>
      </xdr:nvSpPr>
      <xdr:spPr>
        <a:xfrm>
          <a:off x="4686300" y="1636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46,689</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80573</xdr:rowOff>
    </xdr:from>
    <xdr:to>
      <xdr:col>5</xdr:col>
      <xdr:colOff>409575</xdr:colOff>
      <xdr:row>97</xdr:row>
      <xdr:rowOff>10723</xdr:rowOff>
    </xdr:to>
    <xdr:sp macro="" textlink="">
      <xdr:nvSpPr>
        <xdr:cNvPr id="249" name="円/楕円 248"/>
        <xdr:cNvSpPr/>
      </xdr:nvSpPr>
      <xdr:spPr>
        <a:xfrm>
          <a:off x="3746500" y="16539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1850</xdr:rowOff>
    </xdr:from>
    <xdr:ext cx="534377" cy="259045"/>
    <xdr:sp macro="" textlink="">
      <xdr:nvSpPr>
        <xdr:cNvPr id="250" name="テキスト ボックス 249"/>
        <xdr:cNvSpPr txBox="1"/>
      </xdr:nvSpPr>
      <xdr:spPr>
        <a:xfrm>
          <a:off x="3530111" y="16632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41,457</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145593</xdr:rowOff>
    </xdr:from>
    <xdr:to>
      <xdr:col>4</xdr:col>
      <xdr:colOff>206375</xdr:colOff>
      <xdr:row>97</xdr:row>
      <xdr:rowOff>75743</xdr:rowOff>
    </xdr:to>
    <xdr:sp macro="" textlink="">
      <xdr:nvSpPr>
        <xdr:cNvPr id="251" name="円/楕円 250"/>
        <xdr:cNvSpPr/>
      </xdr:nvSpPr>
      <xdr:spPr>
        <a:xfrm>
          <a:off x="2857500" y="16604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66870</xdr:rowOff>
    </xdr:from>
    <xdr:ext cx="534377" cy="259045"/>
    <xdr:sp macro="" textlink="">
      <xdr:nvSpPr>
        <xdr:cNvPr id="252" name="テキスト ボックス 251"/>
        <xdr:cNvSpPr txBox="1"/>
      </xdr:nvSpPr>
      <xdr:spPr>
        <a:xfrm>
          <a:off x="2641111" y="16697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30,080</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127784</xdr:rowOff>
    </xdr:from>
    <xdr:to>
      <xdr:col>3</xdr:col>
      <xdr:colOff>3175</xdr:colOff>
      <xdr:row>97</xdr:row>
      <xdr:rowOff>57934</xdr:rowOff>
    </xdr:to>
    <xdr:sp macro="" textlink="">
      <xdr:nvSpPr>
        <xdr:cNvPr id="253" name="円/楕円 252"/>
        <xdr:cNvSpPr/>
      </xdr:nvSpPr>
      <xdr:spPr>
        <a:xfrm>
          <a:off x="1968500" y="1658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49061</xdr:rowOff>
    </xdr:from>
    <xdr:ext cx="534377" cy="259045"/>
    <xdr:sp macro="" textlink="">
      <xdr:nvSpPr>
        <xdr:cNvPr id="254" name="テキスト ボックス 253"/>
        <xdr:cNvSpPr txBox="1"/>
      </xdr:nvSpPr>
      <xdr:spPr>
        <a:xfrm>
          <a:off x="1752111" y="1667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33,196</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116932</xdr:rowOff>
    </xdr:from>
    <xdr:to>
      <xdr:col>1</xdr:col>
      <xdr:colOff>485775</xdr:colOff>
      <xdr:row>97</xdr:row>
      <xdr:rowOff>47082</xdr:rowOff>
    </xdr:to>
    <xdr:sp macro="" textlink="">
      <xdr:nvSpPr>
        <xdr:cNvPr id="255" name="円/楕円 254"/>
        <xdr:cNvSpPr/>
      </xdr:nvSpPr>
      <xdr:spPr>
        <a:xfrm>
          <a:off x="1079500" y="16576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38209</xdr:rowOff>
    </xdr:from>
    <xdr:ext cx="534377" cy="259045"/>
    <xdr:sp macro="" textlink="">
      <xdr:nvSpPr>
        <xdr:cNvPr id="256" name="テキスト ボックス 255"/>
        <xdr:cNvSpPr txBox="1"/>
      </xdr:nvSpPr>
      <xdr:spPr>
        <a:xfrm>
          <a:off x="863111" y="1666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35,095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7" name="正方形/長方形 25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8" name="正方形/長方形 25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59" name="正方形/長方形 25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0" name="正方形/長方形 25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1" name="正方形/長方形 26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2" name="正方形/長方形 26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3" name="正方形/長方形 26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4" name="正方形/長方形 26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5" name="テキスト ボックス 26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6" name="直線コネクタ 26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67" name="直線コネクタ 26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68" name="テキスト ボックス 26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69" name="直線コネクタ 26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0" name="テキスト ボックス 269"/>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1" name="直線コネクタ 27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2" name="テキスト ボックス 271"/>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3" name="直線コネクタ 27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74" name="テキスト ボックス 273"/>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5" name="直線コネクタ 27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76" name="テキスト ボックス 275"/>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7" name="直線コネクタ 27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78" name="テキスト ボックス 277"/>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66421</xdr:rowOff>
    </xdr:from>
    <xdr:to>
      <xdr:col>15</xdr:col>
      <xdr:colOff>180340</xdr:colOff>
      <xdr:row>39</xdr:row>
      <xdr:rowOff>44450</xdr:rowOff>
    </xdr:to>
    <xdr:cxnSp macro="">
      <xdr:nvCxnSpPr>
        <xdr:cNvPr id="280" name="直線コネクタ 279"/>
        <xdr:cNvCxnSpPr/>
      </xdr:nvCxnSpPr>
      <xdr:spPr>
        <a:xfrm flipV="1">
          <a:off x="10475595" y="5381371"/>
          <a:ext cx="1270" cy="1349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1"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2" name="直線コネクタ 281"/>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13098</xdr:rowOff>
    </xdr:from>
    <xdr:ext cx="534377" cy="259045"/>
    <xdr:sp macro="" textlink="">
      <xdr:nvSpPr>
        <xdr:cNvPr id="283" name="労働費最大値テキスト"/>
        <xdr:cNvSpPr txBox="1"/>
      </xdr:nvSpPr>
      <xdr:spPr>
        <a:xfrm>
          <a:off x="10528300" y="5156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10,627</a:t>
          </a:r>
          <a:endParaRPr kumimoji="1" lang="ja-JP" altLang="en-US" sz="1000" b="1">
            <a:latin typeface="ＭＳ Ｐゴシック"/>
          </a:endParaRPr>
        </a:p>
      </xdr:txBody>
    </xdr:sp>
    <xdr:clientData/>
  </xdr:oneCellAnchor>
  <xdr:twoCellAnchor>
    <xdr:from>
      <xdr:col>15</xdr:col>
      <xdr:colOff>92075</xdr:colOff>
      <xdr:row>31</xdr:row>
      <xdr:rowOff>66421</xdr:rowOff>
    </xdr:from>
    <xdr:to>
      <xdr:col>15</xdr:col>
      <xdr:colOff>269875</xdr:colOff>
      <xdr:row>31</xdr:row>
      <xdr:rowOff>66421</xdr:rowOff>
    </xdr:to>
    <xdr:cxnSp macro="">
      <xdr:nvCxnSpPr>
        <xdr:cNvPr id="284" name="直線コネクタ 283"/>
        <xdr:cNvCxnSpPr/>
      </xdr:nvCxnSpPr>
      <xdr:spPr>
        <a:xfrm>
          <a:off x="10388600" y="5381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44450</xdr:rowOff>
    </xdr:from>
    <xdr:to>
      <xdr:col>15</xdr:col>
      <xdr:colOff>180975</xdr:colOff>
      <xdr:row>39</xdr:row>
      <xdr:rowOff>44450</xdr:rowOff>
    </xdr:to>
    <xdr:cxnSp macro="">
      <xdr:nvCxnSpPr>
        <xdr:cNvPr id="285" name="直線コネクタ 284"/>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69359</xdr:rowOff>
    </xdr:from>
    <xdr:ext cx="378565" cy="259045"/>
    <xdr:sp macro="" textlink="">
      <xdr:nvSpPr>
        <xdr:cNvPr id="286" name="労働費平均値テキスト"/>
        <xdr:cNvSpPr txBox="1"/>
      </xdr:nvSpPr>
      <xdr:spPr>
        <a:xfrm>
          <a:off x="10528300" y="64130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934</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46482</xdr:rowOff>
    </xdr:from>
    <xdr:to>
      <xdr:col>15</xdr:col>
      <xdr:colOff>231775</xdr:colOff>
      <xdr:row>38</xdr:row>
      <xdr:rowOff>148082</xdr:rowOff>
    </xdr:to>
    <xdr:sp macro="" textlink="">
      <xdr:nvSpPr>
        <xdr:cNvPr id="287" name="フローチャート : 判断 286"/>
        <xdr:cNvSpPr/>
      </xdr:nvSpPr>
      <xdr:spPr>
        <a:xfrm>
          <a:off x="10426700" y="6561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44450</xdr:rowOff>
    </xdr:from>
    <xdr:to>
      <xdr:col>14</xdr:col>
      <xdr:colOff>28575</xdr:colOff>
      <xdr:row>39</xdr:row>
      <xdr:rowOff>44450</xdr:rowOff>
    </xdr:to>
    <xdr:cxnSp macro="">
      <xdr:nvCxnSpPr>
        <xdr:cNvPr id="288" name="直線コネクタ 287"/>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56769</xdr:rowOff>
    </xdr:from>
    <xdr:to>
      <xdr:col>14</xdr:col>
      <xdr:colOff>79375</xdr:colOff>
      <xdr:row>38</xdr:row>
      <xdr:rowOff>158369</xdr:rowOff>
    </xdr:to>
    <xdr:sp macro="" textlink="">
      <xdr:nvSpPr>
        <xdr:cNvPr id="289" name="フローチャート : 判断 288"/>
        <xdr:cNvSpPr/>
      </xdr:nvSpPr>
      <xdr:spPr>
        <a:xfrm>
          <a:off x="9588500" y="6571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37</xdr:row>
      <xdr:rowOff>3446</xdr:rowOff>
    </xdr:from>
    <xdr:ext cx="378565" cy="259045"/>
    <xdr:sp macro="" textlink="">
      <xdr:nvSpPr>
        <xdr:cNvPr id="290" name="テキスト ボックス 289"/>
        <xdr:cNvSpPr txBox="1"/>
      </xdr:nvSpPr>
      <xdr:spPr>
        <a:xfrm>
          <a:off x="9450017" y="6347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853</a:t>
          </a:r>
          <a:endParaRPr kumimoji="1" lang="ja-JP" altLang="en-US" sz="1000" b="1">
            <a:solidFill>
              <a:srgbClr val="000080"/>
            </a:solidFill>
            <a:latin typeface="ＭＳ Ｐゴシック"/>
          </a:endParaRPr>
        </a:p>
      </xdr:txBody>
    </xdr:sp>
    <xdr:clientData/>
  </xdr:oneCellAnchor>
  <xdr:twoCellAnchor>
    <xdr:from>
      <xdr:col>11</xdr:col>
      <xdr:colOff>307975</xdr:colOff>
      <xdr:row>39</xdr:row>
      <xdr:rowOff>44450</xdr:rowOff>
    </xdr:from>
    <xdr:to>
      <xdr:col>12</xdr:col>
      <xdr:colOff>511175</xdr:colOff>
      <xdr:row>39</xdr:row>
      <xdr:rowOff>44450</xdr:rowOff>
    </xdr:to>
    <xdr:cxnSp macro="">
      <xdr:nvCxnSpPr>
        <xdr:cNvPr id="291" name="直線コネクタ 290"/>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141351</xdr:rowOff>
    </xdr:from>
    <xdr:to>
      <xdr:col>12</xdr:col>
      <xdr:colOff>561975</xdr:colOff>
      <xdr:row>38</xdr:row>
      <xdr:rowOff>71501</xdr:rowOff>
    </xdr:to>
    <xdr:sp macro="" textlink="">
      <xdr:nvSpPr>
        <xdr:cNvPr id="292" name="フローチャート : 判断 291"/>
        <xdr:cNvSpPr/>
      </xdr:nvSpPr>
      <xdr:spPr>
        <a:xfrm>
          <a:off x="8699500" y="6485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88028</xdr:rowOff>
    </xdr:from>
    <xdr:ext cx="469744" cy="259045"/>
    <xdr:sp macro="" textlink="">
      <xdr:nvSpPr>
        <xdr:cNvPr id="293" name="テキスト ボックス 292"/>
        <xdr:cNvSpPr txBox="1"/>
      </xdr:nvSpPr>
      <xdr:spPr>
        <a:xfrm>
          <a:off x="8515427" y="6260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1,537</a:t>
          </a:r>
          <a:endParaRPr kumimoji="1" lang="ja-JP" altLang="en-US" sz="1000" b="1">
            <a:solidFill>
              <a:srgbClr val="000080"/>
            </a:solidFill>
            <a:latin typeface="ＭＳ Ｐゴシック"/>
          </a:endParaRPr>
        </a:p>
      </xdr:txBody>
    </xdr:sp>
    <xdr:clientData/>
  </xdr:oneCellAnchor>
  <xdr:twoCellAnchor>
    <xdr:from>
      <xdr:col>10</xdr:col>
      <xdr:colOff>104775</xdr:colOff>
      <xdr:row>39</xdr:row>
      <xdr:rowOff>44450</xdr:rowOff>
    </xdr:from>
    <xdr:to>
      <xdr:col>11</xdr:col>
      <xdr:colOff>307975</xdr:colOff>
      <xdr:row>39</xdr:row>
      <xdr:rowOff>44450</xdr:rowOff>
    </xdr:to>
    <xdr:cxnSp macro="">
      <xdr:nvCxnSpPr>
        <xdr:cNvPr id="294" name="直線コネクタ 293"/>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73406</xdr:rowOff>
    </xdr:from>
    <xdr:to>
      <xdr:col>11</xdr:col>
      <xdr:colOff>358775</xdr:colOff>
      <xdr:row>38</xdr:row>
      <xdr:rowOff>3556</xdr:rowOff>
    </xdr:to>
    <xdr:sp macro="" textlink="">
      <xdr:nvSpPr>
        <xdr:cNvPr id="295" name="フローチャート : 判断 294"/>
        <xdr:cNvSpPr/>
      </xdr:nvSpPr>
      <xdr:spPr>
        <a:xfrm>
          <a:off x="7810500" y="6417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20083</xdr:rowOff>
    </xdr:from>
    <xdr:ext cx="469744" cy="259045"/>
    <xdr:sp macro="" textlink="">
      <xdr:nvSpPr>
        <xdr:cNvPr id="296" name="テキスト ボックス 295"/>
        <xdr:cNvSpPr txBox="1"/>
      </xdr:nvSpPr>
      <xdr:spPr>
        <a:xfrm>
          <a:off x="7626427" y="6192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2,072</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104013</xdr:rowOff>
    </xdr:from>
    <xdr:to>
      <xdr:col>10</xdr:col>
      <xdr:colOff>155575</xdr:colOff>
      <xdr:row>37</xdr:row>
      <xdr:rowOff>34163</xdr:rowOff>
    </xdr:to>
    <xdr:sp macro="" textlink="">
      <xdr:nvSpPr>
        <xdr:cNvPr id="297" name="フローチャート : 判断 296"/>
        <xdr:cNvSpPr/>
      </xdr:nvSpPr>
      <xdr:spPr>
        <a:xfrm>
          <a:off x="6921500" y="6276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50690</xdr:rowOff>
    </xdr:from>
    <xdr:ext cx="469744" cy="259045"/>
    <xdr:sp macro="" textlink="">
      <xdr:nvSpPr>
        <xdr:cNvPr id="298" name="テキスト ボックス 297"/>
        <xdr:cNvSpPr txBox="1"/>
      </xdr:nvSpPr>
      <xdr:spPr>
        <a:xfrm>
          <a:off x="6737427" y="6051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3,181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9" name="テキスト ボックス 29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0" name="テキスト ボックス 29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1" name="テキスト ボックス 30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2" name="テキスト ボックス 30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3" name="テキスト ボックス 30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165100</xdr:rowOff>
    </xdr:from>
    <xdr:to>
      <xdr:col>15</xdr:col>
      <xdr:colOff>231775</xdr:colOff>
      <xdr:row>39</xdr:row>
      <xdr:rowOff>95250</xdr:rowOff>
    </xdr:to>
    <xdr:sp macro="" textlink="">
      <xdr:nvSpPr>
        <xdr:cNvPr id="304" name="円/楕円 303"/>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80027</xdr:rowOff>
    </xdr:from>
    <xdr:ext cx="249299" cy="259045"/>
    <xdr:sp macro="" textlink="">
      <xdr:nvSpPr>
        <xdr:cNvPr id="305"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165100</xdr:rowOff>
    </xdr:from>
    <xdr:to>
      <xdr:col>14</xdr:col>
      <xdr:colOff>79375</xdr:colOff>
      <xdr:row>39</xdr:row>
      <xdr:rowOff>95250</xdr:rowOff>
    </xdr:to>
    <xdr:sp macro="" textlink="">
      <xdr:nvSpPr>
        <xdr:cNvPr id="306" name="円/楕円 305"/>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86377</xdr:rowOff>
    </xdr:from>
    <xdr:ext cx="249299" cy="259045"/>
    <xdr:sp macro="" textlink="">
      <xdr:nvSpPr>
        <xdr:cNvPr id="307" name="テキスト ボックス 306"/>
        <xdr:cNvSpPr txBox="1"/>
      </xdr:nvSpPr>
      <xdr:spPr>
        <a:xfrm>
          <a:off x="9514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165100</xdr:rowOff>
    </xdr:from>
    <xdr:to>
      <xdr:col>12</xdr:col>
      <xdr:colOff>561975</xdr:colOff>
      <xdr:row>39</xdr:row>
      <xdr:rowOff>95250</xdr:rowOff>
    </xdr:to>
    <xdr:sp macro="" textlink="">
      <xdr:nvSpPr>
        <xdr:cNvPr id="308" name="円/楕円 307"/>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386524</xdr:colOff>
      <xdr:row>39</xdr:row>
      <xdr:rowOff>86377</xdr:rowOff>
    </xdr:from>
    <xdr:ext cx="249299" cy="259045"/>
    <xdr:sp macro="" textlink="">
      <xdr:nvSpPr>
        <xdr:cNvPr id="309" name="テキスト ボックス 308"/>
        <xdr:cNvSpPr txBox="1"/>
      </xdr:nvSpPr>
      <xdr:spPr>
        <a:xfrm>
          <a:off x="8625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165100</xdr:rowOff>
    </xdr:from>
    <xdr:to>
      <xdr:col>11</xdr:col>
      <xdr:colOff>358775</xdr:colOff>
      <xdr:row>39</xdr:row>
      <xdr:rowOff>95250</xdr:rowOff>
    </xdr:to>
    <xdr:sp macro="" textlink="">
      <xdr:nvSpPr>
        <xdr:cNvPr id="310" name="円/楕円 309"/>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183324</xdr:colOff>
      <xdr:row>39</xdr:row>
      <xdr:rowOff>86377</xdr:rowOff>
    </xdr:from>
    <xdr:ext cx="249299" cy="259045"/>
    <xdr:sp macro="" textlink="">
      <xdr:nvSpPr>
        <xdr:cNvPr id="311" name="テキスト ボックス 310"/>
        <xdr:cNvSpPr txBox="1"/>
      </xdr:nvSpPr>
      <xdr:spPr>
        <a:xfrm>
          <a:off x="7736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165100</xdr:rowOff>
    </xdr:from>
    <xdr:to>
      <xdr:col>10</xdr:col>
      <xdr:colOff>155575</xdr:colOff>
      <xdr:row>39</xdr:row>
      <xdr:rowOff>95250</xdr:rowOff>
    </xdr:to>
    <xdr:sp macro="" textlink="">
      <xdr:nvSpPr>
        <xdr:cNvPr id="312" name="円/楕円 311"/>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665924</xdr:colOff>
      <xdr:row>39</xdr:row>
      <xdr:rowOff>86377</xdr:rowOff>
    </xdr:from>
    <xdr:ext cx="249299" cy="259045"/>
    <xdr:sp macro="" textlink="">
      <xdr:nvSpPr>
        <xdr:cNvPr id="313" name="テキスト ボックス 312"/>
        <xdr:cNvSpPr txBox="1"/>
      </xdr:nvSpPr>
      <xdr:spPr>
        <a:xfrm>
          <a:off x="6847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5" name="正方形/長方形 31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6" name="正方形/長方形 31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65/65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7" name="正方形/長方形 31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8" name="正方形/長方形 31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19" name="正方形/長方形 31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0" name="正方形/長方形 31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10,907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1" name="正方形/長方形 32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2" name="テキスト ボックス 32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3" name="直線コネクタ 32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24" name="直線コネクタ 32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25" name="テキスト ボックス 32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26" name="直線コネクタ 32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27" name="テキスト ボックス 326"/>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28" name="直線コネクタ 32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29" name="テキスト ボックス 328"/>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0" name="直線コネクタ 32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31" name="テキスト ボックス 330"/>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2" name="直線コネクタ 33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3" name="テキスト ボックス 33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170424</xdr:rowOff>
    </xdr:from>
    <xdr:to>
      <xdr:col>15</xdr:col>
      <xdr:colOff>180340</xdr:colOff>
      <xdr:row>58</xdr:row>
      <xdr:rowOff>111953</xdr:rowOff>
    </xdr:to>
    <xdr:cxnSp macro="">
      <xdr:nvCxnSpPr>
        <xdr:cNvPr id="335" name="直線コネクタ 334"/>
        <xdr:cNvCxnSpPr/>
      </xdr:nvCxnSpPr>
      <xdr:spPr>
        <a:xfrm flipV="1">
          <a:off x="10475595" y="8742924"/>
          <a:ext cx="1270" cy="1313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115780</xdr:rowOff>
    </xdr:from>
    <xdr:ext cx="469744" cy="259045"/>
    <xdr:sp macro="" textlink="">
      <xdr:nvSpPr>
        <xdr:cNvPr id="336" name="農林水産業費最小値テキスト"/>
        <xdr:cNvSpPr txBox="1"/>
      </xdr:nvSpPr>
      <xdr:spPr>
        <a:xfrm>
          <a:off x="10528300" y="10059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6,069</a:t>
          </a:r>
          <a:endParaRPr kumimoji="1" lang="ja-JP" altLang="en-US" sz="1000" b="1">
            <a:latin typeface="ＭＳ Ｐゴシック"/>
          </a:endParaRPr>
        </a:p>
      </xdr:txBody>
    </xdr:sp>
    <xdr:clientData/>
  </xdr:oneCellAnchor>
  <xdr:twoCellAnchor>
    <xdr:from>
      <xdr:col>15</xdr:col>
      <xdr:colOff>92075</xdr:colOff>
      <xdr:row>58</xdr:row>
      <xdr:rowOff>111953</xdr:rowOff>
    </xdr:from>
    <xdr:to>
      <xdr:col>15</xdr:col>
      <xdr:colOff>269875</xdr:colOff>
      <xdr:row>58</xdr:row>
      <xdr:rowOff>111953</xdr:rowOff>
    </xdr:to>
    <xdr:cxnSp macro="">
      <xdr:nvCxnSpPr>
        <xdr:cNvPr id="337" name="直線コネクタ 336"/>
        <xdr:cNvCxnSpPr/>
      </xdr:nvCxnSpPr>
      <xdr:spPr>
        <a:xfrm>
          <a:off x="10388600" y="10056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117101</xdr:rowOff>
    </xdr:from>
    <xdr:ext cx="599010" cy="259045"/>
    <xdr:sp macro="" textlink="">
      <xdr:nvSpPr>
        <xdr:cNvPr id="338" name="農林水産業費最大値テキスト"/>
        <xdr:cNvSpPr txBox="1"/>
      </xdr:nvSpPr>
      <xdr:spPr>
        <a:xfrm>
          <a:off x="10528300" y="8518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293,280</a:t>
          </a:r>
          <a:endParaRPr kumimoji="1" lang="ja-JP" altLang="en-US" sz="1000" b="1">
            <a:latin typeface="ＭＳ Ｐゴシック"/>
          </a:endParaRPr>
        </a:p>
      </xdr:txBody>
    </xdr:sp>
    <xdr:clientData/>
  </xdr:oneCellAnchor>
  <xdr:twoCellAnchor>
    <xdr:from>
      <xdr:col>15</xdr:col>
      <xdr:colOff>92075</xdr:colOff>
      <xdr:row>50</xdr:row>
      <xdr:rowOff>170424</xdr:rowOff>
    </xdr:from>
    <xdr:to>
      <xdr:col>15</xdr:col>
      <xdr:colOff>269875</xdr:colOff>
      <xdr:row>50</xdr:row>
      <xdr:rowOff>170424</xdr:rowOff>
    </xdr:to>
    <xdr:cxnSp macro="">
      <xdr:nvCxnSpPr>
        <xdr:cNvPr id="339" name="直線コネクタ 338"/>
        <xdr:cNvCxnSpPr/>
      </xdr:nvCxnSpPr>
      <xdr:spPr>
        <a:xfrm>
          <a:off x="10388600" y="8742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106544</xdr:rowOff>
    </xdr:from>
    <xdr:to>
      <xdr:col>15</xdr:col>
      <xdr:colOff>180975</xdr:colOff>
      <xdr:row>58</xdr:row>
      <xdr:rowOff>111953</xdr:rowOff>
    </xdr:to>
    <xdr:cxnSp macro="">
      <xdr:nvCxnSpPr>
        <xdr:cNvPr id="340" name="直線コネクタ 339"/>
        <xdr:cNvCxnSpPr/>
      </xdr:nvCxnSpPr>
      <xdr:spPr>
        <a:xfrm>
          <a:off x="9639300" y="10050644"/>
          <a:ext cx="838200" cy="5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104019</xdr:rowOff>
    </xdr:from>
    <xdr:ext cx="534377" cy="259045"/>
    <xdr:sp macro="" textlink="">
      <xdr:nvSpPr>
        <xdr:cNvPr id="341" name="農林水産業費平均値テキスト"/>
        <xdr:cNvSpPr txBox="1"/>
      </xdr:nvSpPr>
      <xdr:spPr>
        <a:xfrm>
          <a:off x="10528300" y="97052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39,197</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81142</xdr:rowOff>
    </xdr:from>
    <xdr:to>
      <xdr:col>15</xdr:col>
      <xdr:colOff>231775</xdr:colOff>
      <xdr:row>58</xdr:row>
      <xdr:rowOff>11292</xdr:rowOff>
    </xdr:to>
    <xdr:sp macro="" textlink="">
      <xdr:nvSpPr>
        <xdr:cNvPr id="342" name="フローチャート : 判断 341"/>
        <xdr:cNvSpPr/>
      </xdr:nvSpPr>
      <xdr:spPr>
        <a:xfrm>
          <a:off x="10426700" y="985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92023</xdr:rowOff>
    </xdr:from>
    <xdr:to>
      <xdr:col>14</xdr:col>
      <xdr:colOff>28575</xdr:colOff>
      <xdr:row>58</xdr:row>
      <xdr:rowOff>106544</xdr:rowOff>
    </xdr:to>
    <xdr:cxnSp macro="">
      <xdr:nvCxnSpPr>
        <xdr:cNvPr id="343" name="直線コネクタ 342"/>
        <xdr:cNvCxnSpPr/>
      </xdr:nvCxnSpPr>
      <xdr:spPr>
        <a:xfrm>
          <a:off x="8750300" y="10036123"/>
          <a:ext cx="889000" cy="14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134542</xdr:rowOff>
    </xdr:from>
    <xdr:to>
      <xdr:col>14</xdr:col>
      <xdr:colOff>79375</xdr:colOff>
      <xdr:row>58</xdr:row>
      <xdr:rowOff>64692</xdr:rowOff>
    </xdr:to>
    <xdr:sp macro="" textlink="">
      <xdr:nvSpPr>
        <xdr:cNvPr id="344" name="フローチャート : 判断 343"/>
        <xdr:cNvSpPr/>
      </xdr:nvSpPr>
      <xdr:spPr>
        <a:xfrm>
          <a:off x="9588500" y="9907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81219</xdr:rowOff>
    </xdr:from>
    <xdr:ext cx="534377" cy="259045"/>
    <xdr:sp macro="" textlink="">
      <xdr:nvSpPr>
        <xdr:cNvPr id="345" name="テキスト ボックス 344"/>
        <xdr:cNvSpPr txBox="1"/>
      </xdr:nvSpPr>
      <xdr:spPr>
        <a:xfrm>
          <a:off x="9372111" y="9682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27,517</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92023</xdr:rowOff>
    </xdr:from>
    <xdr:to>
      <xdr:col>12</xdr:col>
      <xdr:colOff>511175</xdr:colOff>
      <xdr:row>58</xdr:row>
      <xdr:rowOff>99375</xdr:rowOff>
    </xdr:to>
    <xdr:cxnSp macro="">
      <xdr:nvCxnSpPr>
        <xdr:cNvPr id="346" name="直線コネクタ 345"/>
        <xdr:cNvCxnSpPr/>
      </xdr:nvCxnSpPr>
      <xdr:spPr>
        <a:xfrm flipV="1">
          <a:off x="7861300" y="10036123"/>
          <a:ext cx="889000" cy="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132773</xdr:rowOff>
    </xdr:from>
    <xdr:to>
      <xdr:col>12</xdr:col>
      <xdr:colOff>561975</xdr:colOff>
      <xdr:row>58</xdr:row>
      <xdr:rowOff>62923</xdr:rowOff>
    </xdr:to>
    <xdr:sp macro="" textlink="">
      <xdr:nvSpPr>
        <xdr:cNvPr id="347" name="フローチャート : 判断 346"/>
        <xdr:cNvSpPr/>
      </xdr:nvSpPr>
      <xdr:spPr>
        <a:xfrm>
          <a:off x="8699500" y="9905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79450</xdr:rowOff>
    </xdr:from>
    <xdr:ext cx="534377" cy="259045"/>
    <xdr:sp macro="" textlink="">
      <xdr:nvSpPr>
        <xdr:cNvPr id="348" name="テキスト ボックス 347"/>
        <xdr:cNvSpPr txBox="1"/>
      </xdr:nvSpPr>
      <xdr:spPr>
        <a:xfrm>
          <a:off x="8483111" y="9680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27,904</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99375</xdr:rowOff>
    </xdr:from>
    <xdr:to>
      <xdr:col>11</xdr:col>
      <xdr:colOff>307975</xdr:colOff>
      <xdr:row>58</xdr:row>
      <xdr:rowOff>109630</xdr:rowOff>
    </xdr:to>
    <xdr:cxnSp macro="">
      <xdr:nvCxnSpPr>
        <xdr:cNvPr id="349" name="直線コネクタ 348"/>
        <xdr:cNvCxnSpPr/>
      </xdr:nvCxnSpPr>
      <xdr:spPr>
        <a:xfrm flipV="1">
          <a:off x="6972300" y="10043475"/>
          <a:ext cx="889000" cy="10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143709</xdr:rowOff>
    </xdr:from>
    <xdr:to>
      <xdr:col>11</xdr:col>
      <xdr:colOff>358775</xdr:colOff>
      <xdr:row>58</xdr:row>
      <xdr:rowOff>73859</xdr:rowOff>
    </xdr:to>
    <xdr:sp macro="" textlink="">
      <xdr:nvSpPr>
        <xdr:cNvPr id="350" name="フローチャート : 判断 349"/>
        <xdr:cNvSpPr/>
      </xdr:nvSpPr>
      <xdr:spPr>
        <a:xfrm>
          <a:off x="7810500" y="9916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90386</xdr:rowOff>
    </xdr:from>
    <xdr:ext cx="534377" cy="259045"/>
    <xdr:sp macro="" textlink="">
      <xdr:nvSpPr>
        <xdr:cNvPr id="351" name="テキスト ボックス 350"/>
        <xdr:cNvSpPr txBox="1"/>
      </xdr:nvSpPr>
      <xdr:spPr>
        <a:xfrm>
          <a:off x="7594111" y="9691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25,512</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142283</xdr:rowOff>
    </xdr:from>
    <xdr:to>
      <xdr:col>10</xdr:col>
      <xdr:colOff>155575</xdr:colOff>
      <xdr:row>58</xdr:row>
      <xdr:rowOff>72433</xdr:rowOff>
    </xdr:to>
    <xdr:sp macro="" textlink="">
      <xdr:nvSpPr>
        <xdr:cNvPr id="352" name="フローチャート : 判断 351"/>
        <xdr:cNvSpPr/>
      </xdr:nvSpPr>
      <xdr:spPr>
        <a:xfrm>
          <a:off x="6921500" y="9914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88960</xdr:rowOff>
    </xdr:from>
    <xdr:ext cx="534377" cy="259045"/>
    <xdr:sp macro="" textlink="">
      <xdr:nvSpPr>
        <xdr:cNvPr id="353" name="テキスト ボックス 352"/>
        <xdr:cNvSpPr txBox="1"/>
      </xdr:nvSpPr>
      <xdr:spPr>
        <a:xfrm>
          <a:off x="6705111" y="9690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25,824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4" name="テキスト ボックス 35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5" name="テキスト ボックス 35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6" name="テキスト ボックス 35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57" name="テキスト ボックス 35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58" name="テキスト ボックス 35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61153</xdr:rowOff>
    </xdr:from>
    <xdr:to>
      <xdr:col>15</xdr:col>
      <xdr:colOff>231775</xdr:colOff>
      <xdr:row>58</xdr:row>
      <xdr:rowOff>162753</xdr:rowOff>
    </xdr:to>
    <xdr:sp macro="" textlink="">
      <xdr:nvSpPr>
        <xdr:cNvPr id="359" name="円/楕円 358"/>
        <xdr:cNvSpPr/>
      </xdr:nvSpPr>
      <xdr:spPr>
        <a:xfrm>
          <a:off x="10426700" y="10005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147530</xdr:rowOff>
    </xdr:from>
    <xdr:ext cx="469744" cy="259045"/>
    <xdr:sp macro="" textlink="">
      <xdr:nvSpPr>
        <xdr:cNvPr id="360" name="農林水産業費該当値テキスト"/>
        <xdr:cNvSpPr txBox="1"/>
      </xdr:nvSpPr>
      <xdr:spPr>
        <a:xfrm>
          <a:off x="10528300" y="9920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6,069</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55744</xdr:rowOff>
    </xdr:from>
    <xdr:to>
      <xdr:col>14</xdr:col>
      <xdr:colOff>79375</xdr:colOff>
      <xdr:row>58</xdr:row>
      <xdr:rowOff>157344</xdr:rowOff>
    </xdr:to>
    <xdr:sp macro="" textlink="">
      <xdr:nvSpPr>
        <xdr:cNvPr id="361" name="円/楕円 360"/>
        <xdr:cNvSpPr/>
      </xdr:nvSpPr>
      <xdr:spPr>
        <a:xfrm>
          <a:off x="9588500" y="999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58</xdr:row>
      <xdr:rowOff>148471</xdr:rowOff>
    </xdr:from>
    <xdr:ext cx="469744" cy="259045"/>
    <xdr:sp macro="" textlink="">
      <xdr:nvSpPr>
        <xdr:cNvPr id="362" name="テキスト ボックス 361"/>
        <xdr:cNvSpPr txBox="1"/>
      </xdr:nvSpPr>
      <xdr:spPr>
        <a:xfrm>
          <a:off x="9404427" y="10092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7,252</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41223</xdr:rowOff>
    </xdr:from>
    <xdr:to>
      <xdr:col>12</xdr:col>
      <xdr:colOff>561975</xdr:colOff>
      <xdr:row>58</xdr:row>
      <xdr:rowOff>142823</xdr:rowOff>
    </xdr:to>
    <xdr:sp macro="" textlink="">
      <xdr:nvSpPr>
        <xdr:cNvPr id="363" name="円/楕円 362"/>
        <xdr:cNvSpPr/>
      </xdr:nvSpPr>
      <xdr:spPr>
        <a:xfrm>
          <a:off x="8699500" y="9985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133950</xdr:rowOff>
    </xdr:from>
    <xdr:ext cx="534377" cy="259045"/>
    <xdr:sp macro="" textlink="">
      <xdr:nvSpPr>
        <xdr:cNvPr id="364" name="テキスト ボックス 363"/>
        <xdr:cNvSpPr txBox="1"/>
      </xdr:nvSpPr>
      <xdr:spPr>
        <a:xfrm>
          <a:off x="8483111" y="10078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10,428</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48575</xdr:rowOff>
    </xdr:from>
    <xdr:to>
      <xdr:col>11</xdr:col>
      <xdr:colOff>358775</xdr:colOff>
      <xdr:row>58</xdr:row>
      <xdr:rowOff>150175</xdr:rowOff>
    </xdr:to>
    <xdr:sp macro="" textlink="">
      <xdr:nvSpPr>
        <xdr:cNvPr id="365" name="円/楕円 364"/>
        <xdr:cNvSpPr/>
      </xdr:nvSpPr>
      <xdr:spPr>
        <a:xfrm>
          <a:off x="7810500" y="999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58</xdr:row>
      <xdr:rowOff>141302</xdr:rowOff>
    </xdr:from>
    <xdr:ext cx="469744" cy="259045"/>
    <xdr:sp macro="" textlink="">
      <xdr:nvSpPr>
        <xdr:cNvPr id="366" name="テキスト ボックス 365"/>
        <xdr:cNvSpPr txBox="1"/>
      </xdr:nvSpPr>
      <xdr:spPr>
        <a:xfrm>
          <a:off x="7626427" y="10085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8,820</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58830</xdr:rowOff>
    </xdr:from>
    <xdr:to>
      <xdr:col>10</xdr:col>
      <xdr:colOff>155575</xdr:colOff>
      <xdr:row>58</xdr:row>
      <xdr:rowOff>160430</xdr:rowOff>
    </xdr:to>
    <xdr:sp macro="" textlink="">
      <xdr:nvSpPr>
        <xdr:cNvPr id="367" name="円/楕円 366"/>
        <xdr:cNvSpPr/>
      </xdr:nvSpPr>
      <xdr:spPr>
        <a:xfrm>
          <a:off x="6921500" y="1000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58</xdr:row>
      <xdr:rowOff>151557</xdr:rowOff>
    </xdr:from>
    <xdr:ext cx="469744" cy="259045"/>
    <xdr:sp macro="" textlink="">
      <xdr:nvSpPr>
        <xdr:cNvPr id="368" name="テキスト ボックス 367"/>
        <xdr:cNvSpPr txBox="1"/>
      </xdr:nvSpPr>
      <xdr:spPr>
        <a:xfrm>
          <a:off x="6737427" y="1009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6,577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69" name="正方形/長方形 36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0" name="正方形/長方形 36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1" name="正方形/長方形 37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63/65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2" name="正方形/長方形 37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3" name="正方形/長方形 37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4" name="正方形/長方形 37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5" name="正方形/長方形 37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7,845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6" name="正方形/長方形 37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77" name="テキスト ボックス 37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78" name="直線コネクタ 37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79" name="直線コネクタ 378"/>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0" name="テキスト ボックス 379"/>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1" name="直線コネクタ 380"/>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2" name="テキスト ボックス 381"/>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3" name="直線コネクタ 382"/>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72</xdr:row>
      <xdr:rowOff>111777</xdr:rowOff>
    </xdr:from>
    <xdr:ext cx="595419" cy="259045"/>
    <xdr:sp macro="" textlink="">
      <xdr:nvSpPr>
        <xdr:cNvPr id="384" name="テキスト ボックス 383"/>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85" name="直線コネクタ 384"/>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168927</xdr:rowOff>
    </xdr:from>
    <xdr:ext cx="595419" cy="259045"/>
    <xdr:sp macro="" textlink="">
      <xdr:nvSpPr>
        <xdr:cNvPr id="386" name="テキスト ボックス 385"/>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87" name="直線コネクタ 38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88" name="テキスト ボックス 38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8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62744</xdr:rowOff>
    </xdr:from>
    <xdr:to>
      <xdr:col>15</xdr:col>
      <xdr:colOff>180340</xdr:colOff>
      <xdr:row>78</xdr:row>
      <xdr:rowOff>131617</xdr:rowOff>
    </xdr:to>
    <xdr:cxnSp macro="">
      <xdr:nvCxnSpPr>
        <xdr:cNvPr id="390" name="直線コネクタ 389"/>
        <xdr:cNvCxnSpPr/>
      </xdr:nvCxnSpPr>
      <xdr:spPr>
        <a:xfrm flipV="1">
          <a:off x="10475595" y="12064244"/>
          <a:ext cx="1270" cy="1440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135444</xdr:rowOff>
    </xdr:from>
    <xdr:ext cx="378565" cy="259045"/>
    <xdr:sp macro="" textlink="">
      <xdr:nvSpPr>
        <xdr:cNvPr id="391" name="商工費最小値テキスト"/>
        <xdr:cNvSpPr txBox="1"/>
      </xdr:nvSpPr>
      <xdr:spPr>
        <a:xfrm>
          <a:off x="10528300" y="135085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884</a:t>
          </a:r>
          <a:endParaRPr kumimoji="1" lang="ja-JP" altLang="en-US" sz="1000" b="1">
            <a:latin typeface="ＭＳ Ｐゴシック"/>
          </a:endParaRPr>
        </a:p>
      </xdr:txBody>
    </xdr:sp>
    <xdr:clientData/>
  </xdr:oneCellAnchor>
  <xdr:twoCellAnchor>
    <xdr:from>
      <xdr:col>15</xdr:col>
      <xdr:colOff>92075</xdr:colOff>
      <xdr:row>78</xdr:row>
      <xdr:rowOff>131617</xdr:rowOff>
    </xdr:from>
    <xdr:to>
      <xdr:col>15</xdr:col>
      <xdr:colOff>269875</xdr:colOff>
      <xdr:row>78</xdr:row>
      <xdr:rowOff>131617</xdr:rowOff>
    </xdr:to>
    <xdr:cxnSp macro="">
      <xdr:nvCxnSpPr>
        <xdr:cNvPr id="392" name="直線コネクタ 391"/>
        <xdr:cNvCxnSpPr/>
      </xdr:nvCxnSpPr>
      <xdr:spPr>
        <a:xfrm>
          <a:off x="10388600" y="13504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9421</xdr:rowOff>
    </xdr:from>
    <xdr:ext cx="599010" cy="259045"/>
    <xdr:sp macro="" textlink="">
      <xdr:nvSpPr>
        <xdr:cNvPr id="393" name="商工費最大値テキスト"/>
        <xdr:cNvSpPr txBox="1"/>
      </xdr:nvSpPr>
      <xdr:spPr>
        <a:xfrm>
          <a:off x="10528300" y="11839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158,416</a:t>
          </a:r>
          <a:endParaRPr kumimoji="1" lang="ja-JP" altLang="en-US" sz="1000" b="1">
            <a:latin typeface="ＭＳ Ｐゴシック"/>
          </a:endParaRPr>
        </a:p>
      </xdr:txBody>
    </xdr:sp>
    <xdr:clientData/>
  </xdr:oneCellAnchor>
  <xdr:twoCellAnchor>
    <xdr:from>
      <xdr:col>15</xdr:col>
      <xdr:colOff>92075</xdr:colOff>
      <xdr:row>70</xdr:row>
      <xdr:rowOff>62744</xdr:rowOff>
    </xdr:from>
    <xdr:to>
      <xdr:col>15</xdr:col>
      <xdr:colOff>269875</xdr:colOff>
      <xdr:row>70</xdr:row>
      <xdr:rowOff>62744</xdr:rowOff>
    </xdr:to>
    <xdr:cxnSp macro="">
      <xdr:nvCxnSpPr>
        <xdr:cNvPr id="394" name="直線コネクタ 393"/>
        <xdr:cNvCxnSpPr/>
      </xdr:nvCxnSpPr>
      <xdr:spPr>
        <a:xfrm>
          <a:off x="10388600" y="12064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122591</xdr:rowOff>
    </xdr:from>
    <xdr:to>
      <xdr:col>15</xdr:col>
      <xdr:colOff>180975</xdr:colOff>
      <xdr:row>78</xdr:row>
      <xdr:rowOff>128764</xdr:rowOff>
    </xdr:to>
    <xdr:cxnSp macro="">
      <xdr:nvCxnSpPr>
        <xdr:cNvPr id="395" name="直線コネクタ 394"/>
        <xdr:cNvCxnSpPr/>
      </xdr:nvCxnSpPr>
      <xdr:spPr>
        <a:xfrm flipV="1">
          <a:off x="9639300" y="13495691"/>
          <a:ext cx="838200" cy="6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102861</xdr:rowOff>
    </xdr:from>
    <xdr:ext cx="534377" cy="259045"/>
    <xdr:sp macro="" textlink="">
      <xdr:nvSpPr>
        <xdr:cNvPr id="396" name="商工費平均値テキスト"/>
        <xdr:cNvSpPr txBox="1"/>
      </xdr:nvSpPr>
      <xdr:spPr>
        <a:xfrm>
          <a:off x="10528300" y="13133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19,725</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79984</xdr:rowOff>
    </xdr:from>
    <xdr:to>
      <xdr:col>15</xdr:col>
      <xdr:colOff>231775</xdr:colOff>
      <xdr:row>78</xdr:row>
      <xdr:rowOff>10134</xdr:rowOff>
    </xdr:to>
    <xdr:sp macro="" textlink="">
      <xdr:nvSpPr>
        <xdr:cNvPr id="397" name="フローチャート : 判断 396"/>
        <xdr:cNvSpPr/>
      </xdr:nvSpPr>
      <xdr:spPr>
        <a:xfrm>
          <a:off x="10426700" y="13281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128563</xdr:rowOff>
    </xdr:from>
    <xdr:to>
      <xdr:col>14</xdr:col>
      <xdr:colOff>28575</xdr:colOff>
      <xdr:row>78</xdr:row>
      <xdr:rowOff>128764</xdr:rowOff>
    </xdr:to>
    <xdr:cxnSp macro="">
      <xdr:nvCxnSpPr>
        <xdr:cNvPr id="398" name="直線コネクタ 397"/>
        <xdr:cNvCxnSpPr/>
      </xdr:nvCxnSpPr>
      <xdr:spPr>
        <a:xfrm>
          <a:off x="8750300" y="13501663"/>
          <a:ext cx="889000" cy="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147239</xdr:rowOff>
    </xdr:from>
    <xdr:to>
      <xdr:col>14</xdr:col>
      <xdr:colOff>79375</xdr:colOff>
      <xdr:row>78</xdr:row>
      <xdr:rowOff>77389</xdr:rowOff>
    </xdr:to>
    <xdr:sp macro="" textlink="">
      <xdr:nvSpPr>
        <xdr:cNvPr id="399" name="フローチャート : 判断 398"/>
        <xdr:cNvSpPr/>
      </xdr:nvSpPr>
      <xdr:spPr>
        <a:xfrm>
          <a:off x="9588500" y="13348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93916</xdr:rowOff>
    </xdr:from>
    <xdr:ext cx="534377" cy="259045"/>
    <xdr:sp macro="" textlink="">
      <xdr:nvSpPr>
        <xdr:cNvPr id="400" name="テキスト ボックス 399"/>
        <xdr:cNvSpPr txBox="1"/>
      </xdr:nvSpPr>
      <xdr:spPr>
        <a:xfrm>
          <a:off x="9372111" y="13124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12,370</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128563</xdr:rowOff>
    </xdr:from>
    <xdr:to>
      <xdr:col>12</xdr:col>
      <xdr:colOff>511175</xdr:colOff>
      <xdr:row>78</xdr:row>
      <xdr:rowOff>129267</xdr:rowOff>
    </xdr:to>
    <xdr:cxnSp macro="">
      <xdr:nvCxnSpPr>
        <xdr:cNvPr id="401" name="直線コネクタ 400"/>
        <xdr:cNvCxnSpPr/>
      </xdr:nvCxnSpPr>
      <xdr:spPr>
        <a:xfrm flipV="1">
          <a:off x="7861300" y="13501663"/>
          <a:ext cx="889000" cy="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150659</xdr:rowOff>
    </xdr:from>
    <xdr:to>
      <xdr:col>12</xdr:col>
      <xdr:colOff>561975</xdr:colOff>
      <xdr:row>78</xdr:row>
      <xdr:rowOff>80809</xdr:rowOff>
    </xdr:to>
    <xdr:sp macro="" textlink="">
      <xdr:nvSpPr>
        <xdr:cNvPr id="402" name="フローチャート : 判断 401"/>
        <xdr:cNvSpPr/>
      </xdr:nvSpPr>
      <xdr:spPr>
        <a:xfrm>
          <a:off x="8699500" y="13352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97336</xdr:rowOff>
    </xdr:from>
    <xdr:ext cx="534377" cy="259045"/>
    <xdr:sp macro="" textlink="">
      <xdr:nvSpPr>
        <xdr:cNvPr id="403" name="テキスト ボックス 402"/>
        <xdr:cNvSpPr txBox="1"/>
      </xdr:nvSpPr>
      <xdr:spPr>
        <a:xfrm>
          <a:off x="8483111" y="13127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11,996</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125893</xdr:rowOff>
    </xdr:from>
    <xdr:to>
      <xdr:col>11</xdr:col>
      <xdr:colOff>307975</xdr:colOff>
      <xdr:row>78</xdr:row>
      <xdr:rowOff>129267</xdr:rowOff>
    </xdr:to>
    <xdr:cxnSp macro="">
      <xdr:nvCxnSpPr>
        <xdr:cNvPr id="404" name="直線コネクタ 403"/>
        <xdr:cNvCxnSpPr/>
      </xdr:nvCxnSpPr>
      <xdr:spPr>
        <a:xfrm>
          <a:off x="6972300" y="13498993"/>
          <a:ext cx="889000" cy="3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154736</xdr:rowOff>
    </xdr:from>
    <xdr:to>
      <xdr:col>11</xdr:col>
      <xdr:colOff>358775</xdr:colOff>
      <xdr:row>78</xdr:row>
      <xdr:rowOff>84886</xdr:rowOff>
    </xdr:to>
    <xdr:sp macro="" textlink="">
      <xdr:nvSpPr>
        <xdr:cNvPr id="405" name="フローチャート : 判断 404"/>
        <xdr:cNvSpPr/>
      </xdr:nvSpPr>
      <xdr:spPr>
        <a:xfrm>
          <a:off x="7810500" y="1335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101413</xdr:rowOff>
    </xdr:from>
    <xdr:ext cx="534377" cy="259045"/>
    <xdr:sp macro="" textlink="">
      <xdr:nvSpPr>
        <xdr:cNvPr id="406" name="テキスト ボックス 405"/>
        <xdr:cNvSpPr txBox="1"/>
      </xdr:nvSpPr>
      <xdr:spPr>
        <a:xfrm>
          <a:off x="7594111" y="13131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11,550</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151609</xdr:rowOff>
    </xdr:from>
    <xdr:to>
      <xdr:col>10</xdr:col>
      <xdr:colOff>155575</xdr:colOff>
      <xdr:row>78</xdr:row>
      <xdr:rowOff>81759</xdr:rowOff>
    </xdr:to>
    <xdr:sp macro="" textlink="">
      <xdr:nvSpPr>
        <xdr:cNvPr id="407" name="フローチャート : 判断 406"/>
        <xdr:cNvSpPr/>
      </xdr:nvSpPr>
      <xdr:spPr>
        <a:xfrm>
          <a:off x="6921500" y="13353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98286</xdr:rowOff>
    </xdr:from>
    <xdr:ext cx="534377" cy="259045"/>
    <xdr:sp macro="" textlink="">
      <xdr:nvSpPr>
        <xdr:cNvPr id="408" name="テキスト ボックス 407"/>
        <xdr:cNvSpPr txBox="1"/>
      </xdr:nvSpPr>
      <xdr:spPr>
        <a:xfrm>
          <a:off x="6705111" y="1312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11,892</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9" name="テキスト ボックス 40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0" name="テキスト ボックス 40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1" name="テキスト ボックス 41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2" name="テキスト ボックス 41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3" name="テキスト ボックス 41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71791</xdr:rowOff>
    </xdr:from>
    <xdr:to>
      <xdr:col>15</xdr:col>
      <xdr:colOff>231775</xdr:colOff>
      <xdr:row>79</xdr:row>
      <xdr:rowOff>1941</xdr:rowOff>
    </xdr:to>
    <xdr:sp macro="" textlink="">
      <xdr:nvSpPr>
        <xdr:cNvPr id="414" name="円/楕円 413"/>
        <xdr:cNvSpPr/>
      </xdr:nvSpPr>
      <xdr:spPr>
        <a:xfrm>
          <a:off x="10426700" y="13444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158168</xdr:rowOff>
    </xdr:from>
    <xdr:ext cx="469744" cy="259045"/>
    <xdr:sp macro="" textlink="">
      <xdr:nvSpPr>
        <xdr:cNvPr id="415" name="商工費該当値テキスト"/>
        <xdr:cNvSpPr txBox="1"/>
      </xdr:nvSpPr>
      <xdr:spPr>
        <a:xfrm>
          <a:off x="10528300" y="13359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1,871</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77964</xdr:rowOff>
    </xdr:from>
    <xdr:to>
      <xdr:col>14</xdr:col>
      <xdr:colOff>79375</xdr:colOff>
      <xdr:row>79</xdr:row>
      <xdr:rowOff>8114</xdr:rowOff>
    </xdr:to>
    <xdr:sp macro="" textlink="">
      <xdr:nvSpPr>
        <xdr:cNvPr id="416" name="円/楕円 415"/>
        <xdr:cNvSpPr/>
      </xdr:nvSpPr>
      <xdr:spPr>
        <a:xfrm>
          <a:off x="9588500" y="1345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170691</xdr:rowOff>
    </xdr:from>
    <xdr:ext cx="469744" cy="259045"/>
    <xdr:sp macro="" textlink="">
      <xdr:nvSpPr>
        <xdr:cNvPr id="417" name="テキスト ボックス 416"/>
        <xdr:cNvSpPr txBox="1"/>
      </xdr:nvSpPr>
      <xdr:spPr>
        <a:xfrm>
          <a:off x="9404427" y="13543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1,196</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77763</xdr:rowOff>
    </xdr:from>
    <xdr:to>
      <xdr:col>12</xdr:col>
      <xdr:colOff>561975</xdr:colOff>
      <xdr:row>79</xdr:row>
      <xdr:rowOff>7913</xdr:rowOff>
    </xdr:to>
    <xdr:sp macro="" textlink="">
      <xdr:nvSpPr>
        <xdr:cNvPr id="418" name="円/楕円 417"/>
        <xdr:cNvSpPr/>
      </xdr:nvSpPr>
      <xdr:spPr>
        <a:xfrm>
          <a:off x="8699500" y="13450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170490</xdr:rowOff>
    </xdr:from>
    <xdr:ext cx="469744" cy="259045"/>
    <xdr:sp macro="" textlink="">
      <xdr:nvSpPr>
        <xdr:cNvPr id="419" name="テキスト ボックス 418"/>
        <xdr:cNvSpPr txBox="1"/>
      </xdr:nvSpPr>
      <xdr:spPr>
        <a:xfrm>
          <a:off x="8515427" y="13543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1,218</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78467</xdr:rowOff>
    </xdr:from>
    <xdr:to>
      <xdr:col>11</xdr:col>
      <xdr:colOff>358775</xdr:colOff>
      <xdr:row>79</xdr:row>
      <xdr:rowOff>8617</xdr:rowOff>
    </xdr:to>
    <xdr:sp macro="" textlink="">
      <xdr:nvSpPr>
        <xdr:cNvPr id="420" name="円/楕円 419"/>
        <xdr:cNvSpPr/>
      </xdr:nvSpPr>
      <xdr:spPr>
        <a:xfrm>
          <a:off x="7810500" y="1345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171194</xdr:rowOff>
    </xdr:from>
    <xdr:ext cx="469744" cy="259045"/>
    <xdr:sp macro="" textlink="">
      <xdr:nvSpPr>
        <xdr:cNvPr id="421" name="テキスト ボックス 420"/>
        <xdr:cNvSpPr txBox="1"/>
      </xdr:nvSpPr>
      <xdr:spPr>
        <a:xfrm>
          <a:off x="7626427" y="13544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1,141</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75093</xdr:rowOff>
    </xdr:from>
    <xdr:to>
      <xdr:col>10</xdr:col>
      <xdr:colOff>155575</xdr:colOff>
      <xdr:row>79</xdr:row>
      <xdr:rowOff>5243</xdr:rowOff>
    </xdr:to>
    <xdr:sp macro="" textlink="">
      <xdr:nvSpPr>
        <xdr:cNvPr id="422" name="円/楕円 421"/>
        <xdr:cNvSpPr/>
      </xdr:nvSpPr>
      <xdr:spPr>
        <a:xfrm>
          <a:off x="6921500" y="13448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167820</xdr:rowOff>
    </xdr:from>
    <xdr:ext cx="469744" cy="259045"/>
    <xdr:sp macro="" textlink="">
      <xdr:nvSpPr>
        <xdr:cNvPr id="423" name="テキスト ボックス 422"/>
        <xdr:cNvSpPr txBox="1"/>
      </xdr:nvSpPr>
      <xdr:spPr>
        <a:xfrm>
          <a:off x="6737427" y="13540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4" name="正方形/長方形 42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5" name="正方形/長方形 42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6" name="正方形/長方形 42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25/65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7" name="正方形/長方形 42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8" name="正方形/長方形 42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9" name="正方形/長方形 42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0" name="正方形/長方形 42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40,718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1" name="正方形/長方形 43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2" name="テキスト ボックス 43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3" name="直線コネクタ 43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4" name="直線コネクタ 43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5" name="テキスト ボックス 43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6" name="直線コネクタ 43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37" name="テキスト ボックス 436"/>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8" name="直線コネクタ 43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39" name="テキスト ボックス 438"/>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0" name="直線コネクタ 43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41" name="テキスト ボックス 440"/>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2" name="直線コネクタ 44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43" name="テキスト ボックス 442"/>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45" name="テキスト ボックス 444"/>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97813</xdr:rowOff>
    </xdr:from>
    <xdr:to>
      <xdr:col>15</xdr:col>
      <xdr:colOff>180340</xdr:colOff>
      <xdr:row>99</xdr:row>
      <xdr:rowOff>22031</xdr:rowOff>
    </xdr:to>
    <xdr:cxnSp macro="">
      <xdr:nvCxnSpPr>
        <xdr:cNvPr id="447" name="直線コネクタ 446"/>
        <xdr:cNvCxnSpPr/>
      </xdr:nvCxnSpPr>
      <xdr:spPr>
        <a:xfrm flipV="1">
          <a:off x="10475595" y="15528313"/>
          <a:ext cx="1270" cy="1467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25858</xdr:rowOff>
    </xdr:from>
    <xdr:ext cx="534377" cy="259045"/>
    <xdr:sp macro="" textlink="">
      <xdr:nvSpPr>
        <xdr:cNvPr id="448" name="土木費最小値テキスト"/>
        <xdr:cNvSpPr txBox="1"/>
      </xdr:nvSpPr>
      <xdr:spPr>
        <a:xfrm>
          <a:off x="10528300" y="16999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17,653</a:t>
          </a:r>
          <a:endParaRPr kumimoji="1" lang="ja-JP" altLang="en-US" sz="1000" b="1">
            <a:latin typeface="ＭＳ Ｐゴシック"/>
          </a:endParaRPr>
        </a:p>
      </xdr:txBody>
    </xdr:sp>
    <xdr:clientData/>
  </xdr:oneCellAnchor>
  <xdr:twoCellAnchor>
    <xdr:from>
      <xdr:col>15</xdr:col>
      <xdr:colOff>92075</xdr:colOff>
      <xdr:row>99</xdr:row>
      <xdr:rowOff>22031</xdr:rowOff>
    </xdr:from>
    <xdr:to>
      <xdr:col>15</xdr:col>
      <xdr:colOff>269875</xdr:colOff>
      <xdr:row>99</xdr:row>
      <xdr:rowOff>22031</xdr:rowOff>
    </xdr:to>
    <xdr:cxnSp macro="">
      <xdr:nvCxnSpPr>
        <xdr:cNvPr id="449" name="直線コネクタ 448"/>
        <xdr:cNvCxnSpPr/>
      </xdr:nvCxnSpPr>
      <xdr:spPr>
        <a:xfrm>
          <a:off x="10388600" y="16995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44490</xdr:rowOff>
    </xdr:from>
    <xdr:ext cx="690189" cy="259045"/>
    <xdr:sp macro="" textlink="">
      <xdr:nvSpPr>
        <xdr:cNvPr id="450" name="土木費最大値テキスト"/>
        <xdr:cNvSpPr txBox="1"/>
      </xdr:nvSpPr>
      <xdr:spPr>
        <a:xfrm>
          <a:off x="10528300" y="153035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1,172,982</a:t>
          </a:r>
          <a:endParaRPr kumimoji="1" lang="ja-JP" altLang="en-US" sz="1000" b="1">
            <a:latin typeface="ＭＳ Ｐゴシック"/>
          </a:endParaRPr>
        </a:p>
      </xdr:txBody>
    </xdr:sp>
    <xdr:clientData/>
  </xdr:oneCellAnchor>
  <xdr:twoCellAnchor>
    <xdr:from>
      <xdr:col>15</xdr:col>
      <xdr:colOff>92075</xdr:colOff>
      <xdr:row>90</xdr:row>
      <xdr:rowOff>97813</xdr:rowOff>
    </xdr:from>
    <xdr:to>
      <xdr:col>15</xdr:col>
      <xdr:colOff>269875</xdr:colOff>
      <xdr:row>90</xdr:row>
      <xdr:rowOff>97813</xdr:rowOff>
    </xdr:to>
    <xdr:cxnSp macro="">
      <xdr:nvCxnSpPr>
        <xdr:cNvPr id="451" name="直線コネクタ 450"/>
        <xdr:cNvCxnSpPr/>
      </xdr:nvCxnSpPr>
      <xdr:spPr>
        <a:xfrm>
          <a:off x="10388600" y="15528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123823</xdr:rowOff>
    </xdr:from>
    <xdr:to>
      <xdr:col>15</xdr:col>
      <xdr:colOff>180975</xdr:colOff>
      <xdr:row>98</xdr:row>
      <xdr:rowOff>134350</xdr:rowOff>
    </xdr:to>
    <xdr:cxnSp macro="">
      <xdr:nvCxnSpPr>
        <xdr:cNvPr id="452" name="直線コネクタ 451"/>
        <xdr:cNvCxnSpPr/>
      </xdr:nvCxnSpPr>
      <xdr:spPr>
        <a:xfrm>
          <a:off x="9639300" y="16925923"/>
          <a:ext cx="838200" cy="10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90343</xdr:rowOff>
    </xdr:from>
    <xdr:ext cx="534377" cy="259045"/>
    <xdr:sp macro="" textlink="">
      <xdr:nvSpPr>
        <xdr:cNvPr id="453" name="土木費平均値テキスト"/>
        <xdr:cNvSpPr txBox="1"/>
      </xdr:nvSpPr>
      <xdr:spPr>
        <a:xfrm>
          <a:off x="10528300" y="16720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76,878</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67466</xdr:rowOff>
    </xdr:from>
    <xdr:to>
      <xdr:col>15</xdr:col>
      <xdr:colOff>231775</xdr:colOff>
      <xdr:row>98</xdr:row>
      <xdr:rowOff>169066</xdr:rowOff>
    </xdr:to>
    <xdr:sp macro="" textlink="">
      <xdr:nvSpPr>
        <xdr:cNvPr id="454" name="フローチャート : 判断 453"/>
        <xdr:cNvSpPr/>
      </xdr:nvSpPr>
      <xdr:spPr>
        <a:xfrm>
          <a:off x="10426700" y="1686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122844</xdr:rowOff>
    </xdr:from>
    <xdr:to>
      <xdr:col>14</xdr:col>
      <xdr:colOff>28575</xdr:colOff>
      <xdr:row>98</xdr:row>
      <xdr:rowOff>123823</xdr:rowOff>
    </xdr:to>
    <xdr:cxnSp macro="">
      <xdr:nvCxnSpPr>
        <xdr:cNvPr id="455" name="直線コネクタ 454"/>
        <xdr:cNvCxnSpPr/>
      </xdr:nvCxnSpPr>
      <xdr:spPr>
        <a:xfrm>
          <a:off x="8750300" y="16924944"/>
          <a:ext cx="889000" cy="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96892</xdr:rowOff>
    </xdr:from>
    <xdr:to>
      <xdr:col>14</xdr:col>
      <xdr:colOff>79375</xdr:colOff>
      <xdr:row>99</xdr:row>
      <xdr:rowOff>27042</xdr:rowOff>
    </xdr:to>
    <xdr:sp macro="" textlink="">
      <xdr:nvSpPr>
        <xdr:cNvPr id="456" name="フローチャート : 判断 455"/>
        <xdr:cNvSpPr/>
      </xdr:nvSpPr>
      <xdr:spPr>
        <a:xfrm>
          <a:off x="9588500" y="16898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18169</xdr:rowOff>
    </xdr:from>
    <xdr:ext cx="534377" cy="259045"/>
    <xdr:sp macro="" textlink="">
      <xdr:nvSpPr>
        <xdr:cNvPr id="457" name="テキスト ボックス 456"/>
        <xdr:cNvSpPr txBox="1"/>
      </xdr:nvSpPr>
      <xdr:spPr>
        <a:xfrm>
          <a:off x="9372111" y="16991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53,707</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119613</xdr:rowOff>
    </xdr:from>
    <xdr:to>
      <xdr:col>12</xdr:col>
      <xdr:colOff>511175</xdr:colOff>
      <xdr:row>98</xdr:row>
      <xdr:rowOff>122844</xdr:rowOff>
    </xdr:to>
    <xdr:cxnSp macro="">
      <xdr:nvCxnSpPr>
        <xdr:cNvPr id="458" name="直線コネクタ 457"/>
        <xdr:cNvCxnSpPr/>
      </xdr:nvCxnSpPr>
      <xdr:spPr>
        <a:xfrm>
          <a:off x="7861300" y="16921713"/>
          <a:ext cx="889000" cy="3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95583</xdr:rowOff>
    </xdr:from>
    <xdr:to>
      <xdr:col>12</xdr:col>
      <xdr:colOff>561975</xdr:colOff>
      <xdr:row>99</xdr:row>
      <xdr:rowOff>25733</xdr:rowOff>
    </xdr:to>
    <xdr:sp macro="" textlink="">
      <xdr:nvSpPr>
        <xdr:cNvPr id="459" name="フローチャート : 判断 458"/>
        <xdr:cNvSpPr/>
      </xdr:nvSpPr>
      <xdr:spPr>
        <a:xfrm>
          <a:off x="8699500" y="1689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16860</xdr:rowOff>
    </xdr:from>
    <xdr:ext cx="534377" cy="259045"/>
    <xdr:sp macro="" textlink="">
      <xdr:nvSpPr>
        <xdr:cNvPr id="460" name="テキスト ボックス 459"/>
        <xdr:cNvSpPr txBox="1"/>
      </xdr:nvSpPr>
      <xdr:spPr>
        <a:xfrm>
          <a:off x="8483111" y="1699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54,737</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119613</xdr:rowOff>
    </xdr:from>
    <xdr:to>
      <xdr:col>11</xdr:col>
      <xdr:colOff>307975</xdr:colOff>
      <xdr:row>98</xdr:row>
      <xdr:rowOff>121385</xdr:rowOff>
    </xdr:to>
    <xdr:cxnSp macro="">
      <xdr:nvCxnSpPr>
        <xdr:cNvPr id="461" name="直線コネクタ 460"/>
        <xdr:cNvCxnSpPr/>
      </xdr:nvCxnSpPr>
      <xdr:spPr>
        <a:xfrm flipV="1">
          <a:off x="6972300" y="16921713"/>
          <a:ext cx="889000" cy="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104953</xdr:rowOff>
    </xdr:from>
    <xdr:to>
      <xdr:col>11</xdr:col>
      <xdr:colOff>358775</xdr:colOff>
      <xdr:row>99</xdr:row>
      <xdr:rowOff>35103</xdr:rowOff>
    </xdr:to>
    <xdr:sp macro="" textlink="">
      <xdr:nvSpPr>
        <xdr:cNvPr id="462" name="フローチャート : 判断 461"/>
        <xdr:cNvSpPr/>
      </xdr:nvSpPr>
      <xdr:spPr>
        <a:xfrm>
          <a:off x="7810500" y="1690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26230</xdr:rowOff>
    </xdr:from>
    <xdr:ext cx="534377" cy="259045"/>
    <xdr:sp macro="" textlink="">
      <xdr:nvSpPr>
        <xdr:cNvPr id="463" name="テキスト ボックス 462"/>
        <xdr:cNvSpPr txBox="1"/>
      </xdr:nvSpPr>
      <xdr:spPr>
        <a:xfrm>
          <a:off x="7594111" y="1699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47,360</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104820</xdr:rowOff>
    </xdr:from>
    <xdr:to>
      <xdr:col>10</xdr:col>
      <xdr:colOff>155575</xdr:colOff>
      <xdr:row>99</xdr:row>
      <xdr:rowOff>34970</xdr:rowOff>
    </xdr:to>
    <xdr:sp macro="" textlink="">
      <xdr:nvSpPr>
        <xdr:cNvPr id="464" name="フローチャート : 判断 463"/>
        <xdr:cNvSpPr/>
      </xdr:nvSpPr>
      <xdr:spPr>
        <a:xfrm>
          <a:off x="6921500" y="1690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26097</xdr:rowOff>
    </xdr:from>
    <xdr:ext cx="534377" cy="259045"/>
    <xdr:sp macro="" textlink="">
      <xdr:nvSpPr>
        <xdr:cNvPr id="465" name="テキスト ボックス 464"/>
        <xdr:cNvSpPr txBox="1"/>
      </xdr:nvSpPr>
      <xdr:spPr>
        <a:xfrm>
          <a:off x="6705111" y="1699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47,465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6" name="テキスト ボックス 46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7" name="テキスト ボックス 46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8" name="テキスト ボックス 46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9" name="テキスト ボックス 46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0" name="テキスト ボックス 46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83550</xdr:rowOff>
    </xdr:from>
    <xdr:to>
      <xdr:col>15</xdr:col>
      <xdr:colOff>231775</xdr:colOff>
      <xdr:row>99</xdr:row>
      <xdr:rowOff>13700</xdr:rowOff>
    </xdr:to>
    <xdr:sp macro="" textlink="">
      <xdr:nvSpPr>
        <xdr:cNvPr id="471" name="円/楕円 470"/>
        <xdr:cNvSpPr/>
      </xdr:nvSpPr>
      <xdr:spPr>
        <a:xfrm>
          <a:off x="10426700" y="1688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45892</xdr:rowOff>
    </xdr:from>
    <xdr:ext cx="534377" cy="259045"/>
    <xdr:sp macro="" textlink="">
      <xdr:nvSpPr>
        <xdr:cNvPr id="472" name="土木費該当値テキスト"/>
        <xdr:cNvSpPr txBox="1"/>
      </xdr:nvSpPr>
      <xdr:spPr>
        <a:xfrm>
          <a:off x="10528300" y="16847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64,213</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73023</xdr:rowOff>
    </xdr:from>
    <xdr:to>
      <xdr:col>14</xdr:col>
      <xdr:colOff>79375</xdr:colOff>
      <xdr:row>99</xdr:row>
      <xdr:rowOff>3173</xdr:rowOff>
    </xdr:to>
    <xdr:sp macro="" textlink="">
      <xdr:nvSpPr>
        <xdr:cNvPr id="473" name="円/楕円 472"/>
        <xdr:cNvSpPr/>
      </xdr:nvSpPr>
      <xdr:spPr>
        <a:xfrm>
          <a:off x="9588500" y="16875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19700</xdr:rowOff>
    </xdr:from>
    <xdr:ext cx="534377" cy="259045"/>
    <xdr:sp macro="" textlink="">
      <xdr:nvSpPr>
        <xdr:cNvPr id="474" name="テキスト ボックス 473"/>
        <xdr:cNvSpPr txBox="1"/>
      </xdr:nvSpPr>
      <xdr:spPr>
        <a:xfrm>
          <a:off x="9372111" y="16650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72,501</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72044</xdr:rowOff>
    </xdr:from>
    <xdr:to>
      <xdr:col>12</xdr:col>
      <xdr:colOff>561975</xdr:colOff>
      <xdr:row>99</xdr:row>
      <xdr:rowOff>2194</xdr:rowOff>
    </xdr:to>
    <xdr:sp macro="" textlink="">
      <xdr:nvSpPr>
        <xdr:cNvPr id="475" name="円/楕円 474"/>
        <xdr:cNvSpPr/>
      </xdr:nvSpPr>
      <xdr:spPr>
        <a:xfrm>
          <a:off x="8699500" y="1687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18721</xdr:rowOff>
    </xdr:from>
    <xdr:ext cx="534377" cy="259045"/>
    <xdr:sp macro="" textlink="">
      <xdr:nvSpPr>
        <xdr:cNvPr id="476" name="テキスト ボックス 475"/>
        <xdr:cNvSpPr txBox="1"/>
      </xdr:nvSpPr>
      <xdr:spPr>
        <a:xfrm>
          <a:off x="8483111" y="1664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73,273</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68813</xdr:rowOff>
    </xdr:from>
    <xdr:to>
      <xdr:col>11</xdr:col>
      <xdr:colOff>358775</xdr:colOff>
      <xdr:row>98</xdr:row>
      <xdr:rowOff>170413</xdr:rowOff>
    </xdr:to>
    <xdr:sp macro="" textlink="">
      <xdr:nvSpPr>
        <xdr:cNvPr id="477" name="円/楕円 476"/>
        <xdr:cNvSpPr/>
      </xdr:nvSpPr>
      <xdr:spPr>
        <a:xfrm>
          <a:off x="7810500" y="16870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15490</xdr:rowOff>
    </xdr:from>
    <xdr:ext cx="534377" cy="259045"/>
    <xdr:sp macro="" textlink="">
      <xdr:nvSpPr>
        <xdr:cNvPr id="478" name="テキスト ボックス 477"/>
        <xdr:cNvSpPr txBox="1"/>
      </xdr:nvSpPr>
      <xdr:spPr>
        <a:xfrm>
          <a:off x="7594111" y="1664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75,817</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70585</xdr:rowOff>
    </xdr:from>
    <xdr:to>
      <xdr:col>10</xdr:col>
      <xdr:colOff>155575</xdr:colOff>
      <xdr:row>99</xdr:row>
      <xdr:rowOff>735</xdr:rowOff>
    </xdr:to>
    <xdr:sp macro="" textlink="">
      <xdr:nvSpPr>
        <xdr:cNvPr id="479" name="円/楕円 478"/>
        <xdr:cNvSpPr/>
      </xdr:nvSpPr>
      <xdr:spPr>
        <a:xfrm>
          <a:off x="6921500" y="1687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17262</xdr:rowOff>
    </xdr:from>
    <xdr:ext cx="534377" cy="259045"/>
    <xdr:sp macro="" textlink="">
      <xdr:nvSpPr>
        <xdr:cNvPr id="480" name="テキスト ボックス 479"/>
        <xdr:cNvSpPr txBox="1"/>
      </xdr:nvSpPr>
      <xdr:spPr>
        <a:xfrm>
          <a:off x="6705111" y="16647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74,421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62/65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23,680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91" name="直線コネクタ 49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92" name="テキスト ボックス 49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93" name="直線コネクタ 49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94" name="テキスト ボックス 49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95" name="直線コネクタ 49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96" name="テキスト ボックス 49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97" name="直線コネクタ 49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98" name="テキスト ボックス 49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99" name="直線コネクタ 49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500" name="テキスト ボックス 499"/>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1" name="直線コネクタ 50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2" name="テキスト ボックス 50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29</xdr:row>
      <xdr:rowOff>167551</xdr:rowOff>
    </xdr:from>
    <xdr:to>
      <xdr:col>23</xdr:col>
      <xdr:colOff>516889</xdr:colOff>
      <xdr:row>38</xdr:row>
      <xdr:rowOff>52705</xdr:rowOff>
    </xdr:to>
    <xdr:cxnSp macro="">
      <xdr:nvCxnSpPr>
        <xdr:cNvPr id="504" name="直線コネクタ 503"/>
        <xdr:cNvCxnSpPr/>
      </xdr:nvCxnSpPr>
      <xdr:spPr>
        <a:xfrm flipV="1">
          <a:off x="16317595" y="5139601"/>
          <a:ext cx="1269" cy="1428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56532</xdr:rowOff>
    </xdr:from>
    <xdr:ext cx="534377" cy="259045"/>
    <xdr:sp macro="" textlink="">
      <xdr:nvSpPr>
        <xdr:cNvPr id="505" name="消防費最小値テキスト"/>
        <xdr:cNvSpPr txBox="1"/>
      </xdr:nvSpPr>
      <xdr:spPr>
        <a:xfrm>
          <a:off x="16370300" y="6571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12,850</a:t>
          </a:r>
          <a:endParaRPr kumimoji="1" lang="ja-JP" altLang="en-US" sz="1000" b="1">
            <a:latin typeface="ＭＳ Ｐゴシック"/>
          </a:endParaRPr>
        </a:p>
      </xdr:txBody>
    </xdr:sp>
    <xdr:clientData/>
  </xdr:oneCellAnchor>
  <xdr:twoCellAnchor>
    <xdr:from>
      <xdr:col>23</xdr:col>
      <xdr:colOff>428625</xdr:colOff>
      <xdr:row>38</xdr:row>
      <xdr:rowOff>52705</xdr:rowOff>
    </xdr:from>
    <xdr:to>
      <xdr:col>23</xdr:col>
      <xdr:colOff>606425</xdr:colOff>
      <xdr:row>38</xdr:row>
      <xdr:rowOff>52705</xdr:rowOff>
    </xdr:to>
    <xdr:cxnSp macro="">
      <xdr:nvCxnSpPr>
        <xdr:cNvPr id="506" name="直線コネクタ 505"/>
        <xdr:cNvCxnSpPr/>
      </xdr:nvCxnSpPr>
      <xdr:spPr>
        <a:xfrm>
          <a:off x="16230600" y="656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114228</xdr:rowOff>
    </xdr:from>
    <xdr:ext cx="599010" cy="259045"/>
    <xdr:sp macro="" textlink="">
      <xdr:nvSpPr>
        <xdr:cNvPr id="507" name="消防費最大値テキスト"/>
        <xdr:cNvSpPr txBox="1"/>
      </xdr:nvSpPr>
      <xdr:spPr>
        <a:xfrm>
          <a:off x="16370300" y="4914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125,307</a:t>
          </a:r>
          <a:endParaRPr kumimoji="1" lang="ja-JP" altLang="en-US" sz="1000" b="1">
            <a:latin typeface="ＭＳ Ｐゴシック"/>
          </a:endParaRPr>
        </a:p>
      </xdr:txBody>
    </xdr:sp>
    <xdr:clientData/>
  </xdr:oneCellAnchor>
  <xdr:twoCellAnchor>
    <xdr:from>
      <xdr:col>23</xdr:col>
      <xdr:colOff>428625</xdr:colOff>
      <xdr:row>29</xdr:row>
      <xdr:rowOff>167551</xdr:rowOff>
    </xdr:from>
    <xdr:to>
      <xdr:col>23</xdr:col>
      <xdr:colOff>606425</xdr:colOff>
      <xdr:row>29</xdr:row>
      <xdr:rowOff>167551</xdr:rowOff>
    </xdr:to>
    <xdr:cxnSp macro="">
      <xdr:nvCxnSpPr>
        <xdr:cNvPr id="508" name="直線コネクタ 507"/>
        <xdr:cNvCxnSpPr/>
      </xdr:nvCxnSpPr>
      <xdr:spPr>
        <a:xfrm>
          <a:off x="16230600" y="5139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36957</xdr:rowOff>
    </xdr:from>
    <xdr:to>
      <xdr:col>23</xdr:col>
      <xdr:colOff>517525</xdr:colOff>
      <xdr:row>38</xdr:row>
      <xdr:rowOff>39510</xdr:rowOff>
    </xdr:to>
    <xdr:cxnSp macro="">
      <xdr:nvCxnSpPr>
        <xdr:cNvPr id="509" name="直線コネクタ 508"/>
        <xdr:cNvCxnSpPr/>
      </xdr:nvCxnSpPr>
      <xdr:spPr>
        <a:xfrm flipV="1">
          <a:off x="15481300" y="6552057"/>
          <a:ext cx="838200" cy="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49598</xdr:rowOff>
    </xdr:from>
    <xdr:ext cx="534377" cy="259045"/>
    <xdr:sp macro="" textlink="">
      <xdr:nvSpPr>
        <xdr:cNvPr id="510" name="消防費平均値テキスト"/>
        <xdr:cNvSpPr txBox="1"/>
      </xdr:nvSpPr>
      <xdr:spPr>
        <a:xfrm>
          <a:off x="16370300" y="62217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24,396</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26721</xdr:rowOff>
    </xdr:from>
    <xdr:to>
      <xdr:col>23</xdr:col>
      <xdr:colOff>568325</xdr:colOff>
      <xdr:row>37</xdr:row>
      <xdr:rowOff>128321</xdr:rowOff>
    </xdr:to>
    <xdr:sp macro="" textlink="">
      <xdr:nvSpPr>
        <xdr:cNvPr id="511" name="フローチャート : 判断 510"/>
        <xdr:cNvSpPr/>
      </xdr:nvSpPr>
      <xdr:spPr>
        <a:xfrm>
          <a:off x="16268700" y="6370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39510</xdr:rowOff>
    </xdr:from>
    <xdr:to>
      <xdr:col>22</xdr:col>
      <xdr:colOff>365125</xdr:colOff>
      <xdr:row>38</xdr:row>
      <xdr:rowOff>52908</xdr:rowOff>
    </xdr:to>
    <xdr:cxnSp macro="">
      <xdr:nvCxnSpPr>
        <xdr:cNvPr id="512" name="直線コネクタ 511"/>
        <xdr:cNvCxnSpPr/>
      </xdr:nvCxnSpPr>
      <xdr:spPr>
        <a:xfrm flipV="1">
          <a:off x="14592300" y="6554610"/>
          <a:ext cx="889000" cy="13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146812</xdr:rowOff>
    </xdr:from>
    <xdr:to>
      <xdr:col>22</xdr:col>
      <xdr:colOff>415925</xdr:colOff>
      <xdr:row>37</xdr:row>
      <xdr:rowOff>76962</xdr:rowOff>
    </xdr:to>
    <xdr:sp macro="" textlink="">
      <xdr:nvSpPr>
        <xdr:cNvPr id="513" name="フローチャート : 判断 512"/>
        <xdr:cNvSpPr/>
      </xdr:nvSpPr>
      <xdr:spPr>
        <a:xfrm>
          <a:off x="15430500" y="6319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93489</xdr:rowOff>
    </xdr:from>
    <xdr:ext cx="534377" cy="259045"/>
    <xdr:sp macro="" textlink="">
      <xdr:nvSpPr>
        <xdr:cNvPr id="514" name="テキスト ボックス 513"/>
        <xdr:cNvSpPr txBox="1"/>
      </xdr:nvSpPr>
      <xdr:spPr>
        <a:xfrm>
          <a:off x="15214111" y="6094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28,440</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131940</xdr:rowOff>
    </xdr:from>
    <xdr:to>
      <xdr:col>21</xdr:col>
      <xdr:colOff>161925</xdr:colOff>
      <xdr:row>38</xdr:row>
      <xdr:rowOff>52908</xdr:rowOff>
    </xdr:to>
    <xdr:cxnSp macro="">
      <xdr:nvCxnSpPr>
        <xdr:cNvPr id="515" name="直線コネクタ 514"/>
        <xdr:cNvCxnSpPr/>
      </xdr:nvCxnSpPr>
      <xdr:spPr>
        <a:xfrm>
          <a:off x="13703300" y="6475590"/>
          <a:ext cx="889000" cy="92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149809</xdr:rowOff>
    </xdr:from>
    <xdr:to>
      <xdr:col>21</xdr:col>
      <xdr:colOff>212725</xdr:colOff>
      <xdr:row>37</xdr:row>
      <xdr:rowOff>79959</xdr:rowOff>
    </xdr:to>
    <xdr:sp macro="" textlink="">
      <xdr:nvSpPr>
        <xdr:cNvPr id="516" name="フローチャート : 判断 515"/>
        <xdr:cNvSpPr/>
      </xdr:nvSpPr>
      <xdr:spPr>
        <a:xfrm>
          <a:off x="14541500" y="6322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96486</xdr:rowOff>
    </xdr:from>
    <xdr:ext cx="534377" cy="259045"/>
    <xdr:sp macro="" textlink="">
      <xdr:nvSpPr>
        <xdr:cNvPr id="517" name="テキスト ボックス 516"/>
        <xdr:cNvSpPr txBox="1"/>
      </xdr:nvSpPr>
      <xdr:spPr>
        <a:xfrm>
          <a:off x="14325111" y="6097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28,204</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1740</xdr:rowOff>
    </xdr:from>
    <xdr:to>
      <xdr:col>19</xdr:col>
      <xdr:colOff>644525</xdr:colOff>
      <xdr:row>37</xdr:row>
      <xdr:rowOff>131940</xdr:rowOff>
    </xdr:to>
    <xdr:cxnSp macro="">
      <xdr:nvCxnSpPr>
        <xdr:cNvPr id="518" name="直線コネクタ 517"/>
        <xdr:cNvCxnSpPr/>
      </xdr:nvCxnSpPr>
      <xdr:spPr>
        <a:xfrm>
          <a:off x="12814300" y="6345390"/>
          <a:ext cx="889000" cy="130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28664</xdr:rowOff>
    </xdr:from>
    <xdr:to>
      <xdr:col>20</xdr:col>
      <xdr:colOff>9525</xdr:colOff>
      <xdr:row>37</xdr:row>
      <xdr:rowOff>130264</xdr:rowOff>
    </xdr:to>
    <xdr:sp macro="" textlink="">
      <xdr:nvSpPr>
        <xdr:cNvPr id="519" name="フローチャート : 判断 518"/>
        <xdr:cNvSpPr/>
      </xdr:nvSpPr>
      <xdr:spPr>
        <a:xfrm>
          <a:off x="13652500" y="6372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146791</xdr:rowOff>
    </xdr:from>
    <xdr:ext cx="534377" cy="259045"/>
    <xdr:sp macro="" textlink="">
      <xdr:nvSpPr>
        <xdr:cNvPr id="520" name="テキスト ボックス 519"/>
        <xdr:cNvSpPr txBox="1"/>
      </xdr:nvSpPr>
      <xdr:spPr>
        <a:xfrm>
          <a:off x="13436111" y="6147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24,243</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48057</xdr:rowOff>
    </xdr:from>
    <xdr:to>
      <xdr:col>18</xdr:col>
      <xdr:colOff>492125</xdr:colOff>
      <xdr:row>37</xdr:row>
      <xdr:rowOff>149657</xdr:rowOff>
    </xdr:to>
    <xdr:sp macro="" textlink="">
      <xdr:nvSpPr>
        <xdr:cNvPr id="521" name="フローチャート : 判断 520"/>
        <xdr:cNvSpPr/>
      </xdr:nvSpPr>
      <xdr:spPr>
        <a:xfrm>
          <a:off x="12763500" y="639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140784</xdr:rowOff>
    </xdr:from>
    <xdr:ext cx="534377" cy="259045"/>
    <xdr:sp macro="" textlink="">
      <xdr:nvSpPr>
        <xdr:cNvPr id="522" name="テキスト ボックス 521"/>
        <xdr:cNvSpPr txBox="1"/>
      </xdr:nvSpPr>
      <xdr:spPr>
        <a:xfrm>
          <a:off x="12547111" y="6484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22,716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3" name="テキスト ボックス 52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4" name="テキスト ボックス 52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5" name="テキスト ボックス 52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6" name="テキスト ボックス 52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7" name="テキスト ボックス 52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157607</xdr:rowOff>
    </xdr:from>
    <xdr:to>
      <xdr:col>23</xdr:col>
      <xdr:colOff>568325</xdr:colOff>
      <xdr:row>38</xdr:row>
      <xdr:rowOff>87757</xdr:rowOff>
    </xdr:to>
    <xdr:sp macro="" textlink="">
      <xdr:nvSpPr>
        <xdr:cNvPr id="528" name="円/楕円 527"/>
        <xdr:cNvSpPr/>
      </xdr:nvSpPr>
      <xdr:spPr>
        <a:xfrm>
          <a:off x="16268700" y="6501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72534</xdr:rowOff>
    </xdr:from>
    <xdr:ext cx="534377" cy="259045"/>
    <xdr:sp macro="" textlink="">
      <xdr:nvSpPr>
        <xdr:cNvPr id="529" name="消防費該当値テキスト"/>
        <xdr:cNvSpPr txBox="1"/>
      </xdr:nvSpPr>
      <xdr:spPr>
        <a:xfrm>
          <a:off x="16370300" y="6416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14,090</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160160</xdr:rowOff>
    </xdr:from>
    <xdr:to>
      <xdr:col>22</xdr:col>
      <xdr:colOff>415925</xdr:colOff>
      <xdr:row>38</xdr:row>
      <xdr:rowOff>90310</xdr:rowOff>
    </xdr:to>
    <xdr:sp macro="" textlink="">
      <xdr:nvSpPr>
        <xdr:cNvPr id="530" name="円/楕円 529"/>
        <xdr:cNvSpPr/>
      </xdr:nvSpPr>
      <xdr:spPr>
        <a:xfrm>
          <a:off x="15430500" y="650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81437</xdr:rowOff>
    </xdr:from>
    <xdr:ext cx="534377" cy="259045"/>
    <xdr:sp macro="" textlink="">
      <xdr:nvSpPr>
        <xdr:cNvPr id="531" name="テキスト ボックス 530"/>
        <xdr:cNvSpPr txBox="1"/>
      </xdr:nvSpPr>
      <xdr:spPr>
        <a:xfrm>
          <a:off x="15214111" y="659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13,889</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2108</xdr:rowOff>
    </xdr:from>
    <xdr:to>
      <xdr:col>21</xdr:col>
      <xdr:colOff>212725</xdr:colOff>
      <xdr:row>38</xdr:row>
      <xdr:rowOff>103708</xdr:rowOff>
    </xdr:to>
    <xdr:sp macro="" textlink="">
      <xdr:nvSpPr>
        <xdr:cNvPr id="532" name="円/楕円 531"/>
        <xdr:cNvSpPr/>
      </xdr:nvSpPr>
      <xdr:spPr>
        <a:xfrm>
          <a:off x="14541500" y="6517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94835</xdr:rowOff>
    </xdr:from>
    <xdr:ext cx="534377" cy="259045"/>
    <xdr:sp macro="" textlink="">
      <xdr:nvSpPr>
        <xdr:cNvPr id="533" name="テキスト ボックス 532"/>
        <xdr:cNvSpPr txBox="1"/>
      </xdr:nvSpPr>
      <xdr:spPr>
        <a:xfrm>
          <a:off x="14325111" y="6609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12,834</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81140</xdr:rowOff>
    </xdr:from>
    <xdr:to>
      <xdr:col>20</xdr:col>
      <xdr:colOff>9525</xdr:colOff>
      <xdr:row>38</xdr:row>
      <xdr:rowOff>11291</xdr:rowOff>
    </xdr:to>
    <xdr:sp macro="" textlink="">
      <xdr:nvSpPr>
        <xdr:cNvPr id="534" name="円/楕円 533"/>
        <xdr:cNvSpPr/>
      </xdr:nvSpPr>
      <xdr:spPr>
        <a:xfrm>
          <a:off x="13652500" y="642479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2417</xdr:rowOff>
    </xdr:from>
    <xdr:ext cx="534377" cy="259045"/>
    <xdr:sp macro="" textlink="">
      <xdr:nvSpPr>
        <xdr:cNvPr id="535" name="テキスト ボックス 534"/>
        <xdr:cNvSpPr txBox="1"/>
      </xdr:nvSpPr>
      <xdr:spPr>
        <a:xfrm>
          <a:off x="13436111" y="6517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20,111</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122390</xdr:rowOff>
    </xdr:from>
    <xdr:to>
      <xdr:col>18</xdr:col>
      <xdr:colOff>492125</xdr:colOff>
      <xdr:row>37</xdr:row>
      <xdr:rowOff>52540</xdr:rowOff>
    </xdr:to>
    <xdr:sp macro="" textlink="">
      <xdr:nvSpPr>
        <xdr:cNvPr id="536" name="円/楕円 535"/>
        <xdr:cNvSpPr/>
      </xdr:nvSpPr>
      <xdr:spPr>
        <a:xfrm>
          <a:off x="12763500" y="629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69067</xdr:rowOff>
    </xdr:from>
    <xdr:ext cx="534377" cy="259045"/>
    <xdr:sp macro="" textlink="">
      <xdr:nvSpPr>
        <xdr:cNvPr id="537" name="テキスト ボックス 536"/>
        <xdr:cNvSpPr txBox="1"/>
      </xdr:nvSpPr>
      <xdr:spPr>
        <a:xfrm>
          <a:off x="12547111" y="606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30,363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8" name="正方形/長方形 53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9" name="正方形/長方形 53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0" name="正方形/長方形 53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28/65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1" name="正方形/長方形 54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2" name="正方形/長方形 54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3" name="正方形/長方形 54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4" name="正方形/長方形 54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38,067</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5" name="正方形/長方形 54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6" name="テキスト ボックス 54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7" name="直線コネクタ 54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48" name="直線コネクタ 547"/>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49" name="テキスト ボックス 548"/>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50" name="直線コネクタ 549"/>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55</xdr:row>
      <xdr:rowOff>54627</xdr:rowOff>
    </xdr:from>
    <xdr:ext cx="595419" cy="259045"/>
    <xdr:sp macro="" textlink="">
      <xdr:nvSpPr>
        <xdr:cNvPr id="551" name="テキスト ボックス 550"/>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52" name="直線コネクタ 551"/>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111777</xdr:rowOff>
    </xdr:from>
    <xdr:ext cx="595419" cy="259045"/>
    <xdr:sp macro="" textlink="">
      <xdr:nvSpPr>
        <xdr:cNvPr id="553" name="テキスト ボックス 552"/>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54" name="直線コネクタ 553"/>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55" name="テキスト ボックス 554"/>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56" name="直線コネクタ 55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57" name="テキスト ボックス 55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5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52</xdr:row>
      <xdr:rowOff>112643</xdr:rowOff>
    </xdr:from>
    <xdr:to>
      <xdr:col>23</xdr:col>
      <xdr:colOff>516889</xdr:colOff>
      <xdr:row>58</xdr:row>
      <xdr:rowOff>7675</xdr:rowOff>
    </xdr:to>
    <xdr:cxnSp macro="">
      <xdr:nvCxnSpPr>
        <xdr:cNvPr id="559" name="直線コネクタ 558"/>
        <xdr:cNvCxnSpPr/>
      </xdr:nvCxnSpPr>
      <xdr:spPr>
        <a:xfrm flipV="1">
          <a:off x="16317595" y="9028043"/>
          <a:ext cx="1269" cy="923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11502</xdr:rowOff>
    </xdr:from>
    <xdr:ext cx="534377" cy="259045"/>
    <xdr:sp macro="" textlink="">
      <xdr:nvSpPr>
        <xdr:cNvPr id="560" name="教育費最小値テキスト"/>
        <xdr:cNvSpPr txBox="1"/>
      </xdr:nvSpPr>
      <xdr:spPr>
        <a:xfrm>
          <a:off x="16370300" y="9955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28,877</a:t>
          </a:r>
          <a:endParaRPr kumimoji="1" lang="ja-JP" altLang="en-US" sz="1000" b="1">
            <a:latin typeface="ＭＳ Ｐゴシック"/>
          </a:endParaRPr>
        </a:p>
      </xdr:txBody>
    </xdr:sp>
    <xdr:clientData/>
  </xdr:oneCellAnchor>
  <xdr:twoCellAnchor>
    <xdr:from>
      <xdr:col>23</xdr:col>
      <xdr:colOff>428625</xdr:colOff>
      <xdr:row>58</xdr:row>
      <xdr:rowOff>7675</xdr:rowOff>
    </xdr:from>
    <xdr:to>
      <xdr:col>23</xdr:col>
      <xdr:colOff>606425</xdr:colOff>
      <xdr:row>58</xdr:row>
      <xdr:rowOff>7675</xdr:rowOff>
    </xdr:to>
    <xdr:cxnSp macro="">
      <xdr:nvCxnSpPr>
        <xdr:cNvPr id="561" name="直線コネクタ 560"/>
        <xdr:cNvCxnSpPr/>
      </xdr:nvCxnSpPr>
      <xdr:spPr>
        <a:xfrm>
          <a:off x="16230600" y="9951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51</xdr:row>
      <xdr:rowOff>59320</xdr:rowOff>
    </xdr:from>
    <xdr:ext cx="599010" cy="259045"/>
    <xdr:sp macro="" textlink="">
      <xdr:nvSpPr>
        <xdr:cNvPr id="562" name="教育費最大値テキスト"/>
        <xdr:cNvSpPr txBox="1"/>
      </xdr:nvSpPr>
      <xdr:spPr>
        <a:xfrm>
          <a:off x="16370300" y="8803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230,918</a:t>
          </a:r>
          <a:endParaRPr kumimoji="1" lang="ja-JP" altLang="en-US" sz="1000" b="1">
            <a:latin typeface="ＭＳ Ｐゴシック"/>
          </a:endParaRPr>
        </a:p>
      </xdr:txBody>
    </xdr:sp>
    <xdr:clientData/>
  </xdr:oneCellAnchor>
  <xdr:twoCellAnchor>
    <xdr:from>
      <xdr:col>23</xdr:col>
      <xdr:colOff>428625</xdr:colOff>
      <xdr:row>52</xdr:row>
      <xdr:rowOff>112643</xdr:rowOff>
    </xdr:from>
    <xdr:to>
      <xdr:col>23</xdr:col>
      <xdr:colOff>606425</xdr:colOff>
      <xdr:row>52</xdr:row>
      <xdr:rowOff>112643</xdr:rowOff>
    </xdr:to>
    <xdr:cxnSp macro="">
      <xdr:nvCxnSpPr>
        <xdr:cNvPr id="563" name="直線コネクタ 562"/>
        <xdr:cNvCxnSpPr/>
      </xdr:nvCxnSpPr>
      <xdr:spPr>
        <a:xfrm>
          <a:off x="16230600" y="902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42202</xdr:rowOff>
    </xdr:from>
    <xdr:to>
      <xdr:col>23</xdr:col>
      <xdr:colOff>517525</xdr:colOff>
      <xdr:row>57</xdr:row>
      <xdr:rowOff>49572</xdr:rowOff>
    </xdr:to>
    <xdr:cxnSp macro="">
      <xdr:nvCxnSpPr>
        <xdr:cNvPr id="564" name="直線コネクタ 563"/>
        <xdr:cNvCxnSpPr/>
      </xdr:nvCxnSpPr>
      <xdr:spPr>
        <a:xfrm>
          <a:off x="15481300" y="9814852"/>
          <a:ext cx="838200" cy="7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159271</xdr:rowOff>
    </xdr:from>
    <xdr:ext cx="534377" cy="259045"/>
    <xdr:sp macro="" textlink="">
      <xdr:nvSpPr>
        <xdr:cNvPr id="565" name="教育費平均値テキスト"/>
        <xdr:cNvSpPr txBox="1"/>
      </xdr:nvSpPr>
      <xdr:spPr>
        <a:xfrm>
          <a:off x="16370300" y="9589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64,612</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136394</xdr:rowOff>
    </xdr:from>
    <xdr:to>
      <xdr:col>23</xdr:col>
      <xdr:colOff>568325</xdr:colOff>
      <xdr:row>57</xdr:row>
      <xdr:rowOff>66544</xdr:rowOff>
    </xdr:to>
    <xdr:sp macro="" textlink="">
      <xdr:nvSpPr>
        <xdr:cNvPr id="566" name="フローチャート : 判断 565"/>
        <xdr:cNvSpPr/>
      </xdr:nvSpPr>
      <xdr:spPr>
        <a:xfrm>
          <a:off x="16268700" y="973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42202</xdr:rowOff>
    </xdr:from>
    <xdr:to>
      <xdr:col>22</xdr:col>
      <xdr:colOff>365125</xdr:colOff>
      <xdr:row>57</xdr:row>
      <xdr:rowOff>72555</xdr:rowOff>
    </xdr:to>
    <xdr:cxnSp macro="">
      <xdr:nvCxnSpPr>
        <xdr:cNvPr id="567" name="直線コネクタ 566"/>
        <xdr:cNvCxnSpPr/>
      </xdr:nvCxnSpPr>
      <xdr:spPr>
        <a:xfrm flipV="1">
          <a:off x="14592300" y="9814852"/>
          <a:ext cx="889000" cy="30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147979</xdr:rowOff>
    </xdr:from>
    <xdr:to>
      <xdr:col>22</xdr:col>
      <xdr:colOff>415925</xdr:colOff>
      <xdr:row>57</xdr:row>
      <xdr:rowOff>78129</xdr:rowOff>
    </xdr:to>
    <xdr:sp macro="" textlink="">
      <xdr:nvSpPr>
        <xdr:cNvPr id="568" name="フローチャート : 判断 567"/>
        <xdr:cNvSpPr/>
      </xdr:nvSpPr>
      <xdr:spPr>
        <a:xfrm>
          <a:off x="15430500" y="9749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94656</xdr:rowOff>
    </xdr:from>
    <xdr:ext cx="534377" cy="259045"/>
    <xdr:sp macro="" textlink="">
      <xdr:nvSpPr>
        <xdr:cNvPr id="569" name="テキスト ボックス 568"/>
        <xdr:cNvSpPr txBox="1"/>
      </xdr:nvSpPr>
      <xdr:spPr>
        <a:xfrm>
          <a:off x="15214111" y="9524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62,078</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61354</xdr:rowOff>
    </xdr:from>
    <xdr:to>
      <xdr:col>21</xdr:col>
      <xdr:colOff>161925</xdr:colOff>
      <xdr:row>57</xdr:row>
      <xdr:rowOff>72555</xdr:rowOff>
    </xdr:to>
    <xdr:cxnSp macro="">
      <xdr:nvCxnSpPr>
        <xdr:cNvPr id="570" name="直線コネクタ 569"/>
        <xdr:cNvCxnSpPr/>
      </xdr:nvCxnSpPr>
      <xdr:spPr>
        <a:xfrm>
          <a:off x="13703300" y="9834004"/>
          <a:ext cx="889000" cy="1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167639</xdr:rowOff>
    </xdr:from>
    <xdr:to>
      <xdr:col>21</xdr:col>
      <xdr:colOff>212725</xdr:colOff>
      <xdr:row>57</xdr:row>
      <xdr:rowOff>97789</xdr:rowOff>
    </xdr:to>
    <xdr:sp macro="" textlink="">
      <xdr:nvSpPr>
        <xdr:cNvPr id="571" name="フローチャート : 判断 570"/>
        <xdr:cNvSpPr/>
      </xdr:nvSpPr>
      <xdr:spPr>
        <a:xfrm>
          <a:off x="14541500" y="976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114316</xdr:rowOff>
    </xdr:from>
    <xdr:ext cx="534377" cy="259045"/>
    <xdr:sp macro="" textlink="">
      <xdr:nvSpPr>
        <xdr:cNvPr id="572" name="テキスト ボックス 571"/>
        <xdr:cNvSpPr txBox="1"/>
      </xdr:nvSpPr>
      <xdr:spPr>
        <a:xfrm>
          <a:off x="14325111" y="9544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57,778</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45805</xdr:rowOff>
    </xdr:from>
    <xdr:to>
      <xdr:col>19</xdr:col>
      <xdr:colOff>644525</xdr:colOff>
      <xdr:row>57</xdr:row>
      <xdr:rowOff>61354</xdr:rowOff>
    </xdr:to>
    <xdr:cxnSp macro="">
      <xdr:nvCxnSpPr>
        <xdr:cNvPr id="573" name="直線コネクタ 572"/>
        <xdr:cNvCxnSpPr/>
      </xdr:nvCxnSpPr>
      <xdr:spPr>
        <a:xfrm>
          <a:off x="12814300" y="9818455"/>
          <a:ext cx="889000" cy="15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7024</xdr:rowOff>
    </xdr:from>
    <xdr:to>
      <xdr:col>20</xdr:col>
      <xdr:colOff>9525</xdr:colOff>
      <xdr:row>57</xdr:row>
      <xdr:rowOff>108624</xdr:rowOff>
    </xdr:to>
    <xdr:sp macro="" textlink="">
      <xdr:nvSpPr>
        <xdr:cNvPr id="574" name="フローチャート : 判断 573"/>
        <xdr:cNvSpPr/>
      </xdr:nvSpPr>
      <xdr:spPr>
        <a:xfrm>
          <a:off x="13652500" y="977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125151</xdr:rowOff>
    </xdr:from>
    <xdr:ext cx="534377" cy="259045"/>
    <xdr:sp macro="" textlink="">
      <xdr:nvSpPr>
        <xdr:cNvPr id="575" name="テキスト ボックス 574"/>
        <xdr:cNvSpPr txBox="1"/>
      </xdr:nvSpPr>
      <xdr:spPr>
        <a:xfrm>
          <a:off x="13436111" y="955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55,408</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160904</xdr:rowOff>
    </xdr:from>
    <xdr:to>
      <xdr:col>18</xdr:col>
      <xdr:colOff>492125</xdr:colOff>
      <xdr:row>57</xdr:row>
      <xdr:rowOff>91054</xdr:rowOff>
    </xdr:to>
    <xdr:sp macro="" textlink="">
      <xdr:nvSpPr>
        <xdr:cNvPr id="576" name="フローチャート : 判断 575"/>
        <xdr:cNvSpPr/>
      </xdr:nvSpPr>
      <xdr:spPr>
        <a:xfrm>
          <a:off x="12763500" y="976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107581</xdr:rowOff>
    </xdr:from>
    <xdr:ext cx="534377" cy="259045"/>
    <xdr:sp macro="" textlink="">
      <xdr:nvSpPr>
        <xdr:cNvPr id="577" name="テキスト ボックス 576"/>
        <xdr:cNvSpPr txBox="1"/>
      </xdr:nvSpPr>
      <xdr:spPr>
        <a:xfrm>
          <a:off x="12547111" y="953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59,251</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78" name="テキスト ボックス 57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79" name="テキスト ボックス 57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0" name="テキスト ボックス 57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1" name="テキスト ボックス 58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2" name="テキスト ボックス 58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56</xdr:row>
      <xdr:rowOff>170222</xdr:rowOff>
    </xdr:from>
    <xdr:to>
      <xdr:col>23</xdr:col>
      <xdr:colOff>568325</xdr:colOff>
      <xdr:row>57</xdr:row>
      <xdr:rowOff>100372</xdr:rowOff>
    </xdr:to>
    <xdr:sp macro="" textlink="">
      <xdr:nvSpPr>
        <xdr:cNvPr id="583" name="円/楕円 582"/>
        <xdr:cNvSpPr/>
      </xdr:nvSpPr>
      <xdr:spPr>
        <a:xfrm>
          <a:off x="16268700" y="9771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148649</xdr:rowOff>
    </xdr:from>
    <xdr:ext cx="534377" cy="259045"/>
    <xdr:sp macro="" textlink="">
      <xdr:nvSpPr>
        <xdr:cNvPr id="584" name="教育費該当値テキスト"/>
        <xdr:cNvSpPr txBox="1"/>
      </xdr:nvSpPr>
      <xdr:spPr>
        <a:xfrm>
          <a:off x="16370300" y="974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57,213</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162852</xdr:rowOff>
    </xdr:from>
    <xdr:to>
      <xdr:col>22</xdr:col>
      <xdr:colOff>415925</xdr:colOff>
      <xdr:row>57</xdr:row>
      <xdr:rowOff>93002</xdr:rowOff>
    </xdr:to>
    <xdr:sp macro="" textlink="">
      <xdr:nvSpPr>
        <xdr:cNvPr id="585" name="円/楕円 584"/>
        <xdr:cNvSpPr/>
      </xdr:nvSpPr>
      <xdr:spPr>
        <a:xfrm>
          <a:off x="15430500" y="9764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84129</xdr:rowOff>
    </xdr:from>
    <xdr:ext cx="534377" cy="259045"/>
    <xdr:sp macro="" textlink="">
      <xdr:nvSpPr>
        <xdr:cNvPr id="586" name="テキスト ボックス 585"/>
        <xdr:cNvSpPr txBox="1"/>
      </xdr:nvSpPr>
      <xdr:spPr>
        <a:xfrm>
          <a:off x="15214111" y="985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58,825</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21755</xdr:rowOff>
    </xdr:from>
    <xdr:to>
      <xdr:col>21</xdr:col>
      <xdr:colOff>212725</xdr:colOff>
      <xdr:row>57</xdr:row>
      <xdr:rowOff>123355</xdr:rowOff>
    </xdr:to>
    <xdr:sp macro="" textlink="">
      <xdr:nvSpPr>
        <xdr:cNvPr id="587" name="円/楕円 586"/>
        <xdr:cNvSpPr/>
      </xdr:nvSpPr>
      <xdr:spPr>
        <a:xfrm>
          <a:off x="14541500" y="979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114482</xdr:rowOff>
    </xdr:from>
    <xdr:ext cx="534377" cy="259045"/>
    <xdr:sp macro="" textlink="">
      <xdr:nvSpPr>
        <xdr:cNvPr id="588" name="テキスト ボックス 587"/>
        <xdr:cNvSpPr txBox="1"/>
      </xdr:nvSpPr>
      <xdr:spPr>
        <a:xfrm>
          <a:off x="14325111" y="9887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52,186</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10554</xdr:rowOff>
    </xdr:from>
    <xdr:to>
      <xdr:col>20</xdr:col>
      <xdr:colOff>9525</xdr:colOff>
      <xdr:row>57</xdr:row>
      <xdr:rowOff>112154</xdr:rowOff>
    </xdr:to>
    <xdr:sp macro="" textlink="">
      <xdr:nvSpPr>
        <xdr:cNvPr id="589" name="円/楕円 588"/>
        <xdr:cNvSpPr/>
      </xdr:nvSpPr>
      <xdr:spPr>
        <a:xfrm>
          <a:off x="13652500" y="978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103281</xdr:rowOff>
    </xdr:from>
    <xdr:ext cx="534377" cy="259045"/>
    <xdr:sp macro="" textlink="">
      <xdr:nvSpPr>
        <xdr:cNvPr id="590" name="テキスト ボックス 589"/>
        <xdr:cNvSpPr txBox="1"/>
      </xdr:nvSpPr>
      <xdr:spPr>
        <a:xfrm>
          <a:off x="13436111" y="9875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54,636</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166455</xdr:rowOff>
    </xdr:from>
    <xdr:to>
      <xdr:col>18</xdr:col>
      <xdr:colOff>492125</xdr:colOff>
      <xdr:row>57</xdr:row>
      <xdr:rowOff>96605</xdr:rowOff>
    </xdr:to>
    <xdr:sp macro="" textlink="">
      <xdr:nvSpPr>
        <xdr:cNvPr id="591" name="円/楕円 590"/>
        <xdr:cNvSpPr/>
      </xdr:nvSpPr>
      <xdr:spPr>
        <a:xfrm>
          <a:off x="12763500" y="976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87732</xdr:rowOff>
    </xdr:from>
    <xdr:ext cx="534377" cy="259045"/>
    <xdr:sp macro="" textlink="">
      <xdr:nvSpPr>
        <xdr:cNvPr id="592" name="テキスト ボックス 591"/>
        <xdr:cNvSpPr txBox="1"/>
      </xdr:nvSpPr>
      <xdr:spPr>
        <a:xfrm>
          <a:off x="12547111" y="9860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58,037</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3" name="正方形/長方形 59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4" name="正方形/長方形 59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95" name="正方形/長方形 59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96" name="正方形/長方形 59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97" name="正方形/長方形 59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98" name="正方形/長方形 59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99" name="正方形/長方形 59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2,003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0" name="正方形/長方形 59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1" name="テキスト ボックス 60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2" name="直線コネクタ 60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03" name="直線コネクタ 60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04" name="テキスト ボックス 603"/>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05" name="直線コネクタ 60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06" name="テキスト ボックス 605"/>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07" name="直線コネクタ 60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08" name="テキスト ボックス 607"/>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09" name="直線コネクタ 60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10" name="テキスト ボックス 609"/>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1" name="直線コネクタ 61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2" name="テキスト ボックス 61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137739</xdr:rowOff>
    </xdr:from>
    <xdr:to>
      <xdr:col>23</xdr:col>
      <xdr:colOff>516889</xdr:colOff>
      <xdr:row>78</xdr:row>
      <xdr:rowOff>139700</xdr:rowOff>
    </xdr:to>
    <xdr:cxnSp macro="">
      <xdr:nvCxnSpPr>
        <xdr:cNvPr id="614" name="直線コネクタ 613"/>
        <xdr:cNvCxnSpPr/>
      </xdr:nvCxnSpPr>
      <xdr:spPr>
        <a:xfrm flipV="1">
          <a:off x="16317595" y="12139239"/>
          <a:ext cx="1269" cy="1373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159959</xdr:rowOff>
    </xdr:from>
    <xdr:ext cx="249299" cy="259045"/>
    <xdr:sp macro="" textlink="">
      <xdr:nvSpPr>
        <xdr:cNvPr id="615" name="災害復旧費最小値テキスト"/>
        <xdr:cNvSpPr txBox="1"/>
      </xdr:nvSpPr>
      <xdr:spPr>
        <a:xfrm>
          <a:off x="16370300" y="135330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16" name="直線コネクタ 615"/>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84416</xdr:rowOff>
    </xdr:from>
    <xdr:ext cx="599010" cy="259045"/>
    <xdr:sp macro="" textlink="">
      <xdr:nvSpPr>
        <xdr:cNvPr id="617" name="災害復旧費最大値テキスト"/>
        <xdr:cNvSpPr txBox="1"/>
      </xdr:nvSpPr>
      <xdr:spPr>
        <a:xfrm>
          <a:off x="16370300" y="11914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300,429</a:t>
          </a:r>
          <a:endParaRPr kumimoji="1" lang="ja-JP" altLang="en-US" sz="1000" b="1">
            <a:latin typeface="ＭＳ Ｐゴシック"/>
          </a:endParaRPr>
        </a:p>
      </xdr:txBody>
    </xdr:sp>
    <xdr:clientData/>
  </xdr:oneCellAnchor>
  <xdr:twoCellAnchor>
    <xdr:from>
      <xdr:col>23</xdr:col>
      <xdr:colOff>428625</xdr:colOff>
      <xdr:row>70</xdr:row>
      <xdr:rowOff>137739</xdr:rowOff>
    </xdr:from>
    <xdr:to>
      <xdr:col>23</xdr:col>
      <xdr:colOff>606425</xdr:colOff>
      <xdr:row>70</xdr:row>
      <xdr:rowOff>137739</xdr:rowOff>
    </xdr:to>
    <xdr:cxnSp macro="">
      <xdr:nvCxnSpPr>
        <xdr:cNvPr id="618" name="直線コネクタ 617"/>
        <xdr:cNvCxnSpPr/>
      </xdr:nvCxnSpPr>
      <xdr:spPr>
        <a:xfrm>
          <a:off x="16230600" y="12139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139700</xdr:rowOff>
    </xdr:from>
    <xdr:to>
      <xdr:col>23</xdr:col>
      <xdr:colOff>517525</xdr:colOff>
      <xdr:row>78</xdr:row>
      <xdr:rowOff>139700</xdr:rowOff>
    </xdr:to>
    <xdr:cxnSp macro="">
      <xdr:nvCxnSpPr>
        <xdr:cNvPr id="619" name="直線コネクタ 618"/>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77409</xdr:rowOff>
    </xdr:from>
    <xdr:ext cx="469744" cy="259045"/>
    <xdr:sp macro="" textlink="">
      <xdr:nvSpPr>
        <xdr:cNvPr id="620" name="災害復旧費平均値テキスト"/>
        <xdr:cNvSpPr txBox="1"/>
      </xdr:nvSpPr>
      <xdr:spPr>
        <a:xfrm>
          <a:off x="16370300" y="132790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7,517</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54532</xdr:rowOff>
    </xdr:from>
    <xdr:to>
      <xdr:col>23</xdr:col>
      <xdr:colOff>568325</xdr:colOff>
      <xdr:row>78</xdr:row>
      <xdr:rowOff>156132</xdr:rowOff>
    </xdr:to>
    <xdr:sp macro="" textlink="">
      <xdr:nvSpPr>
        <xdr:cNvPr id="621" name="フローチャート : 判断 620"/>
        <xdr:cNvSpPr/>
      </xdr:nvSpPr>
      <xdr:spPr>
        <a:xfrm>
          <a:off x="16268700" y="13427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139700</xdr:rowOff>
    </xdr:from>
    <xdr:to>
      <xdr:col>22</xdr:col>
      <xdr:colOff>365125</xdr:colOff>
      <xdr:row>78</xdr:row>
      <xdr:rowOff>139700</xdr:rowOff>
    </xdr:to>
    <xdr:cxnSp macro="">
      <xdr:nvCxnSpPr>
        <xdr:cNvPr id="622" name="直線コネクタ 621"/>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67449</xdr:rowOff>
    </xdr:from>
    <xdr:to>
      <xdr:col>22</xdr:col>
      <xdr:colOff>415925</xdr:colOff>
      <xdr:row>78</xdr:row>
      <xdr:rowOff>169049</xdr:rowOff>
    </xdr:to>
    <xdr:sp macro="" textlink="">
      <xdr:nvSpPr>
        <xdr:cNvPr id="623" name="フローチャート : 判断 622"/>
        <xdr:cNvSpPr/>
      </xdr:nvSpPr>
      <xdr:spPr>
        <a:xfrm>
          <a:off x="15430500" y="1344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14126</xdr:rowOff>
    </xdr:from>
    <xdr:ext cx="469744" cy="259045"/>
    <xdr:sp macro="" textlink="">
      <xdr:nvSpPr>
        <xdr:cNvPr id="624" name="テキスト ボックス 623"/>
        <xdr:cNvSpPr txBox="1"/>
      </xdr:nvSpPr>
      <xdr:spPr>
        <a:xfrm>
          <a:off x="15246427" y="13215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4,692</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139700</xdr:rowOff>
    </xdr:from>
    <xdr:to>
      <xdr:col>21</xdr:col>
      <xdr:colOff>161925</xdr:colOff>
      <xdr:row>78</xdr:row>
      <xdr:rowOff>139700</xdr:rowOff>
    </xdr:to>
    <xdr:cxnSp macro="">
      <xdr:nvCxnSpPr>
        <xdr:cNvPr id="625" name="直線コネクタ 624"/>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62976</xdr:rowOff>
    </xdr:from>
    <xdr:to>
      <xdr:col>21</xdr:col>
      <xdr:colOff>212725</xdr:colOff>
      <xdr:row>78</xdr:row>
      <xdr:rowOff>164576</xdr:rowOff>
    </xdr:to>
    <xdr:sp macro="" textlink="">
      <xdr:nvSpPr>
        <xdr:cNvPr id="626" name="フローチャート : 判断 625"/>
        <xdr:cNvSpPr/>
      </xdr:nvSpPr>
      <xdr:spPr>
        <a:xfrm>
          <a:off x="14541500" y="13436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9653</xdr:rowOff>
    </xdr:from>
    <xdr:ext cx="469744" cy="259045"/>
    <xdr:sp macro="" textlink="">
      <xdr:nvSpPr>
        <xdr:cNvPr id="627" name="テキスト ボックス 626"/>
        <xdr:cNvSpPr txBox="1"/>
      </xdr:nvSpPr>
      <xdr:spPr>
        <a:xfrm>
          <a:off x="14357427" y="13211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5,670</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139700</xdr:rowOff>
    </xdr:from>
    <xdr:to>
      <xdr:col>19</xdr:col>
      <xdr:colOff>644525</xdr:colOff>
      <xdr:row>78</xdr:row>
      <xdr:rowOff>139700</xdr:rowOff>
    </xdr:to>
    <xdr:cxnSp macro="">
      <xdr:nvCxnSpPr>
        <xdr:cNvPr id="628" name="直線コネクタ 627"/>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50454</xdr:rowOff>
    </xdr:from>
    <xdr:to>
      <xdr:col>20</xdr:col>
      <xdr:colOff>9525</xdr:colOff>
      <xdr:row>78</xdr:row>
      <xdr:rowOff>152054</xdr:rowOff>
    </xdr:to>
    <xdr:sp macro="" textlink="">
      <xdr:nvSpPr>
        <xdr:cNvPr id="629" name="フローチャート : 判断 628"/>
        <xdr:cNvSpPr/>
      </xdr:nvSpPr>
      <xdr:spPr>
        <a:xfrm>
          <a:off x="13652500" y="13423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168581</xdr:rowOff>
    </xdr:from>
    <xdr:ext cx="469744" cy="259045"/>
    <xdr:sp macro="" textlink="">
      <xdr:nvSpPr>
        <xdr:cNvPr id="630" name="テキスト ボックス 629"/>
        <xdr:cNvSpPr txBox="1"/>
      </xdr:nvSpPr>
      <xdr:spPr>
        <a:xfrm>
          <a:off x="13468427" y="13198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8,409</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59919</xdr:rowOff>
    </xdr:from>
    <xdr:to>
      <xdr:col>18</xdr:col>
      <xdr:colOff>492125</xdr:colOff>
      <xdr:row>78</xdr:row>
      <xdr:rowOff>161519</xdr:rowOff>
    </xdr:to>
    <xdr:sp macro="" textlink="">
      <xdr:nvSpPr>
        <xdr:cNvPr id="631" name="フローチャート : 判断 630"/>
        <xdr:cNvSpPr/>
      </xdr:nvSpPr>
      <xdr:spPr>
        <a:xfrm>
          <a:off x="12763500" y="13433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6596</xdr:rowOff>
    </xdr:from>
    <xdr:ext cx="469744" cy="259045"/>
    <xdr:sp macro="" textlink="">
      <xdr:nvSpPr>
        <xdr:cNvPr id="632" name="テキスト ボックス 631"/>
        <xdr:cNvSpPr txBox="1"/>
      </xdr:nvSpPr>
      <xdr:spPr>
        <a:xfrm>
          <a:off x="12579427" y="13208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3" name="テキスト ボックス 63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4" name="テキスト ボックス 63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35" name="テキスト ボックス 63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36" name="テキスト ボックス 63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7" name="テキスト ボックス 63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88900</xdr:rowOff>
    </xdr:from>
    <xdr:to>
      <xdr:col>23</xdr:col>
      <xdr:colOff>568325</xdr:colOff>
      <xdr:row>79</xdr:row>
      <xdr:rowOff>19050</xdr:rowOff>
    </xdr:to>
    <xdr:sp macro="" textlink="">
      <xdr:nvSpPr>
        <xdr:cNvPr id="638" name="円/楕円 637"/>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32959</xdr:rowOff>
    </xdr:from>
    <xdr:ext cx="249299" cy="259045"/>
    <xdr:sp macro="" textlink="">
      <xdr:nvSpPr>
        <xdr:cNvPr id="639" name="災害復旧費該当値テキスト"/>
        <xdr:cNvSpPr txBox="1"/>
      </xdr:nvSpPr>
      <xdr:spPr>
        <a:xfrm>
          <a:off x="16370300" y="134060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88900</xdr:rowOff>
    </xdr:from>
    <xdr:to>
      <xdr:col>22</xdr:col>
      <xdr:colOff>415925</xdr:colOff>
      <xdr:row>79</xdr:row>
      <xdr:rowOff>19050</xdr:rowOff>
    </xdr:to>
    <xdr:sp macro="" textlink="">
      <xdr:nvSpPr>
        <xdr:cNvPr id="640" name="円/楕円 639"/>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10177</xdr:rowOff>
    </xdr:from>
    <xdr:ext cx="249299" cy="259045"/>
    <xdr:sp macro="" textlink="">
      <xdr:nvSpPr>
        <xdr:cNvPr id="641" name="テキスト ボックス 640"/>
        <xdr:cNvSpPr txBox="1"/>
      </xdr:nvSpPr>
      <xdr:spPr>
        <a:xfrm>
          <a:off x="15356649"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88900</xdr:rowOff>
    </xdr:from>
    <xdr:to>
      <xdr:col>21</xdr:col>
      <xdr:colOff>212725</xdr:colOff>
      <xdr:row>79</xdr:row>
      <xdr:rowOff>19050</xdr:rowOff>
    </xdr:to>
    <xdr:sp macro="" textlink="">
      <xdr:nvSpPr>
        <xdr:cNvPr id="642" name="円/楕円 641"/>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10177</xdr:rowOff>
    </xdr:from>
    <xdr:ext cx="249299" cy="259045"/>
    <xdr:sp macro="" textlink="">
      <xdr:nvSpPr>
        <xdr:cNvPr id="643" name="テキスト ボックス 642"/>
        <xdr:cNvSpPr txBox="1"/>
      </xdr:nvSpPr>
      <xdr:spPr>
        <a:xfrm>
          <a:off x="14467649"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88900</xdr:rowOff>
    </xdr:from>
    <xdr:to>
      <xdr:col>20</xdr:col>
      <xdr:colOff>9525</xdr:colOff>
      <xdr:row>79</xdr:row>
      <xdr:rowOff>19050</xdr:rowOff>
    </xdr:to>
    <xdr:sp macro="" textlink="">
      <xdr:nvSpPr>
        <xdr:cNvPr id="644" name="円/楕円 643"/>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79</xdr:row>
      <xdr:rowOff>10177</xdr:rowOff>
    </xdr:from>
    <xdr:ext cx="249299" cy="259045"/>
    <xdr:sp macro="" textlink="">
      <xdr:nvSpPr>
        <xdr:cNvPr id="645" name="テキスト ボックス 644"/>
        <xdr:cNvSpPr txBox="1"/>
      </xdr:nvSpPr>
      <xdr:spPr>
        <a:xfrm>
          <a:off x="13578649"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88900</xdr:rowOff>
    </xdr:from>
    <xdr:to>
      <xdr:col>18</xdr:col>
      <xdr:colOff>492125</xdr:colOff>
      <xdr:row>79</xdr:row>
      <xdr:rowOff>19050</xdr:rowOff>
    </xdr:to>
    <xdr:sp macro="" textlink="">
      <xdr:nvSpPr>
        <xdr:cNvPr id="646" name="円/楕円 645"/>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79</xdr:row>
      <xdr:rowOff>10177</xdr:rowOff>
    </xdr:from>
    <xdr:ext cx="249299" cy="259045"/>
    <xdr:sp macro="" textlink="">
      <xdr:nvSpPr>
        <xdr:cNvPr id="647" name="テキスト ボックス 646"/>
        <xdr:cNvSpPr txBox="1"/>
      </xdr:nvSpPr>
      <xdr:spPr>
        <a:xfrm>
          <a:off x="12689649"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8" name="正方形/長方形 64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9" name="正方形/長方形 64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0" name="正方形/長方形 64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65/65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1" name="正方形/長方形 65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2" name="正方形/長方形 65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3" name="正方形/長方形 65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4" name="正方形/長方形 65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39,901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55" name="正方形/長方形 65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56" name="テキスト ボックス 65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7" name="直線コネクタ 65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58" name="直線コネクタ 65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59" name="テキスト ボックス 658"/>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60" name="直線コネクタ 65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61" name="テキスト ボックス 660"/>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62" name="直線コネクタ 66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63" name="テキスト ボックス 662"/>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64" name="直線コネクタ 66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65" name="テキスト ボックス 664"/>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6" name="直線コネクタ 66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67" name="テキスト ボックス 66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126806</xdr:rowOff>
    </xdr:from>
    <xdr:to>
      <xdr:col>23</xdr:col>
      <xdr:colOff>516889</xdr:colOff>
      <xdr:row>98</xdr:row>
      <xdr:rowOff>126454</xdr:rowOff>
    </xdr:to>
    <xdr:cxnSp macro="">
      <xdr:nvCxnSpPr>
        <xdr:cNvPr id="669" name="直線コネクタ 668"/>
        <xdr:cNvCxnSpPr/>
      </xdr:nvCxnSpPr>
      <xdr:spPr>
        <a:xfrm flipV="1">
          <a:off x="16317595" y="15728756"/>
          <a:ext cx="1269" cy="1199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130281</xdr:rowOff>
    </xdr:from>
    <xdr:ext cx="469744" cy="259045"/>
    <xdr:sp macro="" textlink="">
      <xdr:nvSpPr>
        <xdr:cNvPr id="670" name="公債費最小値テキスト"/>
        <xdr:cNvSpPr txBox="1"/>
      </xdr:nvSpPr>
      <xdr:spPr>
        <a:xfrm>
          <a:off x="16370300" y="16932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2,897</a:t>
          </a:r>
          <a:endParaRPr kumimoji="1" lang="ja-JP" altLang="en-US" sz="1000" b="1">
            <a:latin typeface="ＭＳ Ｐゴシック"/>
          </a:endParaRPr>
        </a:p>
      </xdr:txBody>
    </xdr:sp>
    <xdr:clientData/>
  </xdr:oneCellAnchor>
  <xdr:twoCellAnchor>
    <xdr:from>
      <xdr:col>23</xdr:col>
      <xdr:colOff>428625</xdr:colOff>
      <xdr:row>98</xdr:row>
      <xdr:rowOff>126454</xdr:rowOff>
    </xdr:from>
    <xdr:to>
      <xdr:col>23</xdr:col>
      <xdr:colOff>606425</xdr:colOff>
      <xdr:row>98</xdr:row>
      <xdr:rowOff>126454</xdr:rowOff>
    </xdr:to>
    <xdr:cxnSp macro="">
      <xdr:nvCxnSpPr>
        <xdr:cNvPr id="671" name="直線コネクタ 670"/>
        <xdr:cNvCxnSpPr/>
      </xdr:nvCxnSpPr>
      <xdr:spPr>
        <a:xfrm>
          <a:off x="16230600" y="16928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73483</xdr:rowOff>
    </xdr:from>
    <xdr:ext cx="599010" cy="259045"/>
    <xdr:sp macro="" textlink="">
      <xdr:nvSpPr>
        <xdr:cNvPr id="672" name="公債費最大値テキスト"/>
        <xdr:cNvSpPr txBox="1"/>
      </xdr:nvSpPr>
      <xdr:spPr>
        <a:xfrm>
          <a:off x="16370300" y="15503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265,320</a:t>
          </a:r>
          <a:endParaRPr kumimoji="1" lang="ja-JP" altLang="en-US" sz="1000" b="1">
            <a:latin typeface="ＭＳ Ｐゴシック"/>
          </a:endParaRPr>
        </a:p>
      </xdr:txBody>
    </xdr:sp>
    <xdr:clientData/>
  </xdr:oneCellAnchor>
  <xdr:twoCellAnchor>
    <xdr:from>
      <xdr:col>23</xdr:col>
      <xdr:colOff>428625</xdr:colOff>
      <xdr:row>91</xdr:row>
      <xdr:rowOff>126806</xdr:rowOff>
    </xdr:from>
    <xdr:to>
      <xdr:col>23</xdr:col>
      <xdr:colOff>606425</xdr:colOff>
      <xdr:row>91</xdr:row>
      <xdr:rowOff>126806</xdr:rowOff>
    </xdr:to>
    <xdr:cxnSp macro="">
      <xdr:nvCxnSpPr>
        <xdr:cNvPr id="673" name="直線コネクタ 672"/>
        <xdr:cNvCxnSpPr/>
      </xdr:nvCxnSpPr>
      <xdr:spPr>
        <a:xfrm>
          <a:off x="16230600" y="15728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125098</xdr:rowOff>
    </xdr:from>
    <xdr:to>
      <xdr:col>23</xdr:col>
      <xdr:colOff>517525</xdr:colOff>
      <xdr:row>98</xdr:row>
      <xdr:rowOff>126454</xdr:rowOff>
    </xdr:to>
    <xdr:cxnSp macro="">
      <xdr:nvCxnSpPr>
        <xdr:cNvPr id="674" name="直線コネクタ 673"/>
        <xdr:cNvCxnSpPr/>
      </xdr:nvCxnSpPr>
      <xdr:spPr>
        <a:xfrm>
          <a:off x="15481300" y="16927198"/>
          <a:ext cx="838200" cy="1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24004</xdr:rowOff>
    </xdr:from>
    <xdr:ext cx="534377" cy="259045"/>
    <xdr:sp macro="" textlink="">
      <xdr:nvSpPr>
        <xdr:cNvPr id="675" name="公債費平均値テキスト"/>
        <xdr:cNvSpPr txBox="1"/>
      </xdr:nvSpPr>
      <xdr:spPr>
        <a:xfrm>
          <a:off x="16370300" y="164832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56,698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1127</xdr:rowOff>
    </xdr:from>
    <xdr:to>
      <xdr:col>23</xdr:col>
      <xdr:colOff>568325</xdr:colOff>
      <xdr:row>97</xdr:row>
      <xdr:rowOff>102727</xdr:rowOff>
    </xdr:to>
    <xdr:sp macro="" textlink="">
      <xdr:nvSpPr>
        <xdr:cNvPr id="676" name="フローチャート : 判断 675"/>
        <xdr:cNvSpPr/>
      </xdr:nvSpPr>
      <xdr:spPr>
        <a:xfrm>
          <a:off x="16268700" y="1663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114756</xdr:rowOff>
    </xdr:from>
    <xdr:to>
      <xdr:col>22</xdr:col>
      <xdr:colOff>365125</xdr:colOff>
      <xdr:row>98</xdr:row>
      <xdr:rowOff>125098</xdr:rowOff>
    </xdr:to>
    <xdr:cxnSp macro="">
      <xdr:nvCxnSpPr>
        <xdr:cNvPr id="677" name="直線コネクタ 676"/>
        <xdr:cNvCxnSpPr/>
      </xdr:nvCxnSpPr>
      <xdr:spPr>
        <a:xfrm>
          <a:off x="14592300" y="16916856"/>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153622</xdr:rowOff>
    </xdr:from>
    <xdr:to>
      <xdr:col>22</xdr:col>
      <xdr:colOff>415925</xdr:colOff>
      <xdr:row>97</xdr:row>
      <xdr:rowOff>83772</xdr:rowOff>
    </xdr:to>
    <xdr:sp macro="" textlink="">
      <xdr:nvSpPr>
        <xdr:cNvPr id="678" name="フローチャート : 判断 677"/>
        <xdr:cNvSpPr/>
      </xdr:nvSpPr>
      <xdr:spPr>
        <a:xfrm>
          <a:off x="15430500" y="16612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100299</xdr:rowOff>
    </xdr:from>
    <xdr:ext cx="534377" cy="259045"/>
    <xdr:sp macro="" textlink="">
      <xdr:nvSpPr>
        <xdr:cNvPr id="679" name="テキスト ボックス 678"/>
        <xdr:cNvSpPr txBox="1"/>
      </xdr:nvSpPr>
      <xdr:spPr>
        <a:xfrm>
          <a:off x="15214111" y="1638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60,844</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101191</xdr:rowOff>
    </xdr:from>
    <xdr:to>
      <xdr:col>21</xdr:col>
      <xdr:colOff>161925</xdr:colOff>
      <xdr:row>98</xdr:row>
      <xdr:rowOff>114756</xdr:rowOff>
    </xdr:to>
    <xdr:cxnSp macro="">
      <xdr:nvCxnSpPr>
        <xdr:cNvPr id="680" name="直線コネクタ 679"/>
        <xdr:cNvCxnSpPr/>
      </xdr:nvCxnSpPr>
      <xdr:spPr>
        <a:xfrm>
          <a:off x="13703300" y="16903291"/>
          <a:ext cx="889000" cy="13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151926</xdr:rowOff>
    </xdr:from>
    <xdr:to>
      <xdr:col>21</xdr:col>
      <xdr:colOff>212725</xdr:colOff>
      <xdr:row>97</xdr:row>
      <xdr:rowOff>82076</xdr:rowOff>
    </xdr:to>
    <xdr:sp macro="" textlink="">
      <xdr:nvSpPr>
        <xdr:cNvPr id="681" name="フローチャート : 判断 680"/>
        <xdr:cNvSpPr/>
      </xdr:nvSpPr>
      <xdr:spPr>
        <a:xfrm>
          <a:off x="14541500" y="16611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98603</xdr:rowOff>
    </xdr:from>
    <xdr:ext cx="534377" cy="259045"/>
    <xdr:sp macro="" textlink="">
      <xdr:nvSpPr>
        <xdr:cNvPr id="682" name="テキスト ボックス 681"/>
        <xdr:cNvSpPr txBox="1"/>
      </xdr:nvSpPr>
      <xdr:spPr>
        <a:xfrm>
          <a:off x="14325111" y="16386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61,215</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99106</xdr:rowOff>
    </xdr:from>
    <xdr:to>
      <xdr:col>19</xdr:col>
      <xdr:colOff>644525</xdr:colOff>
      <xdr:row>98</xdr:row>
      <xdr:rowOff>101191</xdr:rowOff>
    </xdr:to>
    <xdr:cxnSp macro="">
      <xdr:nvCxnSpPr>
        <xdr:cNvPr id="683" name="直線コネクタ 682"/>
        <xdr:cNvCxnSpPr/>
      </xdr:nvCxnSpPr>
      <xdr:spPr>
        <a:xfrm>
          <a:off x="12814300" y="16901206"/>
          <a:ext cx="889000" cy="2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152336</xdr:rowOff>
    </xdr:from>
    <xdr:to>
      <xdr:col>20</xdr:col>
      <xdr:colOff>9525</xdr:colOff>
      <xdr:row>97</xdr:row>
      <xdr:rowOff>82486</xdr:rowOff>
    </xdr:to>
    <xdr:sp macro="" textlink="">
      <xdr:nvSpPr>
        <xdr:cNvPr id="684" name="フローチャート : 判断 683"/>
        <xdr:cNvSpPr/>
      </xdr:nvSpPr>
      <xdr:spPr>
        <a:xfrm>
          <a:off x="13652500" y="16611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99013</xdr:rowOff>
    </xdr:from>
    <xdr:ext cx="534377" cy="259045"/>
    <xdr:sp macro="" textlink="">
      <xdr:nvSpPr>
        <xdr:cNvPr id="685" name="テキスト ボックス 684"/>
        <xdr:cNvSpPr txBox="1"/>
      </xdr:nvSpPr>
      <xdr:spPr>
        <a:xfrm>
          <a:off x="13436111" y="16386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61,125</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146421</xdr:rowOff>
    </xdr:from>
    <xdr:to>
      <xdr:col>18</xdr:col>
      <xdr:colOff>492125</xdr:colOff>
      <xdr:row>97</xdr:row>
      <xdr:rowOff>76571</xdr:rowOff>
    </xdr:to>
    <xdr:sp macro="" textlink="">
      <xdr:nvSpPr>
        <xdr:cNvPr id="686" name="フローチャート : 判断 685"/>
        <xdr:cNvSpPr/>
      </xdr:nvSpPr>
      <xdr:spPr>
        <a:xfrm>
          <a:off x="12763500" y="1660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93098</xdr:rowOff>
    </xdr:from>
    <xdr:ext cx="534377" cy="259045"/>
    <xdr:sp macro="" textlink="">
      <xdr:nvSpPr>
        <xdr:cNvPr id="687" name="テキスト ボックス 686"/>
        <xdr:cNvSpPr txBox="1"/>
      </xdr:nvSpPr>
      <xdr:spPr>
        <a:xfrm>
          <a:off x="12547111" y="16380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62,419</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8" name="テキスト ボックス 68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9" name="テキスト ボックス 68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0" name="テキスト ボックス 68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1" name="テキスト ボックス 69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2" name="テキスト ボックス 69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75654</xdr:rowOff>
    </xdr:from>
    <xdr:to>
      <xdr:col>23</xdr:col>
      <xdr:colOff>568325</xdr:colOff>
      <xdr:row>99</xdr:row>
      <xdr:rowOff>5804</xdr:rowOff>
    </xdr:to>
    <xdr:sp macro="" textlink="">
      <xdr:nvSpPr>
        <xdr:cNvPr id="693" name="円/楕円 692"/>
        <xdr:cNvSpPr/>
      </xdr:nvSpPr>
      <xdr:spPr>
        <a:xfrm>
          <a:off x="16268700" y="16877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162031</xdr:rowOff>
    </xdr:from>
    <xdr:ext cx="469744" cy="259045"/>
    <xdr:sp macro="" textlink="">
      <xdr:nvSpPr>
        <xdr:cNvPr id="694" name="公債費該当値テキスト"/>
        <xdr:cNvSpPr txBox="1"/>
      </xdr:nvSpPr>
      <xdr:spPr>
        <a:xfrm>
          <a:off x="16370300" y="16792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2,897</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74298</xdr:rowOff>
    </xdr:from>
    <xdr:to>
      <xdr:col>22</xdr:col>
      <xdr:colOff>415925</xdr:colOff>
      <xdr:row>99</xdr:row>
      <xdr:rowOff>4448</xdr:rowOff>
    </xdr:to>
    <xdr:sp macro="" textlink="">
      <xdr:nvSpPr>
        <xdr:cNvPr id="695" name="円/楕円 694"/>
        <xdr:cNvSpPr/>
      </xdr:nvSpPr>
      <xdr:spPr>
        <a:xfrm>
          <a:off x="15430500" y="16876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98</xdr:row>
      <xdr:rowOff>167025</xdr:rowOff>
    </xdr:from>
    <xdr:ext cx="469744" cy="259045"/>
    <xdr:sp macro="" textlink="">
      <xdr:nvSpPr>
        <xdr:cNvPr id="696" name="テキスト ボックス 695"/>
        <xdr:cNvSpPr txBox="1"/>
      </xdr:nvSpPr>
      <xdr:spPr>
        <a:xfrm>
          <a:off x="15246427" y="16969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3,194</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63956</xdr:rowOff>
    </xdr:from>
    <xdr:to>
      <xdr:col>21</xdr:col>
      <xdr:colOff>212725</xdr:colOff>
      <xdr:row>98</xdr:row>
      <xdr:rowOff>165556</xdr:rowOff>
    </xdr:to>
    <xdr:sp macro="" textlink="">
      <xdr:nvSpPr>
        <xdr:cNvPr id="697" name="円/楕円 696"/>
        <xdr:cNvSpPr/>
      </xdr:nvSpPr>
      <xdr:spPr>
        <a:xfrm>
          <a:off x="14541500" y="16866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98</xdr:row>
      <xdr:rowOff>156683</xdr:rowOff>
    </xdr:from>
    <xdr:ext cx="469744" cy="259045"/>
    <xdr:sp macro="" textlink="">
      <xdr:nvSpPr>
        <xdr:cNvPr id="698" name="テキスト ボックス 697"/>
        <xdr:cNvSpPr txBox="1"/>
      </xdr:nvSpPr>
      <xdr:spPr>
        <a:xfrm>
          <a:off x="14357427" y="16958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5,456</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50391</xdr:rowOff>
    </xdr:from>
    <xdr:to>
      <xdr:col>20</xdr:col>
      <xdr:colOff>9525</xdr:colOff>
      <xdr:row>98</xdr:row>
      <xdr:rowOff>151991</xdr:rowOff>
    </xdr:to>
    <xdr:sp macro="" textlink="">
      <xdr:nvSpPr>
        <xdr:cNvPr id="699" name="円/楕円 698"/>
        <xdr:cNvSpPr/>
      </xdr:nvSpPr>
      <xdr:spPr>
        <a:xfrm>
          <a:off x="13652500" y="16852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98</xdr:row>
      <xdr:rowOff>143118</xdr:rowOff>
    </xdr:from>
    <xdr:ext cx="469744" cy="259045"/>
    <xdr:sp macro="" textlink="">
      <xdr:nvSpPr>
        <xdr:cNvPr id="700" name="テキスト ボックス 699"/>
        <xdr:cNvSpPr txBox="1"/>
      </xdr:nvSpPr>
      <xdr:spPr>
        <a:xfrm>
          <a:off x="13468427" y="16945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8,423</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48306</xdr:rowOff>
    </xdr:from>
    <xdr:to>
      <xdr:col>18</xdr:col>
      <xdr:colOff>492125</xdr:colOff>
      <xdr:row>98</xdr:row>
      <xdr:rowOff>149906</xdr:rowOff>
    </xdr:to>
    <xdr:sp macro="" textlink="">
      <xdr:nvSpPr>
        <xdr:cNvPr id="701" name="円/楕円 700"/>
        <xdr:cNvSpPr/>
      </xdr:nvSpPr>
      <xdr:spPr>
        <a:xfrm>
          <a:off x="12763500" y="16850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98</xdr:row>
      <xdr:rowOff>141033</xdr:rowOff>
    </xdr:from>
    <xdr:ext cx="469744" cy="259045"/>
    <xdr:sp macro="" textlink="">
      <xdr:nvSpPr>
        <xdr:cNvPr id="702" name="テキスト ボックス 701"/>
        <xdr:cNvSpPr txBox="1"/>
      </xdr:nvSpPr>
      <xdr:spPr>
        <a:xfrm>
          <a:off x="12579427" y="16943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8,879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3" name="正方形/長方形 70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4" name="正方形/長方形 70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5" name="正方形/長方形 70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6" name="正方形/長方形 70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7" name="正方形/長方形 70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8" name="正方形/長方形 70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9" name="正方形/長方形 70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0" name="正方形/長方形 70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1" name="テキスト ボックス 71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2" name="直線コネクタ 71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13" name="直線コネクタ 712"/>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14" name="テキスト ボックス 713"/>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15" name="直線コネクタ 714"/>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16" name="テキスト ボックス 715"/>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17" name="直線コネクタ 716"/>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18" name="テキスト ボックス 717"/>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19" name="直線コネクタ 718"/>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20" name="テキスト ボックス 719"/>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1" name="直線コネクタ 72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22" name="テキスト ボックス 721"/>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60604</xdr:rowOff>
    </xdr:from>
    <xdr:to>
      <xdr:col>32</xdr:col>
      <xdr:colOff>186689</xdr:colOff>
      <xdr:row>38</xdr:row>
      <xdr:rowOff>139700</xdr:rowOff>
    </xdr:to>
    <xdr:cxnSp macro="">
      <xdr:nvCxnSpPr>
        <xdr:cNvPr id="724" name="直線コネクタ 723"/>
        <xdr:cNvCxnSpPr/>
      </xdr:nvCxnSpPr>
      <xdr:spPr>
        <a:xfrm flipV="1">
          <a:off x="22159595" y="5204104"/>
          <a:ext cx="1269" cy="1450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171010</xdr:rowOff>
    </xdr:from>
    <xdr:ext cx="249299" cy="259045"/>
    <xdr:sp macro="" textlink="">
      <xdr:nvSpPr>
        <xdr:cNvPr id="725" name="諸支出金最小値テキスト"/>
        <xdr:cNvSpPr txBox="1"/>
      </xdr:nvSpPr>
      <xdr:spPr>
        <a:xfrm>
          <a:off x="22212300" y="6686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26" name="直線コネクタ 725"/>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7281</xdr:rowOff>
    </xdr:from>
    <xdr:ext cx="469744" cy="259045"/>
    <xdr:sp macro="" textlink="">
      <xdr:nvSpPr>
        <xdr:cNvPr id="727" name="諸支出金最大値テキスト"/>
        <xdr:cNvSpPr txBox="1"/>
      </xdr:nvSpPr>
      <xdr:spPr>
        <a:xfrm>
          <a:off x="22212300" y="4979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6,346</a:t>
          </a:r>
          <a:endParaRPr kumimoji="1" lang="ja-JP" altLang="en-US" sz="1000" b="1">
            <a:latin typeface="ＭＳ Ｐゴシック"/>
          </a:endParaRPr>
        </a:p>
      </xdr:txBody>
    </xdr:sp>
    <xdr:clientData/>
  </xdr:oneCellAnchor>
  <xdr:twoCellAnchor>
    <xdr:from>
      <xdr:col>32</xdr:col>
      <xdr:colOff>98425</xdr:colOff>
      <xdr:row>30</xdr:row>
      <xdr:rowOff>60604</xdr:rowOff>
    </xdr:from>
    <xdr:to>
      <xdr:col>32</xdr:col>
      <xdr:colOff>276225</xdr:colOff>
      <xdr:row>30</xdr:row>
      <xdr:rowOff>60604</xdr:rowOff>
    </xdr:to>
    <xdr:cxnSp macro="">
      <xdr:nvCxnSpPr>
        <xdr:cNvPr id="728" name="直線コネクタ 727"/>
        <xdr:cNvCxnSpPr/>
      </xdr:nvCxnSpPr>
      <xdr:spPr>
        <a:xfrm>
          <a:off x="22072600" y="5204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29" name="直線コネクタ 728"/>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88460</xdr:rowOff>
    </xdr:from>
    <xdr:ext cx="378565" cy="259045"/>
    <xdr:sp macro="" textlink="">
      <xdr:nvSpPr>
        <xdr:cNvPr id="730" name="諸支出金平均値テキスト"/>
        <xdr:cNvSpPr txBox="1"/>
      </xdr:nvSpPr>
      <xdr:spPr>
        <a:xfrm>
          <a:off x="22212300" y="643211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65583</xdr:rowOff>
    </xdr:from>
    <xdr:to>
      <xdr:col>32</xdr:col>
      <xdr:colOff>238125</xdr:colOff>
      <xdr:row>38</xdr:row>
      <xdr:rowOff>167183</xdr:rowOff>
    </xdr:to>
    <xdr:sp macro="" textlink="">
      <xdr:nvSpPr>
        <xdr:cNvPr id="731" name="フローチャート : 判断 730"/>
        <xdr:cNvSpPr/>
      </xdr:nvSpPr>
      <xdr:spPr>
        <a:xfrm>
          <a:off x="22110700" y="65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32" name="直線コネクタ 731"/>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45695</xdr:rowOff>
    </xdr:from>
    <xdr:to>
      <xdr:col>31</xdr:col>
      <xdr:colOff>85725</xdr:colOff>
      <xdr:row>38</xdr:row>
      <xdr:rowOff>147295</xdr:rowOff>
    </xdr:to>
    <xdr:sp macro="" textlink="">
      <xdr:nvSpPr>
        <xdr:cNvPr id="733" name="フローチャート : 判断 732"/>
        <xdr:cNvSpPr/>
      </xdr:nvSpPr>
      <xdr:spPr>
        <a:xfrm>
          <a:off x="21272500" y="656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163821</xdr:rowOff>
    </xdr:from>
    <xdr:ext cx="378565" cy="259045"/>
    <xdr:sp macro="" textlink="">
      <xdr:nvSpPr>
        <xdr:cNvPr id="734" name="テキスト ボックス 733"/>
        <xdr:cNvSpPr txBox="1"/>
      </xdr:nvSpPr>
      <xdr:spPr>
        <a:xfrm>
          <a:off x="21134017" y="63360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35" name="直線コネクタ 734"/>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36</xdr:row>
      <xdr:rowOff>134163</xdr:rowOff>
    </xdr:from>
    <xdr:to>
      <xdr:col>29</xdr:col>
      <xdr:colOff>568325</xdr:colOff>
      <xdr:row>37</xdr:row>
      <xdr:rowOff>64313</xdr:rowOff>
    </xdr:to>
    <xdr:sp macro="" textlink="">
      <xdr:nvSpPr>
        <xdr:cNvPr id="736" name="フローチャート : 判断 735"/>
        <xdr:cNvSpPr/>
      </xdr:nvSpPr>
      <xdr:spPr>
        <a:xfrm>
          <a:off x="20383500" y="630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35</xdr:row>
      <xdr:rowOff>80840</xdr:rowOff>
    </xdr:from>
    <xdr:ext cx="469744" cy="259045"/>
    <xdr:sp macro="" textlink="">
      <xdr:nvSpPr>
        <xdr:cNvPr id="737" name="テキスト ボックス 736"/>
        <xdr:cNvSpPr txBox="1"/>
      </xdr:nvSpPr>
      <xdr:spPr>
        <a:xfrm>
          <a:off x="20199427" y="6081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1,302</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38" name="直線コネクタ 737"/>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36</xdr:row>
      <xdr:rowOff>130734</xdr:rowOff>
    </xdr:from>
    <xdr:to>
      <xdr:col>28</xdr:col>
      <xdr:colOff>365125</xdr:colOff>
      <xdr:row>37</xdr:row>
      <xdr:rowOff>60884</xdr:rowOff>
    </xdr:to>
    <xdr:sp macro="" textlink="">
      <xdr:nvSpPr>
        <xdr:cNvPr id="739" name="フローチャート : 判断 738"/>
        <xdr:cNvSpPr/>
      </xdr:nvSpPr>
      <xdr:spPr>
        <a:xfrm>
          <a:off x="19494500" y="630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35</xdr:row>
      <xdr:rowOff>77411</xdr:rowOff>
    </xdr:from>
    <xdr:ext cx="469744" cy="259045"/>
    <xdr:sp macro="" textlink="">
      <xdr:nvSpPr>
        <xdr:cNvPr id="740" name="テキスト ボックス 739"/>
        <xdr:cNvSpPr txBox="1"/>
      </xdr:nvSpPr>
      <xdr:spPr>
        <a:xfrm>
          <a:off x="19310427" y="6078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1,317</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18948</xdr:rowOff>
    </xdr:from>
    <xdr:to>
      <xdr:col>27</xdr:col>
      <xdr:colOff>161925</xdr:colOff>
      <xdr:row>38</xdr:row>
      <xdr:rowOff>120548</xdr:rowOff>
    </xdr:to>
    <xdr:sp macro="" textlink="">
      <xdr:nvSpPr>
        <xdr:cNvPr id="741" name="フローチャート : 判断 740"/>
        <xdr:cNvSpPr/>
      </xdr:nvSpPr>
      <xdr:spPr>
        <a:xfrm>
          <a:off x="18605500" y="6534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137075</xdr:rowOff>
    </xdr:from>
    <xdr:ext cx="378565" cy="259045"/>
    <xdr:sp macro="" textlink="">
      <xdr:nvSpPr>
        <xdr:cNvPr id="742" name="テキスト ボックス 741"/>
        <xdr:cNvSpPr txBox="1"/>
      </xdr:nvSpPr>
      <xdr:spPr>
        <a:xfrm>
          <a:off x="18467017" y="63092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3" name="テキスト ボックス 74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4" name="テキスト ボックス 74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5" name="テキスト ボックス 74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6" name="テキスト ボックス 74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7" name="テキスト ボックス 74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48" name="円/楕円 747"/>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44010</xdr:rowOff>
    </xdr:from>
    <xdr:ext cx="249299" cy="259045"/>
    <xdr:sp macro="" textlink="">
      <xdr:nvSpPr>
        <xdr:cNvPr id="749" name="諸支出金該当値テキスト"/>
        <xdr:cNvSpPr txBox="1"/>
      </xdr:nvSpPr>
      <xdr:spPr>
        <a:xfrm>
          <a:off x="22212300" y="6559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50" name="円/楕円 749"/>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51" name="テキスト ボックス 750"/>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52" name="円/楕円 751"/>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53" name="テキスト ボックス 752"/>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54" name="円/楕円 753"/>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55" name="テキスト ボックス 754"/>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56" name="円/楕円 755"/>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57" name="テキスト ボックス 756"/>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8" name="正方形/長方形 75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9" name="正方形/長方形 75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0" name="正方形/長方形 75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1" name="正方形/長方形 76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2" name="正方形/長方形 76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3" name="正方形/長方形 76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4" name="正方形/長方形 76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5" name="正方形/長方形 76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6" name="テキスト ボックス 76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7" name="直線コネクタ 76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68" name="直線コネクタ 767"/>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69" name="テキスト ボックス 768"/>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70" name="直線コネクタ 769"/>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56</xdr:row>
      <xdr:rowOff>35577</xdr:rowOff>
    </xdr:from>
    <xdr:ext cx="312906" cy="259045"/>
    <xdr:sp macro="" textlink="">
      <xdr:nvSpPr>
        <xdr:cNvPr id="771" name="テキスト ボックス 770"/>
        <xdr:cNvSpPr txBox="1"/>
      </xdr:nvSpPr>
      <xdr:spPr>
        <a:xfrm>
          <a:off x="17975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72" name="直線コネクタ 77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53</xdr:row>
      <xdr:rowOff>168927</xdr:rowOff>
    </xdr:from>
    <xdr:ext cx="312906" cy="259045"/>
    <xdr:sp macro="" textlink="">
      <xdr:nvSpPr>
        <xdr:cNvPr id="773" name="テキスト ボックス 772"/>
        <xdr:cNvSpPr txBox="1"/>
      </xdr:nvSpPr>
      <xdr:spPr>
        <a:xfrm>
          <a:off x="17975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74" name="直線コネクタ 773"/>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51</xdr:row>
      <xdr:rowOff>130827</xdr:rowOff>
    </xdr:from>
    <xdr:ext cx="312906" cy="259045"/>
    <xdr:sp macro="" textlink="">
      <xdr:nvSpPr>
        <xdr:cNvPr id="775" name="テキスト ボックス 774"/>
        <xdr:cNvSpPr txBox="1"/>
      </xdr:nvSpPr>
      <xdr:spPr>
        <a:xfrm>
          <a:off x="17975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76" name="直線コネクタ 775"/>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49</xdr:row>
      <xdr:rowOff>92727</xdr:rowOff>
    </xdr:from>
    <xdr:ext cx="312906" cy="259045"/>
    <xdr:sp macro="" textlink="">
      <xdr:nvSpPr>
        <xdr:cNvPr id="777" name="テキスト ボックス 776"/>
        <xdr:cNvSpPr txBox="1"/>
      </xdr:nvSpPr>
      <xdr:spPr>
        <a:xfrm>
          <a:off x="17975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8" name="直線コネクタ 77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47</xdr:row>
      <xdr:rowOff>54627</xdr:rowOff>
    </xdr:from>
    <xdr:ext cx="312906" cy="259045"/>
    <xdr:sp macro="" textlink="">
      <xdr:nvSpPr>
        <xdr:cNvPr id="779" name="テキスト ボックス 778"/>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59</xdr:row>
      <xdr:rowOff>44450</xdr:rowOff>
    </xdr:from>
    <xdr:to>
      <xdr:col>32</xdr:col>
      <xdr:colOff>186689</xdr:colOff>
      <xdr:row>59</xdr:row>
      <xdr:rowOff>44450</xdr:rowOff>
    </xdr:to>
    <xdr:cxnSp macro="">
      <xdr:nvCxnSpPr>
        <xdr:cNvPr id="781" name="直線コネクタ 780"/>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86377</xdr:rowOff>
    </xdr:from>
    <xdr:ext cx="249299" cy="259045"/>
    <xdr:sp macro="" textlink="">
      <xdr:nvSpPr>
        <xdr:cNvPr id="782" name="前年度繰上充用金最小値テキスト"/>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83" name="直線コネクタ 782"/>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86377</xdr:rowOff>
    </xdr:from>
    <xdr:ext cx="249299" cy="259045"/>
    <xdr:sp macro="" textlink="">
      <xdr:nvSpPr>
        <xdr:cNvPr id="784" name="前年度繰上充用金最大値テキスト"/>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85" name="直線コネクタ 784"/>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786" name="直線コネクタ 785"/>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87" name="前年度繰上充用金平均値テキスト"/>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788" name="フローチャート : 判断 787"/>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789" name="直線コネクタ 788"/>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50</xdr:row>
      <xdr:rowOff>50800</xdr:rowOff>
    </xdr:from>
    <xdr:to>
      <xdr:col>31</xdr:col>
      <xdr:colOff>85725</xdr:colOff>
      <xdr:row>50</xdr:row>
      <xdr:rowOff>152400</xdr:rowOff>
    </xdr:to>
    <xdr:sp macro="" textlink="">
      <xdr:nvSpPr>
        <xdr:cNvPr id="790" name="フローチャート : 判断 789"/>
        <xdr:cNvSpPr/>
      </xdr:nvSpPr>
      <xdr:spPr>
        <a:xfrm>
          <a:off x="21272500" y="862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48</xdr:row>
      <xdr:rowOff>168927</xdr:rowOff>
    </xdr:from>
    <xdr:ext cx="313932" cy="259045"/>
    <xdr:sp macro="" textlink="">
      <xdr:nvSpPr>
        <xdr:cNvPr id="791" name="テキスト ボックス 790"/>
        <xdr:cNvSpPr txBox="1"/>
      </xdr:nvSpPr>
      <xdr:spPr>
        <a:xfrm>
          <a:off x="21166333" y="8398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792" name="直線コネクタ 791"/>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165100</xdr:rowOff>
    </xdr:from>
    <xdr:to>
      <xdr:col>29</xdr:col>
      <xdr:colOff>568325</xdr:colOff>
      <xdr:row>59</xdr:row>
      <xdr:rowOff>95250</xdr:rowOff>
    </xdr:to>
    <xdr:sp macro="" textlink="">
      <xdr:nvSpPr>
        <xdr:cNvPr id="793" name="フローチャート : 判断 792"/>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794" name="テキスト ボックス 793"/>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795" name="直線コネクタ 794"/>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165100</xdr:rowOff>
    </xdr:from>
    <xdr:to>
      <xdr:col>28</xdr:col>
      <xdr:colOff>365125</xdr:colOff>
      <xdr:row>59</xdr:row>
      <xdr:rowOff>95250</xdr:rowOff>
    </xdr:to>
    <xdr:sp macro="" textlink="">
      <xdr:nvSpPr>
        <xdr:cNvPr id="796" name="フローチャート : 判断 795"/>
        <xdr:cNvSpPr/>
      </xdr:nvSpPr>
      <xdr:spPr>
        <a:xfrm>
          <a:off x="19494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797" name="テキスト ボックス 796"/>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798" name="フローチャート : 判断 797"/>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799" name="テキスト ボックス 798"/>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0" name="テキスト ボックス 79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1" name="テキスト ボックス 80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2" name="テキスト ボックス 80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3" name="テキスト ボックス 80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4" name="テキスト ボックス 80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05" name="円/楕円 804"/>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29227</xdr:rowOff>
    </xdr:from>
    <xdr:ext cx="249299" cy="259045"/>
    <xdr:sp macro="" textlink="">
      <xdr:nvSpPr>
        <xdr:cNvPr id="806" name="前年度繰上充用金該当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807" name="円/楕円 806"/>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808" name="テキスト ボックス 807"/>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809" name="円/楕円 808"/>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111777</xdr:rowOff>
    </xdr:from>
    <xdr:ext cx="249299" cy="259045"/>
    <xdr:sp macro="" textlink="">
      <xdr:nvSpPr>
        <xdr:cNvPr id="810" name="テキスト ボックス 809"/>
        <xdr:cNvSpPr txBox="1"/>
      </xdr:nvSpPr>
      <xdr:spPr>
        <a:xfrm>
          <a:off x="20309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811" name="円/楕円 810"/>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111777</xdr:rowOff>
    </xdr:from>
    <xdr:ext cx="249299" cy="259045"/>
    <xdr:sp macro="" textlink="">
      <xdr:nvSpPr>
        <xdr:cNvPr id="812" name="テキスト ボックス 811"/>
        <xdr:cNvSpPr txBox="1"/>
      </xdr:nvSpPr>
      <xdr:spPr>
        <a:xfrm>
          <a:off x="19420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13" name="円/楕円 812"/>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57</xdr:row>
      <xdr:rowOff>111777</xdr:rowOff>
    </xdr:from>
    <xdr:ext cx="249299" cy="259045"/>
    <xdr:sp macro="" textlink="">
      <xdr:nvSpPr>
        <xdr:cNvPr id="814" name="テキスト ボックス 813"/>
        <xdr:cNvSpPr txBox="1"/>
      </xdr:nvSpPr>
      <xdr:spPr>
        <a:xfrm>
          <a:off x="18531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15" name="正方形/長方形 81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16" name="正方形/長方形 81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17" name="テキスト ボックス 81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議会費は、平成</a:t>
          </a:r>
          <a:r>
            <a:rPr kumimoji="1" lang="en-US" altLang="ja-JP" sz="1300">
              <a:latin typeface="ＭＳ Ｐゴシック"/>
            </a:rPr>
            <a:t>24</a:t>
          </a:r>
          <a:r>
            <a:rPr kumimoji="1" lang="ja-JP" altLang="en-US" sz="1300">
              <a:latin typeface="ＭＳ Ｐゴシック"/>
            </a:rPr>
            <a:t>年度以降、職員の配置替えにより、類似団体を下回っている。</a:t>
          </a:r>
          <a:endParaRPr kumimoji="1" lang="en-US" altLang="ja-JP" sz="1300">
            <a:latin typeface="ＭＳ Ｐゴシック"/>
          </a:endParaRPr>
        </a:p>
        <a:p>
          <a:r>
            <a:rPr kumimoji="1" lang="ja-JP" altLang="en-US" sz="1300">
              <a:latin typeface="ＭＳ Ｐゴシック"/>
            </a:rPr>
            <a:t>衛生費については、ここ数年類似団体の平均であったが、平成</a:t>
          </a:r>
          <a:r>
            <a:rPr kumimoji="1" lang="en-US" altLang="ja-JP" sz="1300">
              <a:latin typeface="ＭＳ Ｐゴシック"/>
            </a:rPr>
            <a:t>27</a:t>
          </a:r>
          <a:r>
            <a:rPr kumimoji="1" lang="ja-JP" altLang="en-US" sz="1300">
              <a:latin typeface="ＭＳ Ｐゴシック"/>
            </a:rPr>
            <a:t>年度は、四日市市新総合ごみ処理施設整備負担金の増により類似団体を上回っている。</a:t>
          </a:r>
          <a:endParaRPr kumimoji="1" lang="en-US" altLang="ja-JP" sz="1300">
            <a:latin typeface="ＭＳ Ｐゴシック"/>
          </a:endParaRPr>
        </a:p>
        <a:p>
          <a:r>
            <a:rPr kumimoji="1" lang="ja-JP" altLang="en-US" sz="1300">
              <a:latin typeface="ＭＳ Ｐゴシック"/>
            </a:rPr>
            <a:t>消防費は、四日市市へ常備消防を依託しているため、類似団体を下回っている。</a:t>
          </a:r>
          <a:endParaRPr kumimoji="1" lang="en-US" altLang="ja-JP" sz="1300">
            <a:latin typeface="ＭＳ Ｐゴシック"/>
          </a:endParaRPr>
        </a:p>
        <a:p>
          <a:r>
            <a:rPr kumimoji="1" lang="ja-JP" altLang="en-US" sz="1300">
              <a:latin typeface="ＭＳ Ｐゴシック"/>
            </a:rPr>
            <a:t>公債費は、ここ数年地方債の発行を控えていたため、類似団体に比べ大きく下回っている。しかし、平成</a:t>
          </a:r>
          <a:r>
            <a:rPr kumimoji="1" lang="en-US" altLang="ja-JP" sz="1300">
              <a:latin typeface="ＭＳ Ｐゴシック"/>
            </a:rPr>
            <a:t>26</a:t>
          </a:r>
          <a:r>
            <a:rPr kumimoji="1" lang="ja-JP" altLang="en-US" sz="1300">
              <a:latin typeface="ＭＳ Ｐゴシック"/>
            </a:rPr>
            <a:t>年度と平成</a:t>
          </a:r>
          <a:r>
            <a:rPr kumimoji="1" lang="en-US" altLang="ja-JP" sz="1300">
              <a:latin typeface="ＭＳ Ｐゴシック"/>
            </a:rPr>
            <a:t>27</a:t>
          </a:r>
          <a:r>
            <a:rPr kumimoji="1" lang="ja-JP" altLang="en-US" sz="1300">
              <a:latin typeface="ＭＳ Ｐゴシック"/>
            </a:rPr>
            <a:t>年度に起債の借入を行ったため、平成</a:t>
          </a:r>
          <a:r>
            <a:rPr kumimoji="1" lang="en-US" altLang="ja-JP" sz="1300">
              <a:latin typeface="ＭＳ Ｐゴシック"/>
            </a:rPr>
            <a:t>30</a:t>
          </a:r>
          <a:r>
            <a:rPr kumimoji="1" lang="ja-JP" altLang="en-US" sz="1300">
              <a:latin typeface="ＭＳ Ｐゴシック"/>
            </a:rPr>
            <a:t>年度から上昇が見込まれる。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三重県川越町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財政調整基金残高の標準財政規模比は、基金への積立金により、</a:t>
          </a:r>
          <a:r>
            <a:rPr kumimoji="1" lang="en-US" altLang="ja-JP" sz="1200">
              <a:latin typeface="ＭＳ ゴシック" pitchFamily="49" charset="-128"/>
              <a:ea typeface="ＭＳ ゴシック" pitchFamily="49" charset="-128"/>
            </a:rPr>
            <a:t>14.36</a:t>
          </a:r>
          <a:r>
            <a:rPr kumimoji="1" lang="ja-JP" altLang="en-US" sz="1200">
              <a:latin typeface="ＭＳ ゴシック" pitchFamily="49" charset="-128"/>
              <a:ea typeface="ＭＳ ゴシック" pitchFamily="49" charset="-128"/>
            </a:rPr>
            <a:t>％増加し、継続して</a:t>
          </a:r>
          <a:r>
            <a:rPr kumimoji="1" lang="en-US" altLang="ja-JP" sz="1200">
              <a:latin typeface="ＭＳ ゴシック" pitchFamily="49" charset="-128"/>
              <a:ea typeface="ＭＳ ゴシック" pitchFamily="49" charset="-128"/>
            </a:rPr>
            <a:t>100</a:t>
          </a:r>
          <a:r>
            <a:rPr kumimoji="1" lang="ja-JP" altLang="en-US" sz="1200">
              <a:latin typeface="ＭＳ ゴシック" pitchFamily="49" charset="-128"/>
              <a:ea typeface="ＭＳ ゴシック" pitchFamily="49" charset="-128"/>
            </a:rPr>
            <a:t>％を超える規模を維持している。</a:t>
          </a:r>
        </a:p>
        <a:p>
          <a:r>
            <a:rPr kumimoji="1" lang="ja-JP" altLang="en-US" sz="1200">
              <a:latin typeface="ＭＳ ゴシック" pitchFamily="49" charset="-128"/>
              <a:ea typeface="ＭＳ ゴシック" pitchFamily="49" charset="-128"/>
            </a:rPr>
            <a:t>　実質収支額については、財政調整基金の積立により</a:t>
          </a:r>
          <a:r>
            <a:rPr kumimoji="1" lang="en-US" altLang="ja-JP" sz="1200">
              <a:latin typeface="ＭＳ ゴシック" pitchFamily="49" charset="-128"/>
              <a:ea typeface="ＭＳ ゴシック" pitchFamily="49" charset="-128"/>
            </a:rPr>
            <a:t>2.63</a:t>
          </a:r>
          <a:r>
            <a:rPr kumimoji="1" lang="ja-JP" altLang="en-US" sz="1200">
              <a:latin typeface="ＭＳ ゴシック" pitchFamily="49" charset="-128"/>
              <a:ea typeface="ＭＳ ゴシック" pitchFamily="49" charset="-128"/>
            </a:rPr>
            <a:t>％増加している。</a:t>
          </a:r>
        </a:p>
        <a:p>
          <a:r>
            <a:rPr kumimoji="1" lang="ja-JP" altLang="en-US" sz="1200">
              <a:latin typeface="ＭＳ ゴシック" pitchFamily="49" charset="-128"/>
              <a:ea typeface="ＭＳ ゴシック" pitchFamily="49" charset="-128"/>
            </a:rPr>
            <a:t>　実質単年度収支については、平成２６年度一時的な町税の増加により前年比</a:t>
          </a:r>
          <a:r>
            <a:rPr kumimoji="1" lang="en-US" altLang="ja-JP" sz="1200">
              <a:latin typeface="ＭＳ ゴシック" pitchFamily="49" charset="-128"/>
              <a:ea typeface="ＭＳ ゴシック" pitchFamily="49" charset="-128"/>
            </a:rPr>
            <a:t>6.49</a:t>
          </a:r>
          <a:r>
            <a:rPr kumimoji="1" lang="ja-JP" altLang="en-US" sz="1200">
              <a:latin typeface="ＭＳ ゴシック" pitchFamily="49" charset="-128"/>
              <a:ea typeface="ＭＳ ゴシック" pitchFamily="49" charset="-128"/>
            </a:rPr>
            <a:t>％増加し平成２７年度は減少傾向にある。</a:t>
          </a:r>
        </a:p>
        <a:p>
          <a:r>
            <a:rPr kumimoji="1" lang="ja-JP" altLang="en-US" sz="1200">
              <a:latin typeface="ＭＳ ゴシック" pitchFamily="49" charset="-128"/>
              <a:ea typeface="ＭＳ ゴシック" pitchFamily="49" charset="-128"/>
            </a:rPr>
            <a:t>　このような健全な状況であり、今後も長期的に健全な運営に努める。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三重県川越町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各会計で黒字となっている。今後の社会情勢等により、財政負担の増加が懸念される。各会計の歳入歳出を分析し、必要に応じて料金等の見直しを実施する等、長期的に健全な財政運営に努める。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50" zoomScaleNormal="50"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387" t="s">
        <v>63</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x14ac:dyDescent="0.2">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388" t="s">
        <v>65</v>
      </c>
      <c r="C3" s="389"/>
      <c r="D3" s="389"/>
      <c r="E3" s="390"/>
      <c r="F3" s="390"/>
      <c r="G3" s="390"/>
      <c r="H3" s="390"/>
      <c r="I3" s="390"/>
      <c r="J3" s="390"/>
      <c r="K3" s="390"/>
      <c r="L3" s="390" t="s">
        <v>66</v>
      </c>
      <c r="M3" s="390"/>
      <c r="N3" s="390"/>
      <c r="O3" s="390"/>
      <c r="P3" s="390"/>
      <c r="Q3" s="390"/>
      <c r="R3" s="397"/>
      <c r="S3" s="397"/>
      <c r="T3" s="397"/>
      <c r="U3" s="397"/>
      <c r="V3" s="398"/>
      <c r="W3" s="372" t="s">
        <v>67</v>
      </c>
      <c r="X3" s="373"/>
      <c r="Y3" s="373"/>
      <c r="Z3" s="373"/>
      <c r="AA3" s="373"/>
      <c r="AB3" s="389"/>
      <c r="AC3" s="397" t="s">
        <v>68</v>
      </c>
      <c r="AD3" s="373"/>
      <c r="AE3" s="373"/>
      <c r="AF3" s="373"/>
      <c r="AG3" s="373"/>
      <c r="AH3" s="373"/>
      <c r="AI3" s="373"/>
      <c r="AJ3" s="373"/>
      <c r="AK3" s="373"/>
      <c r="AL3" s="374"/>
      <c r="AM3" s="372" t="s">
        <v>69</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70</v>
      </c>
      <c r="BO3" s="373"/>
      <c r="BP3" s="373"/>
      <c r="BQ3" s="373"/>
      <c r="BR3" s="373"/>
      <c r="BS3" s="373"/>
      <c r="BT3" s="373"/>
      <c r="BU3" s="374"/>
      <c r="BV3" s="372" t="s">
        <v>71</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72</v>
      </c>
      <c r="CU3" s="373"/>
      <c r="CV3" s="373"/>
      <c r="CW3" s="373"/>
      <c r="CX3" s="373"/>
      <c r="CY3" s="373"/>
      <c r="CZ3" s="373"/>
      <c r="DA3" s="374"/>
      <c r="DB3" s="372" t="s">
        <v>73</v>
      </c>
      <c r="DC3" s="373"/>
      <c r="DD3" s="373"/>
      <c r="DE3" s="373"/>
      <c r="DF3" s="373"/>
      <c r="DG3" s="373"/>
      <c r="DH3" s="373"/>
      <c r="DI3" s="374"/>
      <c r="DJ3" s="137"/>
      <c r="DK3" s="137"/>
      <c r="DL3" s="137"/>
      <c r="DM3" s="137"/>
      <c r="DN3" s="137"/>
      <c r="DO3" s="137"/>
    </row>
    <row r="4" spans="1:119" ht="18.75" customHeight="1" x14ac:dyDescent="0.15">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74</v>
      </c>
      <c r="AZ4" s="376"/>
      <c r="BA4" s="376"/>
      <c r="BB4" s="376"/>
      <c r="BC4" s="376"/>
      <c r="BD4" s="376"/>
      <c r="BE4" s="376"/>
      <c r="BF4" s="376"/>
      <c r="BG4" s="376"/>
      <c r="BH4" s="376"/>
      <c r="BI4" s="376"/>
      <c r="BJ4" s="376"/>
      <c r="BK4" s="376"/>
      <c r="BL4" s="376"/>
      <c r="BM4" s="377"/>
      <c r="BN4" s="378">
        <v>6825560</v>
      </c>
      <c r="BO4" s="379"/>
      <c r="BP4" s="379"/>
      <c r="BQ4" s="379"/>
      <c r="BR4" s="379"/>
      <c r="BS4" s="379"/>
      <c r="BT4" s="379"/>
      <c r="BU4" s="380"/>
      <c r="BV4" s="378">
        <v>6748148</v>
      </c>
      <c r="BW4" s="379"/>
      <c r="BX4" s="379"/>
      <c r="BY4" s="379"/>
      <c r="BZ4" s="379"/>
      <c r="CA4" s="379"/>
      <c r="CB4" s="379"/>
      <c r="CC4" s="380"/>
      <c r="CD4" s="381" t="s">
        <v>75</v>
      </c>
      <c r="CE4" s="382"/>
      <c r="CF4" s="382"/>
      <c r="CG4" s="382"/>
      <c r="CH4" s="382"/>
      <c r="CI4" s="382"/>
      <c r="CJ4" s="382"/>
      <c r="CK4" s="382"/>
      <c r="CL4" s="382"/>
      <c r="CM4" s="382"/>
      <c r="CN4" s="382"/>
      <c r="CO4" s="382"/>
      <c r="CP4" s="382"/>
      <c r="CQ4" s="382"/>
      <c r="CR4" s="382"/>
      <c r="CS4" s="383"/>
      <c r="CT4" s="384">
        <v>9.6</v>
      </c>
      <c r="CU4" s="385"/>
      <c r="CV4" s="385"/>
      <c r="CW4" s="385"/>
      <c r="CX4" s="385"/>
      <c r="CY4" s="385"/>
      <c r="CZ4" s="385"/>
      <c r="DA4" s="386"/>
      <c r="DB4" s="384">
        <v>6.9</v>
      </c>
      <c r="DC4" s="385"/>
      <c r="DD4" s="385"/>
      <c r="DE4" s="385"/>
      <c r="DF4" s="385"/>
      <c r="DG4" s="385"/>
      <c r="DH4" s="385"/>
      <c r="DI4" s="386"/>
      <c r="DJ4" s="137"/>
      <c r="DK4" s="137"/>
      <c r="DL4" s="137"/>
      <c r="DM4" s="137"/>
      <c r="DN4" s="137"/>
      <c r="DO4" s="137"/>
    </row>
    <row r="5" spans="1:119" ht="18.75" customHeight="1" x14ac:dyDescent="0.15">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76</v>
      </c>
      <c r="AN5" s="445"/>
      <c r="AO5" s="445"/>
      <c r="AP5" s="445"/>
      <c r="AQ5" s="445"/>
      <c r="AR5" s="445"/>
      <c r="AS5" s="445"/>
      <c r="AT5" s="446"/>
      <c r="AU5" s="447" t="s">
        <v>77</v>
      </c>
      <c r="AV5" s="448"/>
      <c r="AW5" s="448"/>
      <c r="AX5" s="448"/>
      <c r="AY5" s="449" t="s">
        <v>78</v>
      </c>
      <c r="AZ5" s="450"/>
      <c r="BA5" s="450"/>
      <c r="BB5" s="450"/>
      <c r="BC5" s="450"/>
      <c r="BD5" s="450"/>
      <c r="BE5" s="450"/>
      <c r="BF5" s="450"/>
      <c r="BG5" s="450"/>
      <c r="BH5" s="450"/>
      <c r="BI5" s="450"/>
      <c r="BJ5" s="450"/>
      <c r="BK5" s="450"/>
      <c r="BL5" s="450"/>
      <c r="BM5" s="451"/>
      <c r="BN5" s="415">
        <v>6356656</v>
      </c>
      <c r="BO5" s="416"/>
      <c r="BP5" s="416"/>
      <c r="BQ5" s="416"/>
      <c r="BR5" s="416"/>
      <c r="BS5" s="416"/>
      <c r="BT5" s="416"/>
      <c r="BU5" s="417"/>
      <c r="BV5" s="415">
        <v>6400979</v>
      </c>
      <c r="BW5" s="416"/>
      <c r="BX5" s="416"/>
      <c r="BY5" s="416"/>
      <c r="BZ5" s="416"/>
      <c r="CA5" s="416"/>
      <c r="CB5" s="416"/>
      <c r="CC5" s="417"/>
      <c r="CD5" s="418" t="s">
        <v>79</v>
      </c>
      <c r="CE5" s="419"/>
      <c r="CF5" s="419"/>
      <c r="CG5" s="419"/>
      <c r="CH5" s="419"/>
      <c r="CI5" s="419"/>
      <c r="CJ5" s="419"/>
      <c r="CK5" s="419"/>
      <c r="CL5" s="419"/>
      <c r="CM5" s="419"/>
      <c r="CN5" s="419"/>
      <c r="CO5" s="419"/>
      <c r="CP5" s="419"/>
      <c r="CQ5" s="419"/>
      <c r="CR5" s="419"/>
      <c r="CS5" s="420"/>
      <c r="CT5" s="412">
        <v>69</v>
      </c>
      <c r="CU5" s="413"/>
      <c r="CV5" s="413"/>
      <c r="CW5" s="413"/>
      <c r="CX5" s="413"/>
      <c r="CY5" s="413"/>
      <c r="CZ5" s="413"/>
      <c r="DA5" s="414"/>
      <c r="DB5" s="412">
        <v>68</v>
      </c>
      <c r="DC5" s="413"/>
      <c r="DD5" s="413"/>
      <c r="DE5" s="413"/>
      <c r="DF5" s="413"/>
      <c r="DG5" s="413"/>
      <c r="DH5" s="413"/>
      <c r="DI5" s="414"/>
      <c r="DJ5" s="137"/>
      <c r="DK5" s="137"/>
      <c r="DL5" s="137"/>
      <c r="DM5" s="137"/>
      <c r="DN5" s="137"/>
      <c r="DO5" s="137"/>
    </row>
    <row r="6" spans="1:119" ht="18.75" customHeight="1" x14ac:dyDescent="0.15">
      <c r="A6" s="138"/>
      <c r="B6" s="421" t="s">
        <v>80</v>
      </c>
      <c r="C6" s="422"/>
      <c r="D6" s="422"/>
      <c r="E6" s="423"/>
      <c r="F6" s="423"/>
      <c r="G6" s="423"/>
      <c r="H6" s="423"/>
      <c r="I6" s="423"/>
      <c r="J6" s="423"/>
      <c r="K6" s="423"/>
      <c r="L6" s="423" t="s">
        <v>81</v>
      </c>
      <c r="M6" s="423"/>
      <c r="N6" s="423"/>
      <c r="O6" s="423"/>
      <c r="P6" s="423"/>
      <c r="Q6" s="423"/>
      <c r="R6" s="427"/>
      <c r="S6" s="427"/>
      <c r="T6" s="427"/>
      <c r="U6" s="427"/>
      <c r="V6" s="428"/>
      <c r="W6" s="431" t="s">
        <v>82</v>
      </c>
      <c r="X6" s="432"/>
      <c r="Y6" s="432"/>
      <c r="Z6" s="432"/>
      <c r="AA6" s="432"/>
      <c r="AB6" s="422"/>
      <c r="AC6" s="435" t="s">
        <v>83</v>
      </c>
      <c r="AD6" s="436"/>
      <c r="AE6" s="436"/>
      <c r="AF6" s="436"/>
      <c r="AG6" s="436"/>
      <c r="AH6" s="436"/>
      <c r="AI6" s="436"/>
      <c r="AJ6" s="436"/>
      <c r="AK6" s="436"/>
      <c r="AL6" s="437"/>
      <c r="AM6" s="444" t="s">
        <v>84</v>
      </c>
      <c r="AN6" s="445"/>
      <c r="AO6" s="445"/>
      <c r="AP6" s="445"/>
      <c r="AQ6" s="445"/>
      <c r="AR6" s="445"/>
      <c r="AS6" s="445"/>
      <c r="AT6" s="446"/>
      <c r="AU6" s="447" t="s">
        <v>85</v>
      </c>
      <c r="AV6" s="448"/>
      <c r="AW6" s="448"/>
      <c r="AX6" s="448"/>
      <c r="AY6" s="449" t="s">
        <v>86</v>
      </c>
      <c r="AZ6" s="450"/>
      <c r="BA6" s="450"/>
      <c r="BB6" s="450"/>
      <c r="BC6" s="450"/>
      <c r="BD6" s="450"/>
      <c r="BE6" s="450"/>
      <c r="BF6" s="450"/>
      <c r="BG6" s="450"/>
      <c r="BH6" s="450"/>
      <c r="BI6" s="450"/>
      <c r="BJ6" s="450"/>
      <c r="BK6" s="450"/>
      <c r="BL6" s="450"/>
      <c r="BM6" s="451"/>
      <c r="BN6" s="415">
        <v>468904</v>
      </c>
      <c r="BO6" s="416"/>
      <c r="BP6" s="416"/>
      <c r="BQ6" s="416"/>
      <c r="BR6" s="416"/>
      <c r="BS6" s="416"/>
      <c r="BT6" s="416"/>
      <c r="BU6" s="417"/>
      <c r="BV6" s="415">
        <v>347169</v>
      </c>
      <c r="BW6" s="416"/>
      <c r="BX6" s="416"/>
      <c r="BY6" s="416"/>
      <c r="BZ6" s="416"/>
      <c r="CA6" s="416"/>
      <c r="CB6" s="416"/>
      <c r="CC6" s="417"/>
      <c r="CD6" s="418" t="s">
        <v>87</v>
      </c>
      <c r="CE6" s="419"/>
      <c r="CF6" s="419"/>
      <c r="CG6" s="419"/>
      <c r="CH6" s="419"/>
      <c r="CI6" s="419"/>
      <c r="CJ6" s="419"/>
      <c r="CK6" s="419"/>
      <c r="CL6" s="419"/>
      <c r="CM6" s="419"/>
      <c r="CN6" s="419"/>
      <c r="CO6" s="419"/>
      <c r="CP6" s="419"/>
      <c r="CQ6" s="419"/>
      <c r="CR6" s="419"/>
      <c r="CS6" s="420"/>
      <c r="CT6" s="452">
        <v>69</v>
      </c>
      <c r="CU6" s="453"/>
      <c r="CV6" s="453"/>
      <c r="CW6" s="453"/>
      <c r="CX6" s="453"/>
      <c r="CY6" s="453"/>
      <c r="CZ6" s="453"/>
      <c r="DA6" s="454"/>
      <c r="DB6" s="452">
        <v>68</v>
      </c>
      <c r="DC6" s="453"/>
      <c r="DD6" s="453"/>
      <c r="DE6" s="453"/>
      <c r="DF6" s="453"/>
      <c r="DG6" s="453"/>
      <c r="DH6" s="453"/>
      <c r="DI6" s="454"/>
      <c r="DJ6" s="137"/>
      <c r="DK6" s="137"/>
      <c r="DL6" s="137"/>
      <c r="DM6" s="137"/>
      <c r="DN6" s="137"/>
      <c r="DO6" s="137"/>
    </row>
    <row r="7" spans="1:119" ht="18.75" customHeight="1" x14ac:dyDescent="0.15">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88</v>
      </c>
      <c r="AN7" s="445"/>
      <c r="AO7" s="445"/>
      <c r="AP7" s="445"/>
      <c r="AQ7" s="445"/>
      <c r="AR7" s="445"/>
      <c r="AS7" s="445"/>
      <c r="AT7" s="446"/>
      <c r="AU7" s="447" t="s">
        <v>77</v>
      </c>
      <c r="AV7" s="448"/>
      <c r="AW7" s="448"/>
      <c r="AX7" s="448"/>
      <c r="AY7" s="449" t="s">
        <v>89</v>
      </c>
      <c r="AZ7" s="450"/>
      <c r="BA7" s="450"/>
      <c r="BB7" s="450"/>
      <c r="BC7" s="450"/>
      <c r="BD7" s="450"/>
      <c r="BE7" s="450"/>
      <c r="BF7" s="450"/>
      <c r="BG7" s="450"/>
      <c r="BH7" s="450"/>
      <c r="BI7" s="450"/>
      <c r="BJ7" s="450"/>
      <c r="BK7" s="450"/>
      <c r="BL7" s="450"/>
      <c r="BM7" s="451"/>
      <c r="BN7" s="415">
        <v>6114</v>
      </c>
      <c r="BO7" s="416"/>
      <c r="BP7" s="416"/>
      <c r="BQ7" s="416"/>
      <c r="BR7" s="416"/>
      <c r="BS7" s="416"/>
      <c r="BT7" s="416"/>
      <c r="BU7" s="417"/>
      <c r="BV7" s="415">
        <v>5153</v>
      </c>
      <c r="BW7" s="416"/>
      <c r="BX7" s="416"/>
      <c r="BY7" s="416"/>
      <c r="BZ7" s="416"/>
      <c r="CA7" s="416"/>
      <c r="CB7" s="416"/>
      <c r="CC7" s="417"/>
      <c r="CD7" s="418" t="s">
        <v>90</v>
      </c>
      <c r="CE7" s="419"/>
      <c r="CF7" s="419"/>
      <c r="CG7" s="419"/>
      <c r="CH7" s="419"/>
      <c r="CI7" s="419"/>
      <c r="CJ7" s="419"/>
      <c r="CK7" s="419"/>
      <c r="CL7" s="419"/>
      <c r="CM7" s="419"/>
      <c r="CN7" s="419"/>
      <c r="CO7" s="419"/>
      <c r="CP7" s="419"/>
      <c r="CQ7" s="419"/>
      <c r="CR7" s="419"/>
      <c r="CS7" s="420"/>
      <c r="CT7" s="415">
        <v>4839580</v>
      </c>
      <c r="CU7" s="416"/>
      <c r="CV7" s="416"/>
      <c r="CW7" s="416"/>
      <c r="CX7" s="416"/>
      <c r="CY7" s="416"/>
      <c r="CZ7" s="416"/>
      <c r="DA7" s="417"/>
      <c r="DB7" s="415">
        <v>4935916</v>
      </c>
      <c r="DC7" s="416"/>
      <c r="DD7" s="416"/>
      <c r="DE7" s="416"/>
      <c r="DF7" s="416"/>
      <c r="DG7" s="416"/>
      <c r="DH7" s="416"/>
      <c r="DI7" s="417"/>
      <c r="DJ7" s="137"/>
      <c r="DK7" s="137"/>
      <c r="DL7" s="137"/>
      <c r="DM7" s="137"/>
      <c r="DN7" s="137"/>
      <c r="DO7" s="137"/>
    </row>
    <row r="8" spans="1:119" ht="18.75" customHeight="1" thickBot="1" x14ac:dyDescent="0.2">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91</v>
      </c>
      <c r="AN8" s="445"/>
      <c r="AO8" s="445"/>
      <c r="AP8" s="445"/>
      <c r="AQ8" s="445"/>
      <c r="AR8" s="445"/>
      <c r="AS8" s="445"/>
      <c r="AT8" s="446"/>
      <c r="AU8" s="447" t="s">
        <v>77</v>
      </c>
      <c r="AV8" s="448"/>
      <c r="AW8" s="448"/>
      <c r="AX8" s="448"/>
      <c r="AY8" s="449" t="s">
        <v>92</v>
      </c>
      <c r="AZ8" s="450"/>
      <c r="BA8" s="450"/>
      <c r="BB8" s="450"/>
      <c r="BC8" s="450"/>
      <c r="BD8" s="450"/>
      <c r="BE8" s="450"/>
      <c r="BF8" s="450"/>
      <c r="BG8" s="450"/>
      <c r="BH8" s="450"/>
      <c r="BI8" s="450"/>
      <c r="BJ8" s="450"/>
      <c r="BK8" s="450"/>
      <c r="BL8" s="450"/>
      <c r="BM8" s="451"/>
      <c r="BN8" s="415">
        <v>462790</v>
      </c>
      <c r="BO8" s="416"/>
      <c r="BP8" s="416"/>
      <c r="BQ8" s="416"/>
      <c r="BR8" s="416"/>
      <c r="BS8" s="416"/>
      <c r="BT8" s="416"/>
      <c r="BU8" s="417"/>
      <c r="BV8" s="415">
        <v>342016</v>
      </c>
      <c r="BW8" s="416"/>
      <c r="BX8" s="416"/>
      <c r="BY8" s="416"/>
      <c r="BZ8" s="416"/>
      <c r="CA8" s="416"/>
      <c r="CB8" s="416"/>
      <c r="CC8" s="417"/>
      <c r="CD8" s="418" t="s">
        <v>93</v>
      </c>
      <c r="CE8" s="419"/>
      <c r="CF8" s="419"/>
      <c r="CG8" s="419"/>
      <c r="CH8" s="419"/>
      <c r="CI8" s="419"/>
      <c r="CJ8" s="419"/>
      <c r="CK8" s="419"/>
      <c r="CL8" s="419"/>
      <c r="CM8" s="419"/>
      <c r="CN8" s="419"/>
      <c r="CO8" s="419"/>
      <c r="CP8" s="419"/>
      <c r="CQ8" s="419"/>
      <c r="CR8" s="419"/>
      <c r="CS8" s="420"/>
      <c r="CT8" s="455">
        <v>1.22</v>
      </c>
      <c r="CU8" s="456"/>
      <c r="CV8" s="456"/>
      <c r="CW8" s="456"/>
      <c r="CX8" s="456"/>
      <c r="CY8" s="456"/>
      <c r="CZ8" s="456"/>
      <c r="DA8" s="457"/>
      <c r="DB8" s="455">
        <v>1.18</v>
      </c>
      <c r="DC8" s="456"/>
      <c r="DD8" s="456"/>
      <c r="DE8" s="456"/>
      <c r="DF8" s="456"/>
      <c r="DG8" s="456"/>
      <c r="DH8" s="456"/>
      <c r="DI8" s="457"/>
      <c r="DJ8" s="137"/>
      <c r="DK8" s="137"/>
      <c r="DL8" s="137"/>
      <c r="DM8" s="137"/>
      <c r="DN8" s="137"/>
      <c r="DO8" s="137"/>
    </row>
    <row r="9" spans="1:119" ht="18.75" customHeight="1" thickBot="1" x14ac:dyDescent="0.2">
      <c r="A9" s="138"/>
      <c r="B9" s="409" t="s">
        <v>94</v>
      </c>
      <c r="C9" s="410"/>
      <c r="D9" s="410"/>
      <c r="E9" s="410"/>
      <c r="F9" s="410"/>
      <c r="G9" s="410"/>
      <c r="H9" s="410"/>
      <c r="I9" s="410"/>
      <c r="J9" s="410"/>
      <c r="K9" s="458"/>
      <c r="L9" s="459" t="s">
        <v>95</v>
      </c>
      <c r="M9" s="460"/>
      <c r="N9" s="460"/>
      <c r="O9" s="460"/>
      <c r="P9" s="460"/>
      <c r="Q9" s="461"/>
      <c r="R9" s="462">
        <v>14752</v>
      </c>
      <c r="S9" s="463"/>
      <c r="T9" s="463"/>
      <c r="U9" s="463"/>
      <c r="V9" s="464"/>
      <c r="W9" s="372" t="s">
        <v>96</v>
      </c>
      <c r="X9" s="373"/>
      <c r="Y9" s="373"/>
      <c r="Z9" s="373"/>
      <c r="AA9" s="373"/>
      <c r="AB9" s="373"/>
      <c r="AC9" s="373"/>
      <c r="AD9" s="373"/>
      <c r="AE9" s="373"/>
      <c r="AF9" s="373"/>
      <c r="AG9" s="373"/>
      <c r="AH9" s="373"/>
      <c r="AI9" s="373"/>
      <c r="AJ9" s="373"/>
      <c r="AK9" s="373"/>
      <c r="AL9" s="374"/>
      <c r="AM9" s="444" t="s">
        <v>97</v>
      </c>
      <c r="AN9" s="445"/>
      <c r="AO9" s="445"/>
      <c r="AP9" s="445"/>
      <c r="AQ9" s="445"/>
      <c r="AR9" s="445"/>
      <c r="AS9" s="445"/>
      <c r="AT9" s="446"/>
      <c r="AU9" s="447" t="s">
        <v>85</v>
      </c>
      <c r="AV9" s="448"/>
      <c r="AW9" s="448"/>
      <c r="AX9" s="448"/>
      <c r="AY9" s="449" t="s">
        <v>98</v>
      </c>
      <c r="AZ9" s="450"/>
      <c r="BA9" s="450"/>
      <c r="BB9" s="450"/>
      <c r="BC9" s="450"/>
      <c r="BD9" s="450"/>
      <c r="BE9" s="450"/>
      <c r="BF9" s="450"/>
      <c r="BG9" s="450"/>
      <c r="BH9" s="450"/>
      <c r="BI9" s="450"/>
      <c r="BJ9" s="450"/>
      <c r="BK9" s="450"/>
      <c r="BL9" s="450"/>
      <c r="BM9" s="451"/>
      <c r="BN9" s="415">
        <v>120774</v>
      </c>
      <c r="BO9" s="416"/>
      <c r="BP9" s="416"/>
      <c r="BQ9" s="416"/>
      <c r="BR9" s="416"/>
      <c r="BS9" s="416"/>
      <c r="BT9" s="416"/>
      <c r="BU9" s="417"/>
      <c r="BV9" s="415">
        <v>37213</v>
      </c>
      <c r="BW9" s="416"/>
      <c r="BX9" s="416"/>
      <c r="BY9" s="416"/>
      <c r="BZ9" s="416"/>
      <c r="CA9" s="416"/>
      <c r="CB9" s="416"/>
      <c r="CC9" s="417"/>
      <c r="CD9" s="418" t="s">
        <v>99</v>
      </c>
      <c r="CE9" s="419"/>
      <c r="CF9" s="419"/>
      <c r="CG9" s="419"/>
      <c r="CH9" s="419"/>
      <c r="CI9" s="419"/>
      <c r="CJ9" s="419"/>
      <c r="CK9" s="419"/>
      <c r="CL9" s="419"/>
      <c r="CM9" s="419"/>
      <c r="CN9" s="419"/>
      <c r="CO9" s="419"/>
      <c r="CP9" s="419"/>
      <c r="CQ9" s="419"/>
      <c r="CR9" s="419"/>
      <c r="CS9" s="420"/>
      <c r="CT9" s="412">
        <v>0.8</v>
      </c>
      <c r="CU9" s="413"/>
      <c r="CV9" s="413"/>
      <c r="CW9" s="413"/>
      <c r="CX9" s="413"/>
      <c r="CY9" s="413"/>
      <c r="CZ9" s="413"/>
      <c r="DA9" s="414"/>
      <c r="DB9" s="412">
        <v>0.9</v>
      </c>
      <c r="DC9" s="413"/>
      <c r="DD9" s="413"/>
      <c r="DE9" s="413"/>
      <c r="DF9" s="413"/>
      <c r="DG9" s="413"/>
      <c r="DH9" s="413"/>
      <c r="DI9" s="414"/>
      <c r="DJ9" s="137"/>
      <c r="DK9" s="137"/>
      <c r="DL9" s="137"/>
      <c r="DM9" s="137"/>
      <c r="DN9" s="137"/>
      <c r="DO9" s="137"/>
    </row>
    <row r="10" spans="1:119" ht="18.75" customHeight="1" thickBot="1" x14ac:dyDescent="0.2">
      <c r="A10" s="138"/>
      <c r="B10" s="409"/>
      <c r="C10" s="410"/>
      <c r="D10" s="410"/>
      <c r="E10" s="410"/>
      <c r="F10" s="410"/>
      <c r="G10" s="410"/>
      <c r="H10" s="410"/>
      <c r="I10" s="410"/>
      <c r="J10" s="410"/>
      <c r="K10" s="458"/>
      <c r="L10" s="465" t="s">
        <v>100</v>
      </c>
      <c r="M10" s="445"/>
      <c r="N10" s="445"/>
      <c r="O10" s="445"/>
      <c r="P10" s="445"/>
      <c r="Q10" s="446"/>
      <c r="R10" s="466">
        <v>14003</v>
      </c>
      <c r="S10" s="467"/>
      <c r="T10" s="467"/>
      <c r="U10" s="467"/>
      <c r="V10" s="468"/>
      <c r="W10" s="403"/>
      <c r="X10" s="404"/>
      <c r="Y10" s="404"/>
      <c r="Z10" s="404"/>
      <c r="AA10" s="404"/>
      <c r="AB10" s="404"/>
      <c r="AC10" s="404"/>
      <c r="AD10" s="404"/>
      <c r="AE10" s="404"/>
      <c r="AF10" s="404"/>
      <c r="AG10" s="404"/>
      <c r="AH10" s="404"/>
      <c r="AI10" s="404"/>
      <c r="AJ10" s="404"/>
      <c r="AK10" s="404"/>
      <c r="AL10" s="407"/>
      <c r="AM10" s="444" t="s">
        <v>101</v>
      </c>
      <c r="AN10" s="445"/>
      <c r="AO10" s="445"/>
      <c r="AP10" s="445"/>
      <c r="AQ10" s="445"/>
      <c r="AR10" s="445"/>
      <c r="AS10" s="445"/>
      <c r="AT10" s="446"/>
      <c r="AU10" s="447" t="s">
        <v>77</v>
      </c>
      <c r="AV10" s="448"/>
      <c r="AW10" s="448"/>
      <c r="AX10" s="448"/>
      <c r="AY10" s="449" t="s">
        <v>102</v>
      </c>
      <c r="AZ10" s="450"/>
      <c r="BA10" s="450"/>
      <c r="BB10" s="450"/>
      <c r="BC10" s="450"/>
      <c r="BD10" s="450"/>
      <c r="BE10" s="450"/>
      <c r="BF10" s="450"/>
      <c r="BG10" s="450"/>
      <c r="BH10" s="450"/>
      <c r="BI10" s="450"/>
      <c r="BJ10" s="450"/>
      <c r="BK10" s="450"/>
      <c r="BL10" s="450"/>
      <c r="BM10" s="451"/>
      <c r="BN10" s="415">
        <v>358447</v>
      </c>
      <c r="BO10" s="416"/>
      <c r="BP10" s="416"/>
      <c r="BQ10" s="416"/>
      <c r="BR10" s="416"/>
      <c r="BS10" s="416"/>
      <c r="BT10" s="416"/>
      <c r="BU10" s="417"/>
      <c r="BV10" s="415">
        <v>635174</v>
      </c>
      <c r="BW10" s="416"/>
      <c r="BX10" s="416"/>
      <c r="BY10" s="416"/>
      <c r="BZ10" s="416"/>
      <c r="CA10" s="416"/>
      <c r="CB10" s="416"/>
      <c r="CC10" s="417"/>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409"/>
      <c r="C11" s="410"/>
      <c r="D11" s="410"/>
      <c r="E11" s="410"/>
      <c r="F11" s="410"/>
      <c r="G11" s="410"/>
      <c r="H11" s="410"/>
      <c r="I11" s="410"/>
      <c r="J11" s="410"/>
      <c r="K11" s="458"/>
      <c r="L11" s="469" t="s">
        <v>104</v>
      </c>
      <c r="M11" s="470"/>
      <c r="N11" s="470"/>
      <c r="O11" s="470"/>
      <c r="P11" s="470"/>
      <c r="Q11" s="471"/>
      <c r="R11" s="472" t="s">
        <v>105</v>
      </c>
      <c r="S11" s="473"/>
      <c r="T11" s="473"/>
      <c r="U11" s="473"/>
      <c r="V11" s="474"/>
      <c r="W11" s="403"/>
      <c r="X11" s="404"/>
      <c r="Y11" s="404"/>
      <c r="Z11" s="404"/>
      <c r="AA11" s="404"/>
      <c r="AB11" s="404"/>
      <c r="AC11" s="404"/>
      <c r="AD11" s="404"/>
      <c r="AE11" s="404"/>
      <c r="AF11" s="404"/>
      <c r="AG11" s="404"/>
      <c r="AH11" s="404"/>
      <c r="AI11" s="404"/>
      <c r="AJ11" s="404"/>
      <c r="AK11" s="404"/>
      <c r="AL11" s="407"/>
      <c r="AM11" s="444" t="s">
        <v>106</v>
      </c>
      <c r="AN11" s="445"/>
      <c r="AO11" s="445"/>
      <c r="AP11" s="445"/>
      <c r="AQ11" s="445"/>
      <c r="AR11" s="445"/>
      <c r="AS11" s="445"/>
      <c r="AT11" s="446"/>
      <c r="AU11" s="447" t="s">
        <v>77</v>
      </c>
      <c r="AV11" s="448"/>
      <c r="AW11" s="448"/>
      <c r="AX11" s="448"/>
      <c r="AY11" s="449" t="s">
        <v>107</v>
      </c>
      <c r="AZ11" s="450"/>
      <c r="BA11" s="450"/>
      <c r="BB11" s="450"/>
      <c r="BC11" s="450"/>
      <c r="BD11" s="450"/>
      <c r="BE11" s="450"/>
      <c r="BF11" s="450"/>
      <c r="BG11" s="450"/>
      <c r="BH11" s="450"/>
      <c r="BI11" s="450"/>
      <c r="BJ11" s="450"/>
      <c r="BK11" s="450"/>
      <c r="BL11" s="450"/>
      <c r="BM11" s="451"/>
      <c r="BN11" s="415" t="s">
        <v>108</v>
      </c>
      <c r="BO11" s="416"/>
      <c r="BP11" s="416"/>
      <c r="BQ11" s="416"/>
      <c r="BR11" s="416"/>
      <c r="BS11" s="416"/>
      <c r="BT11" s="416"/>
      <c r="BU11" s="417"/>
      <c r="BV11" s="415" t="s">
        <v>108</v>
      </c>
      <c r="BW11" s="416"/>
      <c r="BX11" s="416"/>
      <c r="BY11" s="416"/>
      <c r="BZ11" s="416"/>
      <c r="CA11" s="416"/>
      <c r="CB11" s="416"/>
      <c r="CC11" s="417"/>
      <c r="CD11" s="418" t="s">
        <v>109</v>
      </c>
      <c r="CE11" s="419"/>
      <c r="CF11" s="419"/>
      <c r="CG11" s="419"/>
      <c r="CH11" s="419"/>
      <c r="CI11" s="419"/>
      <c r="CJ11" s="419"/>
      <c r="CK11" s="419"/>
      <c r="CL11" s="419"/>
      <c r="CM11" s="419"/>
      <c r="CN11" s="419"/>
      <c r="CO11" s="419"/>
      <c r="CP11" s="419"/>
      <c r="CQ11" s="419"/>
      <c r="CR11" s="419"/>
      <c r="CS11" s="420"/>
      <c r="CT11" s="455" t="s">
        <v>108</v>
      </c>
      <c r="CU11" s="456"/>
      <c r="CV11" s="456"/>
      <c r="CW11" s="456"/>
      <c r="CX11" s="456"/>
      <c r="CY11" s="456"/>
      <c r="CZ11" s="456"/>
      <c r="DA11" s="457"/>
      <c r="DB11" s="455" t="s">
        <v>108</v>
      </c>
      <c r="DC11" s="456"/>
      <c r="DD11" s="456"/>
      <c r="DE11" s="456"/>
      <c r="DF11" s="456"/>
      <c r="DG11" s="456"/>
      <c r="DH11" s="456"/>
      <c r="DI11" s="457"/>
      <c r="DJ11" s="137"/>
      <c r="DK11" s="137"/>
      <c r="DL11" s="137"/>
      <c r="DM11" s="137"/>
      <c r="DN11" s="137"/>
      <c r="DO11" s="137"/>
    </row>
    <row r="12" spans="1:119" ht="18.75" customHeight="1" x14ac:dyDescent="0.15">
      <c r="A12" s="138"/>
      <c r="B12" s="475" t="s">
        <v>110</v>
      </c>
      <c r="C12" s="476"/>
      <c r="D12" s="476"/>
      <c r="E12" s="476"/>
      <c r="F12" s="476"/>
      <c r="G12" s="476"/>
      <c r="H12" s="476"/>
      <c r="I12" s="476"/>
      <c r="J12" s="476"/>
      <c r="K12" s="477"/>
      <c r="L12" s="484" t="s">
        <v>111</v>
      </c>
      <c r="M12" s="485"/>
      <c r="N12" s="485"/>
      <c r="O12" s="485"/>
      <c r="P12" s="485"/>
      <c r="Q12" s="486"/>
      <c r="R12" s="487">
        <v>14922</v>
      </c>
      <c r="S12" s="488"/>
      <c r="T12" s="488"/>
      <c r="U12" s="488"/>
      <c r="V12" s="489"/>
      <c r="W12" s="490" t="s">
        <v>1</v>
      </c>
      <c r="X12" s="448"/>
      <c r="Y12" s="448"/>
      <c r="Z12" s="448"/>
      <c r="AA12" s="448"/>
      <c r="AB12" s="491"/>
      <c r="AC12" s="447" t="s">
        <v>112</v>
      </c>
      <c r="AD12" s="448"/>
      <c r="AE12" s="448"/>
      <c r="AF12" s="448"/>
      <c r="AG12" s="491"/>
      <c r="AH12" s="447" t="s">
        <v>113</v>
      </c>
      <c r="AI12" s="448"/>
      <c r="AJ12" s="448"/>
      <c r="AK12" s="448"/>
      <c r="AL12" s="492"/>
      <c r="AM12" s="444" t="s">
        <v>114</v>
      </c>
      <c r="AN12" s="445"/>
      <c r="AO12" s="445"/>
      <c r="AP12" s="445"/>
      <c r="AQ12" s="445"/>
      <c r="AR12" s="445"/>
      <c r="AS12" s="445"/>
      <c r="AT12" s="446"/>
      <c r="AU12" s="447" t="s">
        <v>115</v>
      </c>
      <c r="AV12" s="448"/>
      <c r="AW12" s="448"/>
      <c r="AX12" s="448"/>
      <c r="AY12" s="449" t="s">
        <v>116</v>
      </c>
      <c r="AZ12" s="450"/>
      <c r="BA12" s="450"/>
      <c r="BB12" s="450"/>
      <c r="BC12" s="450"/>
      <c r="BD12" s="450"/>
      <c r="BE12" s="450"/>
      <c r="BF12" s="450"/>
      <c r="BG12" s="450"/>
      <c r="BH12" s="450"/>
      <c r="BI12" s="450"/>
      <c r="BJ12" s="450"/>
      <c r="BK12" s="450"/>
      <c r="BL12" s="450"/>
      <c r="BM12" s="451"/>
      <c r="BN12" s="415" t="s">
        <v>117</v>
      </c>
      <c r="BO12" s="416"/>
      <c r="BP12" s="416"/>
      <c r="BQ12" s="416"/>
      <c r="BR12" s="416"/>
      <c r="BS12" s="416"/>
      <c r="BT12" s="416"/>
      <c r="BU12" s="417"/>
      <c r="BV12" s="415">
        <v>5153</v>
      </c>
      <c r="BW12" s="416"/>
      <c r="BX12" s="416"/>
      <c r="BY12" s="416"/>
      <c r="BZ12" s="416"/>
      <c r="CA12" s="416"/>
      <c r="CB12" s="416"/>
      <c r="CC12" s="417"/>
      <c r="CD12" s="418" t="s">
        <v>118</v>
      </c>
      <c r="CE12" s="419"/>
      <c r="CF12" s="419"/>
      <c r="CG12" s="419"/>
      <c r="CH12" s="419"/>
      <c r="CI12" s="419"/>
      <c r="CJ12" s="419"/>
      <c r="CK12" s="419"/>
      <c r="CL12" s="419"/>
      <c r="CM12" s="419"/>
      <c r="CN12" s="419"/>
      <c r="CO12" s="419"/>
      <c r="CP12" s="419"/>
      <c r="CQ12" s="419"/>
      <c r="CR12" s="419"/>
      <c r="CS12" s="420"/>
      <c r="CT12" s="455" t="s">
        <v>117</v>
      </c>
      <c r="CU12" s="456"/>
      <c r="CV12" s="456"/>
      <c r="CW12" s="456"/>
      <c r="CX12" s="456"/>
      <c r="CY12" s="456"/>
      <c r="CZ12" s="456"/>
      <c r="DA12" s="457"/>
      <c r="DB12" s="455" t="s">
        <v>117</v>
      </c>
      <c r="DC12" s="456"/>
      <c r="DD12" s="456"/>
      <c r="DE12" s="456"/>
      <c r="DF12" s="456"/>
      <c r="DG12" s="456"/>
      <c r="DH12" s="456"/>
      <c r="DI12" s="457"/>
      <c r="DJ12" s="137"/>
      <c r="DK12" s="137"/>
      <c r="DL12" s="137"/>
      <c r="DM12" s="137"/>
      <c r="DN12" s="137"/>
      <c r="DO12" s="137"/>
    </row>
    <row r="13" spans="1:119" ht="18.75" customHeight="1" x14ac:dyDescent="0.15">
      <c r="A13" s="138"/>
      <c r="B13" s="478"/>
      <c r="C13" s="479"/>
      <c r="D13" s="479"/>
      <c r="E13" s="479"/>
      <c r="F13" s="479"/>
      <c r="G13" s="479"/>
      <c r="H13" s="479"/>
      <c r="I13" s="479"/>
      <c r="J13" s="479"/>
      <c r="K13" s="480"/>
      <c r="L13" s="148"/>
      <c r="M13" s="503" t="s">
        <v>119</v>
      </c>
      <c r="N13" s="504"/>
      <c r="O13" s="504"/>
      <c r="P13" s="504"/>
      <c r="Q13" s="505"/>
      <c r="R13" s="496">
        <v>14522</v>
      </c>
      <c r="S13" s="497"/>
      <c r="T13" s="497"/>
      <c r="U13" s="497"/>
      <c r="V13" s="498"/>
      <c r="W13" s="431" t="s">
        <v>120</v>
      </c>
      <c r="X13" s="432"/>
      <c r="Y13" s="432"/>
      <c r="Z13" s="432"/>
      <c r="AA13" s="432"/>
      <c r="AB13" s="422"/>
      <c r="AC13" s="466">
        <v>72</v>
      </c>
      <c r="AD13" s="467"/>
      <c r="AE13" s="467"/>
      <c r="AF13" s="467"/>
      <c r="AG13" s="506"/>
      <c r="AH13" s="466">
        <v>106</v>
      </c>
      <c r="AI13" s="467"/>
      <c r="AJ13" s="467"/>
      <c r="AK13" s="467"/>
      <c r="AL13" s="468"/>
      <c r="AM13" s="444" t="s">
        <v>121</v>
      </c>
      <c r="AN13" s="445"/>
      <c r="AO13" s="445"/>
      <c r="AP13" s="445"/>
      <c r="AQ13" s="445"/>
      <c r="AR13" s="445"/>
      <c r="AS13" s="445"/>
      <c r="AT13" s="446"/>
      <c r="AU13" s="447" t="s">
        <v>122</v>
      </c>
      <c r="AV13" s="448"/>
      <c r="AW13" s="448"/>
      <c r="AX13" s="448"/>
      <c r="AY13" s="449" t="s">
        <v>123</v>
      </c>
      <c r="AZ13" s="450"/>
      <c r="BA13" s="450"/>
      <c r="BB13" s="450"/>
      <c r="BC13" s="450"/>
      <c r="BD13" s="450"/>
      <c r="BE13" s="450"/>
      <c r="BF13" s="450"/>
      <c r="BG13" s="450"/>
      <c r="BH13" s="450"/>
      <c r="BI13" s="450"/>
      <c r="BJ13" s="450"/>
      <c r="BK13" s="450"/>
      <c r="BL13" s="450"/>
      <c r="BM13" s="451"/>
      <c r="BN13" s="415">
        <v>479221</v>
      </c>
      <c r="BO13" s="416"/>
      <c r="BP13" s="416"/>
      <c r="BQ13" s="416"/>
      <c r="BR13" s="416"/>
      <c r="BS13" s="416"/>
      <c r="BT13" s="416"/>
      <c r="BU13" s="417"/>
      <c r="BV13" s="415">
        <v>667234</v>
      </c>
      <c r="BW13" s="416"/>
      <c r="BX13" s="416"/>
      <c r="BY13" s="416"/>
      <c r="BZ13" s="416"/>
      <c r="CA13" s="416"/>
      <c r="CB13" s="416"/>
      <c r="CC13" s="417"/>
      <c r="CD13" s="418" t="s">
        <v>124</v>
      </c>
      <c r="CE13" s="419"/>
      <c r="CF13" s="419"/>
      <c r="CG13" s="419"/>
      <c r="CH13" s="419"/>
      <c r="CI13" s="419"/>
      <c r="CJ13" s="419"/>
      <c r="CK13" s="419"/>
      <c r="CL13" s="419"/>
      <c r="CM13" s="419"/>
      <c r="CN13" s="419"/>
      <c r="CO13" s="419"/>
      <c r="CP13" s="419"/>
      <c r="CQ13" s="419"/>
      <c r="CR13" s="419"/>
      <c r="CS13" s="420"/>
      <c r="CT13" s="412">
        <v>3.4</v>
      </c>
      <c r="CU13" s="413"/>
      <c r="CV13" s="413"/>
      <c r="CW13" s="413"/>
      <c r="CX13" s="413"/>
      <c r="CY13" s="413"/>
      <c r="CZ13" s="413"/>
      <c r="DA13" s="414"/>
      <c r="DB13" s="412">
        <v>4.3</v>
      </c>
      <c r="DC13" s="413"/>
      <c r="DD13" s="413"/>
      <c r="DE13" s="413"/>
      <c r="DF13" s="413"/>
      <c r="DG13" s="413"/>
      <c r="DH13" s="413"/>
      <c r="DI13" s="414"/>
      <c r="DJ13" s="137"/>
      <c r="DK13" s="137"/>
      <c r="DL13" s="137"/>
      <c r="DM13" s="137"/>
      <c r="DN13" s="137"/>
      <c r="DO13" s="137"/>
    </row>
    <row r="14" spans="1:119" ht="18.75" customHeight="1" thickBot="1" x14ac:dyDescent="0.2">
      <c r="A14" s="138"/>
      <c r="B14" s="478"/>
      <c r="C14" s="479"/>
      <c r="D14" s="479"/>
      <c r="E14" s="479"/>
      <c r="F14" s="479"/>
      <c r="G14" s="479"/>
      <c r="H14" s="479"/>
      <c r="I14" s="479"/>
      <c r="J14" s="479"/>
      <c r="K14" s="480"/>
      <c r="L14" s="493" t="s">
        <v>125</v>
      </c>
      <c r="M14" s="494"/>
      <c r="N14" s="494"/>
      <c r="O14" s="494"/>
      <c r="P14" s="494"/>
      <c r="Q14" s="495"/>
      <c r="R14" s="496">
        <v>14754</v>
      </c>
      <c r="S14" s="497"/>
      <c r="T14" s="497"/>
      <c r="U14" s="497"/>
      <c r="V14" s="498"/>
      <c r="W14" s="405"/>
      <c r="X14" s="406"/>
      <c r="Y14" s="406"/>
      <c r="Z14" s="406"/>
      <c r="AA14" s="406"/>
      <c r="AB14" s="395"/>
      <c r="AC14" s="499">
        <v>1.1000000000000001</v>
      </c>
      <c r="AD14" s="500"/>
      <c r="AE14" s="500"/>
      <c r="AF14" s="500"/>
      <c r="AG14" s="501"/>
      <c r="AH14" s="499">
        <v>1.6</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126</v>
      </c>
      <c r="CE14" s="508"/>
      <c r="CF14" s="508"/>
      <c r="CG14" s="508"/>
      <c r="CH14" s="508"/>
      <c r="CI14" s="508"/>
      <c r="CJ14" s="508"/>
      <c r="CK14" s="508"/>
      <c r="CL14" s="508"/>
      <c r="CM14" s="508"/>
      <c r="CN14" s="508"/>
      <c r="CO14" s="508"/>
      <c r="CP14" s="508"/>
      <c r="CQ14" s="508"/>
      <c r="CR14" s="508"/>
      <c r="CS14" s="509"/>
      <c r="CT14" s="510" t="s">
        <v>117</v>
      </c>
      <c r="CU14" s="511"/>
      <c r="CV14" s="511"/>
      <c r="CW14" s="511"/>
      <c r="CX14" s="511"/>
      <c r="CY14" s="511"/>
      <c r="CZ14" s="511"/>
      <c r="DA14" s="512"/>
      <c r="DB14" s="510" t="s">
        <v>117</v>
      </c>
      <c r="DC14" s="511"/>
      <c r="DD14" s="511"/>
      <c r="DE14" s="511"/>
      <c r="DF14" s="511"/>
      <c r="DG14" s="511"/>
      <c r="DH14" s="511"/>
      <c r="DI14" s="512"/>
      <c r="DJ14" s="137"/>
      <c r="DK14" s="137"/>
      <c r="DL14" s="137"/>
      <c r="DM14" s="137"/>
      <c r="DN14" s="137"/>
      <c r="DO14" s="137"/>
    </row>
    <row r="15" spans="1:119" ht="18.75" customHeight="1" x14ac:dyDescent="0.15">
      <c r="A15" s="138"/>
      <c r="B15" s="478"/>
      <c r="C15" s="479"/>
      <c r="D15" s="479"/>
      <c r="E15" s="479"/>
      <c r="F15" s="479"/>
      <c r="G15" s="479"/>
      <c r="H15" s="479"/>
      <c r="I15" s="479"/>
      <c r="J15" s="479"/>
      <c r="K15" s="480"/>
      <c r="L15" s="148"/>
      <c r="M15" s="503" t="s">
        <v>119</v>
      </c>
      <c r="N15" s="504"/>
      <c r="O15" s="504"/>
      <c r="P15" s="504"/>
      <c r="Q15" s="505"/>
      <c r="R15" s="496">
        <v>14357</v>
      </c>
      <c r="S15" s="497"/>
      <c r="T15" s="497"/>
      <c r="U15" s="497"/>
      <c r="V15" s="498"/>
      <c r="W15" s="431" t="s">
        <v>127</v>
      </c>
      <c r="X15" s="432"/>
      <c r="Y15" s="432"/>
      <c r="Z15" s="432"/>
      <c r="AA15" s="432"/>
      <c r="AB15" s="422"/>
      <c r="AC15" s="466">
        <v>2572</v>
      </c>
      <c r="AD15" s="467"/>
      <c r="AE15" s="467"/>
      <c r="AF15" s="467"/>
      <c r="AG15" s="506"/>
      <c r="AH15" s="466">
        <v>2549</v>
      </c>
      <c r="AI15" s="467"/>
      <c r="AJ15" s="467"/>
      <c r="AK15" s="467"/>
      <c r="AL15" s="468"/>
      <c r="AM15" s="444"/>
      <c r="AN15" s="445"/>
      <c r="AO15" s="445"/>
      <c r="AP15" s="445"/>
      <c r="AQ15" s="445"/>
      <c r="AR15" s="445"/>
      <c r="AS15" s="445"/>
      <c r="AT15" s="446"/>
      <c r="AU15" s="447"/>
      <c r="AV15" s="448"/>
      <c r="AW15" s="448"/>
      <c r="AX15" s="448"/>
      <c r="AY15" s="375" t="s">
        <v>128</v>
      </c>
      <c r="AZ15" s="376"/>
      <c r="BA15" s="376"/>
      <c r="BB15" s="376"/>
      <c r="BC15" s="376"/>
      <c r="BD15" s="376"/>
      <c r="BE15" s="376"/>
      <c r="BF15" s="376"/>
      <c r="BG15" s="376"/>
      <c r="BH15" s="376"/>
      <c r="BI15" s="376"/>
      <c r="BJ15" s="376"/>
      <c r="BK15" s="376"/>
      <c r="BL15" s="376"/>
      <c r="BM15" s="377"/>
      <c r="BN15" s="378">
        <v>3710078</v>
      </c>
      <c r="BO15" s="379"/>
      <c r="BP15" s="379"/>
      <c r="BQ15" s="379"/>
      <c r="BR15" s="379"/>
      <c r="BS15" s="379"/>
      <c r="BT15" s="379"/>
      <c r="BU15" s="380"/>
      <c r="BV15" s="378">
        <v>3766119</v>
      </c>
      <c r="BW15" s="379"/>
      <c r="BX15" s="379"/>
      <c r="BY15" s="379"/>
      <c r="BZ15" s="379"/>
      <c r="CA15" s="379"/>
      <c r="CB15" s="379"/>
      <c r="CC15" s="380"/>
      <c r="CD15" s="513" t="s">
        <v>129</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478"/>
      <c r="C16" s="479"/>
      <c r="D16" s="479"/>
      <c r="E16" s="479"/>
      <c r="F16" s="479"/>
      <c r="G16" s="479"/>
      <c r="H16" s="479"/>
      <c r="I16" s="479"/>
      <c r="J16" s="479"/>
      <c r="K16" s="480"/>
      <c r="L16" s="493" t="s">
        <v>130</v>
      </c>
      <c r="M16" s="524"/>
      <c r="N16" s="524"/>
      <c r="O16" s="524"/>
      <c r="P16" s="524"/>
      <c r="Q16" s="525"/>
      <c r="R16" s="516" t="s">
        <v>131</v>
      </c>
      <c r="S16" s="517"/>
      <c r="T16" s="517"/>
      <c r="U16" s="517"/>
      <c r="V16" s="518"/>
      <c r="W16" s="405"/>
      <c r="X16" s="406"/>
      <c r="Y16" s="406"/>
      <c r="Z16" s="406"/>
      <c r="AA16" s="406"/>
      <c r="AB16" s="395"/>
      <c r="AC16" s="499">
        <v>37.9</v>
      </c>
      <c r="AD16" s="500"/>
      <c r="AE16" s="500"/>
      <c r="AF16" s="500"/>
      <c r="AG16" s="501"/>
      <c r="AH16" s="499">
        <v>38.5</v>
      </c>
      <c r="AI16" s="500"/>
      <c r="AJ16" s="500"/>
      <c r="AK16" s="500"/>
      <c r="AL16" s="502"/>
      <c r="AM16" s="444"/>
      <c r="AN16" s="445"/>
      <c r="AO16" s="445"/>
      <c r="AP16" s="445"/>
      <c r="AQ16" s="445"/>
      <c r="AR16" s="445"/>
      <c r="AS16" s="445"/>
      <c r="AT16" s="446"/>
      <c r="AU16" s="447"/>
      <c r="AV16" s="448"/>
      <c r="AW16" s="448"/>
      <c r="AX16" s="448"/>
      <c r="AY16" s="449" t="s">
        <v>132</v>
      </c>
      <c r="AZ16" s="450"/>
      <c r="BA16" s="450"/>
      <c r="BB16" s="450"/>
      <c r="BC16" s="450"/>
      <c r="BD16" s="450"/>
      <c r="BE16" s="450"/>
      <c r="BF16" s="450"/>
      <c r="BG16" s="450"/>
      <c r="BH16" s="450"/>
      <c r="BI16" s="450"/>
      <c r="BJ16" s="450"/>
      <c r="BK16" s="450"/>
      <c r="BL16" s="450"/>
      <c r="BM16" s="451"/>
      <c r="BN16" s="415">
        <v>2946232</v>
      </c>
      <c r="BO16" s="416"/>
      <c r="BP16" s="416"/>
      <c r="BQ16" s="416"/>
      <c r="BR16" s="416"/>
      <c r="BS16" s="416"/>
      <c r="BT16" s="416"/>
      <c r="BU16" s="417"/>
      <c r="BV16" s="415">
        <v>2916760</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x14ac:dyDescent="0.2">
      <c r="A17" s="138"/>
      <c r="B17" s="481"/>
      <c r="C17" s="482"/>
      <c r="D17" s="482"/>
      <c r="E17" s="482"/>
      <c r="F17" s="482"/>
      <c r="G17" s="482"/>
      <c r="H17" s="482"/>
      <c r="I17" s="482"/>
      <c r="J17" s="482"/>
      <c r="K17" s="483"/>
      <c r="L17" s="153"/>
      <c r="M17" s="519" t="s">
        <v>133</v>
      </c>
      <c r="N17" s="520"/>
      <c r="O17" s="520"/>
      <c r="P17" s="520"/>
      <c r="Q17" s="521"/>
      <c r="R17" s="516" t="s">
        <v>131</v>
      </c>
      <c r="S17" s="517"/>
      <c r="T17" s="517"/>
      <c r="U17" s="517"/>
      <c r="V17" s="518"/>
      <c r="W17" s="431" t="s">
        <v>134</v>
      </c>
      <c r="X17" s="432"/>
      <c r="Y17" s="432"/>
      <c r="Z17" s="432"/>
      <c r="AA17" s="432"/>
      <c r="AB17" s="422"/>
      <c r="AC17" s="466">
        <v>4146</v>
      </c>
      <c r="AD17" s="467"/>
      <c r="AE17" s="467"/>
      <c r="AF17" s="467"/>
      <c r="AG17" s="506"/>
      <c r="AH17" s="466">
        <v>3948</v>
      </c>
      <c r="AI17" s="467"/>
      <c r="AJ17" s="467"/>
      <c r="AK17" s="467"/>
      <c r="AL17" s="468"/>
      <c r="AM17" s="444"/>
      <c r="AN17" s="445"/>
      <c r="AO17" s="445"/>
      <c r="AP17" s="445"/>
      <c r="AQ17" s="445"/>
      <c r="AR17" s="445"/>
      <c r="AS17" s="445"/>
      <c r="AT17" s="446"/>
      <c r="AU17" s="447"/>
      <c r="AV17" s="448"/>
      <c r="AW17" s="448"/>
      <c r="AX17" s="448"/>
      <c r="AY17" s="449" t="s">
        <v>135</v>
      </c>
      <c r="AZ17" s="450"/>
      <c r="BA17" s="450"/>
      <c r="BB17" s="450"/>
      <c r="BC17" s="450"/>
      <c r="BD17" s="450"/>
      <c r="BE17" s="450"/>
      <c r="BF17" s="450"/>
      <c r="BG17" s="450"/>
      <c r="BH17" s="450"/>
      <c r="BI17" s="450"/>
      <c r="BJ17" s="450"/>
      <c r="BK17" s="450"/>
      <c r="BL17" s="450"/>
      <c r="BM17" s="451"/>
      <c r="BN17" s="415">
        <v>4839580</v>
      </c>
      <c r="BO17" s="416"/>
      <c r="BP17" s="416"/>
      <c r="BQ17" s="416"/>
      <c r="BR17" s="416"/>
      <c r="BS17" s="416"/>
      <c r="BT17" s="416"/>
      <c r="BU17" s="417"/>
      <c r="BV17" s="415">
        <v>4935916</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x14ac:dyDescent="0.2">
      <c r="A18" s="138"/>
      <c r="B18" s="526" t="s">
        <v>136</v>
      </c>
      <c r="C18" s="458"/>
      <c r="D18" s="458"/>
      <c r="E18" s="527"/>
      <c r="F18" s="527"/>
      <c r="G18" s="527"/>
      <c r="H18" s="527"/>
      <c r="I18" s="527"/>
      <c r="J18" s="527"/>
      <c r="K18" s="527"/>
      <c r="L18" s="528">
        <v>8.73</v>
      </c>
      <c r="M18" s="528"/>
      <c r="N18" s="528"/>
      <c r="O18" s="528"/>
      <c r="P18" s="528"/>
      <c r="Q18" s="528"/>
      <c r="R18" s="529"/>
      <c r="S18" s="529"/>
      <c r="T18" s="529"/>
      <c r="U18" s="529"/>
      <c r="V18" s="530"/>
      <c r="W18" s="433"/>
      <c r="X18" s="434"/>
      <c r="Y18" s="434"/>
      <c r="Z18" s="434"/>
      <c r="AA18" s="434"/>
      <c r="AB18" s="425"/>
      <c r="AC18" s="531">
        <v>61.1</v>
      </c>
      <c r="AD18" s="532"/>
      <c r="AE18" s="532"/>
      <c r="AF18" s="532"/>
      <c r="AG18" s="533"/>
      <c r="AH18" s="531">
        <v>59.6</v>
      </c>
      <c r="AI18" s="532"/>
      <c r="AJ18" s="532"/>
      <c r="AK18" s="532"/>
      <c r="AL18" s="534"/>
      <c r="AM18" s="444"/>
      <c r="AN18" s="445"/>
      <c r="AO18" s="445"/>
      <c r="AP18" s="445"/>
      <c r="AQ18" s="445"/>
      <c r="AR18" s="445"/>
      <c r="AS18" s="445"/>
      <c r="AT18" s="446"/>
      <c r="AU18" s="447"/>
      <c r="AV18" s="448"/>
      <c r="AW18" s="448"/>
      <c r="AX18" s="448"/>
      <c r="AY18" s="449" t="s">
        <v>137</v>
      </c>
      <c r="AZ18" s="450"/>
      <c r="BA18" s="450"/>
      <c r="BB18" s="450"/>
      <c r="BC18" s="450"/>
      <c r="BD18" s="450"/>
      <c r="BE18" s="450"/>
      <c r="BF18" s="450"/>
      <c r="BG18" s="450"/>
      <c r="BH18" s="450"/>
      <c r="BI18" s="450"/>
      <c r="BJ18" s="450"/>
      <c r="BK18" s="450"/>
      <c r="BL18" s="450"/>
      <c r="BM18" s="451"/>
      <c r="BN18" s="415">
        <v>3424268</v>
      </c>
      <c r="BO18" s="416"/>
      <c r="BP18" s="416"/>
      <c r="BQ18" s="416"/>
      <c r="BR18" s="416"/>
      <c r="BS18" s="416"/>
      <c r="BT18" s="416"/>
      <c r="BU18" s="417"/>
      <c r="BV18" s="415">
        <v>3429492</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x14ac:dyDescent="0.2">
      <c r="A19" s="138"/>
      <c r="B19" s="526" t="s">
        <v>138</v>
      </c>
      <c r="C19" s="458"/>
      <c r="D19" s="458"/>
      <c r="E19" s="527"/>
      <c r="F19" s="527"/>
      <c r="G19" s="527"/>
      <c r="H19" s="527"/>
      <c r="I19" s="527"/>
      <c r="J19" s="527"/>
      <c r="K19" s="527"/>
      <c r="L19" s="535">
        <v>1690</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139</v>
      </c>
      <c r="AZ19" s="450"/>
      <c r="BA19" s="450"/>
      <c r="BB19" s="450"/>
      <c r="BC19" s="450"/>
      <c r="BD19" s="450"/>
      <c r="BE19" s="450"/>
      <c r="BF19" s="450"/>
      <c r="BG19" s="450"/>
      <c r="BH19" s="450"/>
      <c r="BI19" s="450"/>
      <c r="BJ19" s="450"/>
      <c r="BK19" s="450"/>
      <c r="BL19" s="450"/>
      <c r="BM19" s="451"/>
      <c r="BN19" s="415">
        <v>5164253</v>
      </c>
      <c r="BO19" s="416"/>
      <c r="BP19" s="416"/>
      <c r="BQ19" s="416"/>
      <c r="BR19" s="416"/>
      <c r="BS19" s="416"/>
      <c r="BT19" s="416"/>
      <c r="BU19" s="417"/>
      <c r="BV19" s="415">
        <v>5230683</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x14ac:dyDescent="0.2">
      <c r="A20" s="138"/>
      <c r="B20" s="526" t="s">
        <v>140</v>
      </c>
      <c r="C20" s="458"/>
      <c r="D20" s="458"/>
      <c r="E20" s="527"/>
      <c r="F20" s="527"/>
      <c r="G20" s="527"/>
      <c r="H20" s="527"/>
      <c r="I20" s="527"/>
      <c r="J20" s="527"/>
      <c r="K20" s="527"/>
      <c r="L20" s="535">
        <v>6023</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x14ac:dyDescent="0.15">
      <c r="A21" s="138"/>
      <c r="B21" s="542" t="s">
        <v>141</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x14ac:dyDescent="0.2">
      <c r="A22" s="138"/>
      <c r="B22" s="545" t="s">
        <v>142</v>
      </c>
      <c r="C22" s="546"/>
      <c r="D22" s="547"/>
      <c r="E22" s="427" t="s">
        <v>1</v>
      </c>
      <c r="F22" s="432"/>
      <c r="G22" s="432"/>
      <c r="H22" s="432"/>
      <c r="I22" s="432"/>
      <c r="J22" s="432"/>
      <c r="K22" s="422"/>
      <c r="L22" s="427" t="s">
        <v>143</v>
      </c>
      <c r="M22" s="432"/>
      <c r="N22" s="432"/>
      <c r="O22" s="432"/>
      <c r="P22" s="422"/>
      <c r="Q22" s="554" t="s">
        <v>144</v>
      </c>
      <c r="R22" s="555"/>
      <c r="S22" s="555"/>
      <c r="T22" s="555"/>
      <c r="U22" s="555"/>
      <c r="V22" s="556"/>
      <c r="W22" s="560" t="s">
        <v>145</v>
      </c>
      <c r="X22" s="546"/>
      <c r="Y22" s="547"/>
      <c r="Z22" s="427" t="s">
        <v>1</v>
      </c>
      <c r="AA22" s="432"/>
      <c r="AB22" s="432"/>
      <c r="AC22" s="432"/>
      <c r="AD22" s="432"/>
      <c r="AE22" s="432"/>
      <c r="AF22" s="432"/>
      <c r="AG22" s="422"/>
      <c r="AH22" s="573" t="s">
        <v>146</v>
      </c>
      <c r="AI22" s="432"/>
      <c r="AJ22" s="432"/>
      <c r="AK22" s="432"/>
      <c r="AL22" s="422"/>
      <c r="AM22" s="573" t="s">
        <v>147</v>
      </c>
      <c r="AN22" s="574"/>
      <c r="AO22" s="574"/>
      <c r="AP22" s="574"/>
      <c r="AQ22" s="574"/>
      <c r="AR22" s="575"/>
      <c r="AS22" s="554" t="s">
        <v>144</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x14ac:dyDescent="0.15">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148</v>
      </c>
      <c r="AZ23" s="376"/>
      <c r="BA23" s="376"/>
      <c r="BB23" s="376"/>
      <c r="BC23" s="376"/>
      <c r="BD23" s="376"/>
      <c r="BE23" s="376"/>
      <c r="BF23" s="376"/>
      <c r="BG23" s="376"/>
      <c r="BH23" s="376"/>
      <c r="BI23" s="376"/>
      <c r="BJ23" s="376"/>
      <c r="BK23" s="376"/>
      <c r="BL23" s="376"/>
      <c r="BM23" s="377"/>
      <c r="BN23" s="415">
        <v>505326</v>
      </c>
      <c r="BO23" s="416"/>
      <c r="BP23" s="416"/>
      <c r="BQ23" s="416"/>
      <c r="BR23" s="416"/>
      <c r="BS23" s="416"/>
      <c r="BT23" s="416"/>
      <c r="BU23" s="417"/>
      <c r="BV23" s="415">
        <v>312391</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x14ac:dyDescent="0.2">
      <c r="A24" s="138"/>
      <c r="B24" s="548"/>
      <c r="C24" s="549"/>
      <c r="D24" s="550"/>
      <c r="E24" s="465" t="s">
        <v>149</v>
      </c>
      <c r="F24" s="445"/>
      <c r="G24" s="445"/>
      <c r="H24" s="445"/>
      <c r="I24" s="445"/>
      <c r="J24" s="445"/>
      <c r="K24" s="446"/>
      <c r="L24" s="466">
        <v>1</v>
      </c>
      <c r="M24" s="467"/>
      <c r="N24" s="467"/>
      <c r="O24" s="467"/>
      <c r="P24" s="506"/>
      <c r="Q24" s="466">
        <v>8400</v>
      </c>
      <c r="R24" s="467"/>
      <c r="S24" s="467"/>
      <c r="T24" s="467"/>
      <c r="U24" s="467"/>
      <c r="V24" s="506"/>
      <c r="W24" s="561"/>
      <c r="X24" s="549"/>
      <c r="Y24" s="550"/>
      <c r="Z24" s="465" t="s">
        <v>150</v>
      </c>
      <c r="AA24" s="445"/>
      <c r="AB24" s="445"/>
      <c r="AC24" s="445"/>
      <c r="AD24" s="445"/>
      <c r="AE24" s="445"/>
      <c r="AF24" s="445"/>
      <c r="AG24" s="446"/>
      <c r="AH24" s="466">
        <v>90</v>
      </c>
      <c r="AI24" s="467"/>
      <c r="AJ24" s="467"/>
      <c r="AK24" s="467"/>
      <c r="AL24" s="506"/>
      <c r="AM24" s="466">
        <v>276210</v>
      </c>
      <c r="AN24" s="467"/>
      <c r="AO24" s="467"/>
      <c r="AP24" s="467"/>
      <c r="AQ24" s="467"/>
      <c r="AR24" s="506"/>
      <c r="AS24" s="466">
        <v>3069</v>
      </c>
      <c r="AT24" s="467"/>
      <c r="AU24" s="467"/>
      <c r="AV24" s="467"/>
      <c r="AW24" s="467"/>
      <c r="AX24" s="468"/>
      <c r="AY24" s="581" t="s">
        <v>151</v>
      </c>
      <c r="AZ24" s="582"/>
      <c r="BA24" s="582"/>
      <c r="BB24" s="582"/>
      <c r="BC24" s="582"/>
      <c r="BD24" s="582"/>
      <c r="BE24" s="582"/>
      <c r="BF24" s="582"/>
      <c r="BG24" s="582"/>
      <c r="BH24" s="582"/>
      <c r="BI24" s="582"/>
      <c r="BJ24" s="582"/>
      <c r="BK24" s="582"/>
      <c r="BL24" s="582"/>
      <c r="BM24" s="583"/>
      <c r="BN24" s="415">
        <v>505326</v>
      </c>
      <c r="BO24" s="416"/>
      <c r="BP24" s="416"/>
      <c r="BQ24" s="416"/>
      <c r="BR24" s="416"/>
      <c r="BS24" s="416"/>
      <c r="BT24" s="416"/>
      <c r="BU24" s="417"/>
      <c r="BV24" s="415">
        <v>312391</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x14ac:dyDescent="0.15">
      <c r="A25" s="138"/>
      <c r="B25" s="548"/>
      <c r="C25" s="549"/>
      <c r="D25" s="550"/>
      <c r="E25" s="465" t="s">
        <v>152</v>
      </c>
      <c r="F25" s="445"/>
      <c r="G25" s="445"/>
      <c r="H25" s="445"/>
      <c r="I25" s="445"/>
      <c r="J25" s="445"/>
      <c r="K25" s="446"/>
      <c r="L25" s="466">
        <v>1</v>
      </c>
      <c r="M25" s="467"/>
      <c r="N25" s="467"/>
      <c r="O25" s="467"/>
      <c r="P25" s="506"/>
      <c r="Q25" s="466">
        <v>6510</v>
      </c>
      <c r="R25" s="467"/>
      <c r="S25" s="467"/>
      <c r="T25" s="467"/>
      <c r="U25" s="467"/>
      <c r="V25" s="506"/>
      <c r="W25" s="561"/>
      <c r="X25" s="549"/>
      <c r="Y25" s="550"/>
      <c r="Z25" s="465" t="s">
        <v>153</v>
      </c>
      <c r="AA25" s="445"/>
      <c r="AB25" s="445"/>
      <c r="AC25" s="445"/>
      <c r="AD25" s="445"/>
      <c r="AE25" s="445"/>
      <c r="AF25" s="445"/>
      <c r="AG25" s="446"/>
      <c r="AH25" s="466" t="s">
        <v>117</v>
      </c>
      <c r="AI25" s="467"/>
      <c r="AJ25" s="467"/>
      <c r="AK25" s="467"/>
      <c r="AL25" s="506"/>
      <c r="AM25" s="466" t="s">
        <v>117</v>
      </c>
      <c r="AN25" s="467"/>
      <c r="AO25" s="467"/>
      <c r="AP25" s="467"/>
      <c r="AQ25" s="467"/>
      <c r="AR25" s="506"/>
      <c r="AS25" s="466" t="s">
        <v>117</v>
      </c>
      <c r="AT25" s="467"/>
      <c r="AU25" s="467"/>
      <c r="AV25" s="467"/>
      <c r="AW25" s="467"/>
      <c r="AX25" s="468"/>
      <c r="AY25" s="375" t="s">
        <v>154</v>
      </c>
      <c r="AZ25" s="376"/>
      <c r="BA25" s="376"/>
      <c r="BB25" s="376"/>
      <c r="BC25" s="376"/>
      <c r="BD25" s="376"/>
      <c r="BE25" s="376"/>
      <c r="BF25" s="376"/>
      <c r="BG25" s="376"/>
      <c r="BH25" s="376"/>
      <c r="BI25" s="376"/>
      <c r="BJ25" s="376"/>
      <c r="BK25" s="376"/>
      <c r="BL25" s="376"/>
      <c r="BM25" s="377"/>
      <c r="BN25" s="378">
        <v>402215</v>
      </c>
      <c r="BO25" s="379"/>
      <c r="BP25" s="379"/>
      <c r="BQ25" s="379"/>
      <c r="BR25" s="379"/>
      <c r="BS25" s="379"/>
      <c r="BT25" s="379"/>
      <c r="BU25" s="380"/>
      <c r="BV25" s="378">
        <v>442973</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x14ac:dyDescent="0.15">
      <c r="A26" s="138"/>
      <c r="B26" s="548"/>
      <c r="C26" s="549"/>
      <c r="D26" s="550"/>
      <c r="E26" s="465" t="s">
        <v>155</v>
      </c>
      <c r="F26" s="445"/>
      <c r="G26" s="445"/>
      <c r="H26" s="445"/>
      <c r="I26" s="445"/>
      <c r="J26" s="445"/>
      <c r="K26" s="446"/>
      <c r="L26" s="466">
        <v>1</v>
      </c>
      <c r="M26" s="467"/>
      <c r="N26" s="467"/>
      <c r="O26" s="467"/>
      <c r="P26" s="506"/>
      <c r="Q26" s="466">
        <v>5700</v>
      </c>
      <c r="R26" s="467"/>
      <c r="S26" s="467"/>
      <c r="T26" s="467"/>
      <c r="U26" s="467"/>
      <c r="V26" s="506"/>
      <c r="W26" s="561"/>
      <c r="X26" s="549"/>
      <c r="Y26" s="550"/>
      <c r="Z26" s="465" t="s">
        <v>156</v>
      </c>
      <c r="AA26" s="571"/>
      <c r="AB26" s="571"/>
      <c r="AC26" s="571"/>
      <c r="AD26" s="571"/>
      <c r="AE26" s="571"/>
      <c r="AF26" s="571"/>
      <c r="AG26" s="572"/>
      <c r="AH26" s="466">
        <v>3</v>
      </c>
      <c r="AI26" s="467"/>
      <c r="AJ26" s="467"/>
      <c r="AK26" s="467"/>
      <c r="AL26" s="506"/>
      <c r="AM26" s="466">
        <v>7758</v>
      </c>
      <c r="AN26" s="467"/>
      <c r="AO26" s="467"/>
      <c r="AP26" s="467"/>
      <c r="AQ26" s="467"/>
      <c r="AR26" s="506"/>
      <c r="AS26" s="466">
        <v>2586</v>
      </c>
      <c r="AT26" s="467"/>
      <c r="AU26" s="467"/>
      <c r="AV26" s="467"/>
      <c r="AW26" s="467"/>
      <c r="AX26" s="468"/>
      <c r="AY26" s="418" t="s">
        <v>157</v>
      </c>
      <c r="AZ26" s="419"/>
      <c r="BA26" s="419"/>
      <c r="BB26" s="419"/>
      <c r="BC26" s="419"/>
      <c r="BD26" s="419"/>
      <c r="BE26" s="419"/>
      <c r="BF26" s="419"/>
      <c r="BG26" s="419"/>
      <c r="BH26" s="419"/>
      <c r="BI26" s="419"/>
      <c r="BJ26" s="419"/>
      <c r="BK26" s="419"/>
      <c r="BL26" s="419"/>
      <c r="BM26" s="420"/>
      <c r="BN26" s="415" t="s">
        <v>117</v>
      </c>
      <c r="BO26" s="416"/>
      <c r="BP26" s="416"/>
      <c r="BQ26" s="416"/>
      <c r="BR26" s="416"/>
      <c r="BS26" s="416"/>
      <c r="BT26" s="416"/>
      <c r="BU26" s="417"/>
      <c r="BV26" s="415" t="s">
        <v>117</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x14ac:dyDescent="0.2">
      <c r="A27" s="138"/>
      <c r="B27" s="548"/>
      <c r="C27" s="549"/>
      <c r="D27" s="550"/>
      <c r="E27" s="465" t="s">
        <v>158</v>
      </c>
      <c r="F27" s="445"/>
      <c r="G27" s="445"/>
      <c r="H27" s="445"/>
      <c r="I27" s="445"/>
      <c r="J27" s="445"/>
      <c r="K27" s="446"/>
      <c r="L27" s="466">
        <v>1</v>
      </c>
      <c r="M27" s="467"/>
      <c r="N27" s="467"/>
      <c r="O27" s="467"/>
      <c r="P27" s="506"/>
      <c r="Q27" s="466">
        <v>3270</v>
      </c>
      <c r="R27" s="467"/>
      <c r="S27" s="467"/>
      <c r="T27" s="467"/>
      <c r="U27" s="467"/>
      <c r="V27" s="506"/>
      <c r="W27" s="561"/>
      <c r="X27" s="549"/>
      <c r="Y27" s="550"/>
      <c r="Z27" s="465" t="s">
        <v>159</v>
      </c>
      <c r="AA27" s="445"/>
      <c r="AB27" s="445"/>
      <c r="AC27" s="445"/>
      <c r="AD27" s="445"/>
      <c r="AE27" s="445"/>
      <c r="AF27" s="445"/>
      <c r="AG27" s="446"/>
      <c r="AH27" s="466">
        <v>10</v>
      </c>
      <c r="AI27" s="467"/>
      <c r="AJ27" s="467"/>
      <c r="AK27" s="467"/>
      <c r="AL27" s="506"/>
      <c r="AM27" s="466">
        <v>28660</v>
      </c>
      <c r="AN27" s="467"/>
      <c r="AO27" s="467"/>
      <c r="AP27" s="467"/>
      <c r="AQ27" s="467"/>
      <c r="AR27" s="506"/>
      <c r="AS27" s="466">
        <v>2866</v>
      </c>
      <c r="AT27" s="467"/>
      <c r="AU27" s="467"/>
      <c r="AV27" s="467"/>
      <c r="AW27" s="467"/>
      <c r="AX27" s="468"/>
      <c r="AY27" s="507" t="s">
        <v>160</v>
      </c>
      <c r="AZ27" s="508"/>
      <c r="BA27" s="508"/>
      <c r="BB27" s="508"/>
      <c r="BC27" s="508"/>
      <c r="BD27" s="508"/>
      <c r="BE27" s="508"/>
      <c r="BF27" s="508"/>
      <c r="BG27" s="508"/>
      <c r="BH27" s="508"/>
      <c r="BI27" s="508"/>
      <c r="BJ27" s="508"/>
      <c r="BK27" s="508"/>
      <c r="BL27" s="508"/>
      <c r="BM27" s="509"/>
      <c r="BN27" s="584">
        <v>329330</v>
      </c>
      <c r="BO27" s="585"/>
      <c r="BP27" s="585"/>
      <c r="BQ27" s="585"/>
      <c r="BR27" s="585"/>
      <c r="BS27" s="585"/>
      <c r="BT27" s="585"/>
      <c r="BU27" s="586"/>
      <c r="BV27" s="584">
        <v>328873</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x14ac:dyDescent="0.15">
      <c r="A28" s="138"/>
      <c r="B28" s="548"/>
      <c r="C28" s="549"/>
      <c r="D28" s="550"/>
      <c r="E28" s="465" t="s">
        <v>161</v>
      </c>
      <c r="F28" s="445"/>
      <c r="G28" s="445"/>
      <c r="H28" s="445"/>
      <c r="I28" s="445"/>
      <c r="J28" s="445"/>
      <c r="K28" s="446"/>
      <c r="L28" s="466">
        <v>1</v>
      </c>
      <c r="M28" s="467"/>
      <c r="N28" s="467"/>
      <c r="O28" s="467"/>
      <c r="P28" s="506"/>
      <c r="Q28" s="466">
        <v>2600</v>
      </c>
      <c r="R28" s="467"/>
      <c r="S28" s="467"/>
      <c r="T28" s="467"/>
      <c r="U28" s="467"/>
      <c r="V28" s="506"/>
      <c r="W28" s="561"/>
      <c r="X28" s="549"/>
      <c r="Y28" s="550"/>
      <c r="Z28" s="465" t="s">
        <v>162</v>
      </c>
      <c r="AA28" s="445"/>
      <c r="AB28" s="445"/>
      <c r="AC28" s="445"/>
      <c r="AD28" s="445"/>
      <c r="AE28" s="445"/>
      <c r="AF28" s="445"/>
      <c r="AG28" s="446"/>
      <c r="AH28" s="466" t="s">
        <v>117</v>
      </c>
      <c r="AI28" s="467"/>
      <c r="AJ28" s="467"/>
      <c r="AK28" s="467"/>
      <c r="AL28" s="506"/>
      <c r="AM28" s="466" t="s">
        <v>117</v>
      </c>
      <c r="AN28" s="467"/>
      <c r="AO28" s="467"/>
      <c r="AP28" s="467"/>
      <c r="AQ28" s="467"/>
      <c r="AR28" s="506"/>
      <c r="AS28" s="466" t="s">
        <v>117</v>
      </c>
      <c r="AT28" s="467"/>
      <c r="AU28" s="467"/>
      <c r="AV28" s="467"/>
      <c r="AW28" s="467"/>
      <c r="AX28" s="468"/>
      <c r="AY28" s="587" t="s">
        <v>163</v>
      </c>
      <c r="AZ28" s="588"/>
      <c r="BA28" s="588"/>
      <c r="BB28" s="589"/>
      <c r="BC28" s="375" t="s">
        <v>164</v>
      </c>
      <c r="BD28" s="376"/>
      <c r="BE28" s="376"/>
      <c r="BF28" s="376"/>
      <c r="BG28" s="376"/>
      <c r="BH28" s="376"/>
      <c r="BI28" s="376"/>
      <c r="BJ28" s="376"/>
      <c r="BK28" s="376"/>
      <c r="BL28" s="376"/>
      <c r="BM28" s="377"/>
      <c r="BN28" s="378">
        <v>8956181</v>
      </c>
      <c r="BO28" s="379"/>
      <c r="BP28" s="379"/>
      <c r="BQ28" s="379"/>
      <c r="BR28" s="379"/>
      <c r="BS28" s="379"/>
      <c r="BT28" s="379"/>
      <c r="BU28" s="380"/>
      <c r="BV28" s="378">
        <v>8425734</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x14ac:dyDescent="0.15">
      <c r="A29" s="138"/>
      <c r="B29" s="548"/>
      <c r="C29" s="549"/>
      <c r="D29" s="550"/>
      <c r="E29" s="465" t="s">
        <v>165</v>
      </c>
      <c r="F29" s="445"/>
      <c r="G29" s="445"/>
      <c r="H29" s="445"/>
      <c r="I29" s="445"/>
      <c r="J29" s="445"/>
      <c r="K29" s="446"/>
      <c r="L29" s="466">
        <v>10</v>
      </c>
      <c r="M29" s="467"/>
      <c r="N29" s="467"/>
      <c r="O29" s="467"/>
      <c r="P29" s="506"/>
      <c r="Q29" s="466">
        <v>2300</v>
      </c>
      <c r="R29" s="467"/>
      <c r="S29" s="467"/>
      <c r="T29" s="467"/>
      <c r="U29" s="467"/>
      <c r="V29" s="506"/>
      <c r="W29" s="562"/>
      <c r="X29" s="563"/>
      <c r="Y29" s="564"/>
      <c r="Z29" s="465" t="s">
        <v>166</v>
      </c>
      <c r="AA29" s="445"/>
      <c r="AB29" s="445"/>
      <c r="AC29" s="445"/>
      <c r="AD29" s="445"/>
      <c r="AE29" s="445"/>
      <c r="AF29" s="445"/>
      <c r="AG29" s="446"/>
      <c r="AH29" s="466">
        <v>100</v>
      </c>
      <c r="AI29" s="467"/>
      <c r="AJ29" s="467"/>
      <c r="AK29" s="467"/>
      <c r="AL29" s="506"/>
      <c r="AM29" s="466">
        <v>304870</v>
      </c>
      <c r="AN29" s="467"/>
      <c r="AO29" s="467"/>
      <c r="AP29" s="467"/>
      <c r="AQ29" s="467"/>
      <c r="AR29" s="506"/>
      <c r="AS29" s="466">
        <v>3049</v>
      </c>
      <c r="AT29" s="467"/>
      <c r="AU29" s="467"/>
      <c r="AV29" s="467"/>
      <c r="AW29" s="467"/>
      <c r="AX29" s="468"/>
      <c r="AY29" s="590"/>
      <c r="AZ29" s="591"/>
      <c r="BA29" s="591"/>
      <c r="BB29" s="592"/>
      <c r="BC29" s="449" t="s">
        <v>167</v>
      </c>
      <c r="BD29" s="450"/>
      <c r="BE29" s="450"/>
      <c r="BF29" s="450"/>
      <c r="BG29" s="450"/>
      <c r="BH29" s="450"/>
      <c r="BI29" s="450"/>
      <c r="BJ29" s="450"/>
      <c r="BK29" s="450"/>
      <c r="BL29" s="450"/>
      <c r="BM29" s="451"/>
      <c r="BN29" s="415">
        <v>3211685</v>
      </c>
      <c r="BO29" s="416"/>
      <c r="BP29" s="416"/>
      <c r="BQ29" s="416"/>
      <c r="BR29" s="416"/>
      <c r="BS29" s="416"/>
      <c r="BT29" s="416"/>
      <c r="BU29" s="417"/>
      <c r="BV29" s="415">
        <v>3148659</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x14ac:dyDescent="0.2">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168</v>
      </c>
      <c r="X30" s="569"/>
      <c r="Y30" s="569"/>
      <c r="Z30" s="569"/>
      <c r="AA30" s="569"/>
      <c r="AB30" s="569"/>
      <c r="AC30" s="569"/>
      <c r="AD30" s="569"/>
      <c r="AE30" s="569"/>
      <c r="AF30" s="569"/>
      <c r="AG30" s="570"/>
      <c r="AH30" s="531">
        <v>101.8</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169</v>
      </c>
      <c r="BD30" s="582"/>
      <c r="BE30" s="582"/>
      <c r="BF30" s="582"/>
      <c r="BG30" s="582"/>
      <c r="BH30" s="582"/>
      <c r="BI30" s="582"/>
      <c r="BJ30" s="582"/>
      <c r="BK30" s="582"/>
      <c r="BL30" s="582"/>
      <c r="BM30" s="583"/>
      <c r="BN30" s="584">
        <v>10451843</v>
      </c>
      <c r="BO30" s="585"/>
      <c r="BP30" s="585"/>
      <c r="BQ30" s="585"/>
      <c r="BR30" s="585"/>
      <c r="BS30" s="585"/>
      <c r="BT30" s="585"/>
      <c r="BU30" s="586"/>
      <c r="BV30" s="584">
        <v>10438633</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170</v>
      </c>
      <c r="D32" s="165"/>
      <c r="E32" s="165"/>
      <c r="F32" s="162"/>
      <c r="G32" s="162"/>
      <c r="H32" s="162"/>
      <c r="I32" s="162"/>
      <c r="J32" s="162"/>
      <c r="K32" s="162"/>
      <c r="L32" s="162"/>
      <c r="M32" s="162"/>
      <c r="N32" s="162"/>
      <c r="O32" s="162"/>
      <c r="P32" s="162"/>
      <c r="Q32" s="162"/>
      <c r="R32" s="162"/>
      <c r="S32" s="162"/>
      <c r="T32" s="162"/>
      <c r="U32" s="162" t="s">
        <v>171</v>
      </c>
      <c r="V32" s="162"/>
      <c r="W32" s="162"/>
      <c r="X32" s="162"/>
      <c r="Y32" s="162"/>
      <c r="Z32" s="162"/>
      <c r="AA32" s="162"/>
      <c r="AB32" s="162"/>
      <c r="AC32" s="162"/>
      <c r="AD32" s="162"/>
      <c r="AE32" s="162"/>
      <c r="AF32" s="162"/>
      <c r="AG32" s="162"/>
      <c r="AH32" s="162"/>
      <c r="AI32" s="162"/>
      <c r="AJ32" s="162"/>
      <c r="AK32" s="162"/>
      <c r="AL32" s="162"/>
      <c r="AM32" s="166" t="s">
        <v>172</v>
      </c>
      <c r="AN32" s="162"/>
      <c r="AO32" s="162"/>
      <c r="AP32" s="162"/>
      <c r="AQ32" s="162"/>
      <c r="AR32" s="162"/>
      <c r="AS32" s="166"/>
      <c r="AT32" s="166"/>
      <c r="AU32" s="166"/>
      <c r="AV32" s="166"/>
      <c r="AW32" s="166"/>
      <c r="AX32" s="166"/>
      <c r="AY32" s="166"/>
      <c r="AZ32" s="166"/>
      <c r="BA32" s="166"/>
      <c r="BB32" s="162"/>
      <c r="BC32" s="166"/>
      <c r="BD32" s="162"/>
      <c r="BE32" s="166" t="s">
        <v>173</v>
      </c>
      <c r="BF32" s="162"/>
      <c r="BG32" s="162"/>
      <c r="BH32" s="162"/>
      <c r="BI32" s="162"/>
      <c r="BJ32" s="166"/>
      <c r="BK32" s="166"/>
      <c r="BL32" s="166"/>
      <c r="BM32" s="166"/>
      <c r="BN32" s="166"/>
      <c r="BO32" s="166"/>
      <c r="BP32" s="166"/>
      <c r="BQ32" s="166"/>
      <c r="BR32" s="162"/>
      <c r="BS32" s="162"/>
      <c r="BT32" s="162"/>
      <c r="BU32" s="162"/>
      <c r="BV32" s="162"/>
      <c r="BW32" s="162" t="s">
        <v>174</v>
      </c>
      <c r="BX32" s="162"/>
      <c r="BY32" s="162"/>
      <c r="BZ32" s="162"/>
      <c r="CA32" s="162"/>
      <c r="CB32" s="166"/>
      <c r="CC32" s="166"/>
      <c r="CD32" s="166"/>
      <c r="CE32" s="166"/>
      <c r="CF32" s="166"/>
      <c r="CG32" s="166"/>
      <c r="CH32" s="166"/>
      <c r="CI32" s="166"/>
      <c r="CJ32" s="166"/>
      <c r="CK32" s="166"/>
      <c r="CL32" s="166"/>
      <c r="CM32" s="166"/>
      <c r="CN32" s="166"/>
      <c r="CO32" s="166" t="s">
        <v>175</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439" t="s">
        <v>176</v>
      </c>
      <c r="D33" s="439"/>
      <c r="E33" s="404" t="s">
        <v>177</v>
      </c>
      <c r="F33" s="404"/>
      <c r="G33" s="404"/>
      <c r="H33" s="404"/>
      <c r="I33" s="404"/>
      <c r="J33" s="404"/>
      <c r="K33" s="404"/>
      <c r="L33" s="404"/>
      <c r="M33" s="404"/>
      <c r="N33" s="404"/>
      <c r="O33" s="404"/>
      <c r="P33" s="404"/>
      <c r="Q33" s="404"/>
      <c r="R33" s="404"/>
      <c r="S33" s="404"/>
      <c r="T33" s="167"/>
      <c r="U33" s="439" t="s">
        <v>176</v>
      </c>
      <c r="V33" s="439"/>
      <c r="W33" s="404" t="s">
        <v>177</v>
      </c>
      <c r="X33" s="404"/>
      <c r="Y33" s="404"/>
      <c r="Z33" s="404"/>
      <c r="AA33" s="404"/>
      <c r="AB33" s="404"/>
      <c r="AC33" s="404"/>
      <c r="AD33" s="404"/>
      <c r="AE33" s="404"/>
      <c r="AF33" s="404"/>
      <c r="AG33" s="404"/>
      <c r="AH33" s="404"/>
      <c r="AI33" s="404"/>
      <c r="AJ33" s="404"/>
      <c r="AK33" s="404"/>
      <c r="AL33" s="167"/>
      <c r="AM33" s="439" t="s">
        <v>176</v>
      </c>
      <c r="AN33" s="439"/>
      <c r="AO33" s="404" t="s">
        <v>177</v>
      </c>
      <c r="AP33" s="404"/>
      <c r="AQ33" s="404"/>
      <c r="AR33" s="404"/>
      <c r="AS33" s="404"/>
      <c r="AT33" s="404"/>
      <c r="AU33" s="404"/>
      <c r="AV33" s="404"/>
      <c r="AW33" s="404"/>
      <c r="AX33" s="404"/>
      <c r="AY33" s="404"/>
      <c r="AZ33" s="404"/>
      <c r="BA33" s="404"/>
      <c r="BB33" s="404"/>
      <c r="BC33" s="404"/>
      <c r="BD33" s="168"/>
      <c r="BE33" s="404" t="s">
        <v>178</v>
      </c>
      <c r="BF33" s="404"/>
      <c r="BG33" s="404" t="s">
        <v>179</v>
      </c>
      <c r="BH33" s="404"/>
      <c r="BI33" s="404"/>
      <c r="BJ33" s="404"/>
      <c r="BK33" s="404"/>
      <c r="BL33" s="404"/>
      <c r="BM33" s="404"/>
      <c r="BN33" s="404"/>
      <c r="BO33" s="404"/>
      <c r="BP33" s="404"/>
      <c r="BQ33" s="404"/>
      <c r="BR33" s="404"/>
      <c r="BS33" s="404"/>
      <c r="BT33" s="404"/>
      <c r="BU33" s="404"/>
      <c r="BV33" s="168"/>
      <c r="BW33" s="439" t="s">
        <v>178</v>
      </c>
      <c r="BX33" s="439"/>
      <c r="BY33" s="404" t="s">
        <v>180</v>
      </c>
      <c r="BZ33" s="404"/>
      <c r="CA33" s="404"/>
      <c r="CB33" s="404"/>
      <c r="CC33" s="404"/>
      <c r="CD33" s="404"/>
      <c r="CE33" s="404"/>
      <c r="CF33" s="404"/>
      <c r="CG33" s="404"/>
      <c r="CH33" s="404"/>
      <c r="CI33" s="404"/>
      <c r="CJ33" s="404"/>
      <c r="CK33" s="404"/>
      <c r="CL33" s="404"/>
      <c r="CM33" s="404"/>
      <c r="CN33" s="167"/>
      <c r="CO33" s="439" t="s">
        <v>176</v>
      </c>
      <c r="CP33" s="439"/>
      <c r="CQ33" s="404" t="s">
        <v>181</v>
      </c>
      <c r="CR33" s="404"/>
      <c r="CS33" s="404"/>
      <c r="CT33" s="404"/>
      <c r="CU33" s="404"/>
      <c r="CV33" s="404"/>
      <c r="CW33" s="404"/>
      <c r="CX33" s="404"/>
      <c r="CY33" s="404"/>
      <c r="CZ33" s="404"/>
      <c r="DA33" s="404"/>
      <c r="DB33" s="404"/>
      <c r="DC33" s="404"/>
      <c r="DD33" s="404"/>
      <c r="DE33" s="404"/>
      <c r="DF33" s="167"/>
      <c r="DG33" s="404" t="s">
        <v>182</v>
      </c>
      <c r="DH33" s="404"/>
      <c r="DI33" s="169"/>
      <c r="DJ33" s="137"/>
      <c r="DK33" s="137"/>
      <c r="DL33" s="137"/>
      <c r="DM33" s="137"/>
      <c r="DN33" s="137"/>
      <c r="DO33" s="137"/>
    </row>
    <row r="34" spans="1:119" ht="32.25" customHeight="1" x14ac:dyDescent="0.15">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2</v>
      </c>
      <c r="V34" s="596"/>
      <c r="W34" s="597" t="str">
        <f>IF('各会計、関係団体の財政状況及び健全化判断比率'!B28="","",'各会計、関係団体の財政状況及び健全化判断比率'!B28)</f>
        <v>国民健康保険特別会計</v>
      </c>
      <c r="X34" s="597"/>
      <c r="Y34" s="597"/>
      <c r="Z34" s="597"/>
      <c r="AA34" s="597"/>
      <c r="AB34" s="597"/>
      <c r="AC34" s="597"/>
      <c r="AD34" s="597"/>
      <c r="AE34" s="597"/>
      <c r="AF34" s="597"/>
      <c r="AG34" s="597"/>
      <c r="AH34" s="597"/>
      <c r="AI34" s="597"/>
      <c r="AJ34" s="597"/>
      <c r="AK34" s="597"/>
      <c r="AL34" s="165"/>
      <c r="AM34" s="596">
        <f>IF(AO34="","",MAX(C34:D43,U34:V43)+1)</f>
        <v>5</v>
      </c>
      <c r="AN34" s="596"/>
      <c r="AO34" s="597" t="str">
        <f>IF('各会計、関係団体の財政状況及び健全化判断比率'!B31="","",'各会計、関係団体の財政状況及び健全化判断比率'!B31)</f>
        <v>水道事業会計</v>
      </c>
      <c r="AP34" s="597"/>
      <c r="AQ34" s="597"/>
      <c r="AR34" s="597"/>
      <c r="AS34" s="597"/>
      <c r="AT34" s="597"/>
      <c r="AU34" s="597"/>
      <c r="AV34" s="597"/>
      <c r="AW34" s="597"/>
      <c r="AX34" s="597"/>
      <c r="AY34" s="597"/>
      <c r="AZ34" s="597"/>
      <c r="BA34" s="597"/>
      <c r="BB34" s="597"/>
      <c r="BC34" s="597"/>
      <c r="BD34" s="165"/>
      <c r="BE34" s="596">
        <f>IF(BG34="","",MAX(C34:D43,U34:V43,AM34:AN43)+1)</f>
        <v>6</v>
      </c>
      <c r="BF34" s="596"/>
      <c r="BG34" s="597" t="str">
        <f>IF('各会計、関係団体の財政状況及び健全化判断比率'!B32="","",'各会計、関係団体の財政状況及び健全化判断比率'!B32)</f>
        <v>公共下水道事業特別会計</v>
      </c>
      <c r="BH34" s="597"/>
      <c r="BI34" s="597"/>
      <c r="BJ34" s="597"/>
      <c r="BK34" s="597"/>
      <c r="BL34" s="597"/>
      <c r="BM34" s="597"/>
      <c r="BN34" s="597"/>
      <c r="BO34" s="597"/>
      <c r="BP34" s="597"/>
      <c r="BQ34" s="597"/>
      <c r="BR34" s="597"/>
      <c r="BS34" s="597"/>
      <c r="BT34" s="597"/>
      <c r="BU34" s="597"/>
      <c r="BV34" s="165"/>
      <c r="BW34" s="596">
        <f>IF(BY34="","",MAX(C34:D43,U34:V43,AM34:AN43,BE34:BF43)+1)</f>
        <v>7</v>
      </c>
      <c r="BX34" s="596"/>
      <c r="BY34" s="597" t="str">
        <f>IF('各会計、関係団体の財政状況及び健全化判断比率'!B68="","",'各会計、関係団体の財政状況及び健全化判断比率'!B68)</f>
        <v>三重県三重郡老人福祉施設組合（一般会計）</v>
      </c>
      <c r="BZ34" s="597"/>
      <c r="CA34" s="597"/>
      <c r="CB34" s="597"/>
      <c r="CC34" s="597"/>
      <c r="CD34" s="597"/>
      <c r="CE34" s="597"/>
      <c r="CF34" s="597"/>
      <c r="CG34" s="597"/>
      <c r="CH34" s="597"/>
      <c r="CI34" s="597"/>
      <c r="CJ34" s="597"/>
      <c r="CK34" s="597"/>
      <c r="CL34" s="597"/>
      <c r="CM34" s="597"/>
      <c r="CN34" s="165"/>
      <c r="CO34" s="596">
        <f>IF(CQ34="","",MAX(C34:D43,U34:V43,AM34:AN43,BE34:BF43,BW34:BX43)+1)</f>
        <v>17</v>
      </c>
      <c r="CP34" s="596"/>
      <c r="CQ34" s="597" t="str">
        <f>IF('各会計、関係団体の財政状況及び健全化判断比率'!BS7="","",'各会計、関係団体の財政状況及び健全化判断比率'!BS7)</f>
        <v>三重県三重郡土地開発公社</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v>
      </c>
      <c r="DH34" s="598"/>
      <c r="DI34" s="169"/>
      <c r="DJ34" s="137"/>
      <c r="DK34" s="137"/>
      <c r="DL34" s="137"/>
      <c r="DM34" s="137"/>
      <c r="DN34" s="137"/>
      <c r="DO34" s="137"/>
    </row>
    <row r="35" spans="1:119" ht="32.25" customHeight="1" x14ac:dyDescent="0.15">
      <c r="A35" s="138"/>
      <c r="B35" s="164"/>
      <c r="C35" s="596" t="str">
        <f>IF(E35="","",C34+1)</f>
        <v/>
      </c>
      <c r="D35" s="596"/>
      <c r="E35" s="597" t="str">
        <f>IF('各会計、関係団体の財政状況及び健全化判断比率'!B8="","",'各会計、関係団体の財政状況及び健全化判断比率'!B8)</f>
        <v/>
      </c>
      <c r="F35" s="597"/>
      <c r="G35" s="597"/>
      <c r="H35" s="597"/>
      <c r="I35" s="597"/>
      <c r="J35" s="597"/>
      <c r="K35" s="597"/>
      <c r="L35" s="597"/>
      <c r="M35" s="597"/>
      <c r="N35" s="597"/>
      <c r="O35" s="597"/>
      <c r="P35" s="597"/>
      <c r="Q35" s="597"/>
      <c r="R35" s="597"/>
      <c r="S35" s="597"/>
      <c r="T35" s="165"/>
      <c r="U35" s="596">
        <f>IF(W35="","",U34+1)</f>
        <v>3</v>
      </c>
      <c r="V35" s="596"/>
      <c r="W35" s="597" t="str">
        <f>IF('各会計、関係団体の財政状況及び健全化判断比率'!B29="","",'各会計、関係団体の財政状況及び健全化判断比率'!B29)</f>
        <v>介護保険特別会計</v>
      </c>
      <c r="X35" s="597"/>
      <c r="Y35" s="597"/>
      <c r="Z35" s="597"/>
      <c r="AA35" s="597"/>
      <c r="AB35" s="597"/>
      <c r="AC35" s="597"/>
      <c r="AD35" s="597"/>
      <c r="AE35" s="597"/>
      <c r="AF35" s="597"/>
      <c r="AG35" s="597"/>
      <c r="AH35" s="597"/>
      <c r="AI35" s="597"/>
      <c r="AJ35" s="597"/>
      <c r="AK35" s="597"/>
      <c r="AL35" s="165"/>
      <c r="AM35" s="596" t="str">
        <f t="shared" ref="AM35:AM43" si="0">IF(AO35="","",AM34+1)</f>
        <v/>
      </c>
      <c r="AN35" s="596"/>
      <c r="AO35" s="597"/>
      <c r="AP35" s="597"/>
      <c r="AQ35" s="597"/>
      <c r="AR35" s="597"/>
      <c r="AS35" s="597"/>
      <c r="AT35" s="597"/>
      <c r="AU35" s="597"/>
      <c r="AV35" s="597"/>
      <c r="AW35" s="597"/>
      <c r="AX35" s="597"/>
      <c r="AY35" s="597"/>
      <c r="AZ35" s="597"/>
      <c r="BA35" s="597"/>
      <c r="BB35" s="597"/>
      <c r="BC35" s="597"/>
      <c r="BD35" s="165"/>
      <c r="BE35" s="596" t="str">
        <f t="shared" ref="BE35:BE43" si="1">IF(BG35="","",BE34+1)</f>
        <v/>
      </c>
      <c r="BF35" s="596"/>
      <c r="BG35" s="597"/>
      <c r="BH35" s="597"/>
      <c r="BI35" s="597"/>
      <c r="BJ35" s="597"/>
      <c r="BK35" s="597"/>
      <c r="BL35" s="597"/>
      <c r="BM35" s="597"/>
      <c r="BN35" s="597"/>
      <c r="BO35" s="597"/>
      <c r="BP35" s="597"/>
      <c r="BQ35" s="597"/>
      <c r="BR35" s="597"/>
      <c r="BS35" s="597"/>
      <c r="BT35" s="597"/>
      <c r="BU35" s="597"/>
      <c r="BV35" s="165"/>
      <c r="BW35" s="596">
        <f t="shared" ref="BW35:BW43" si="2">IF(BY35="","",BW34+1)</f>
        <v>8</v>
      </c>
      <c r="BX35" s="596"/>
      <c r="BY35" s="597" t="str">
        <f>IF('各会計、関係団体の財政状況及び健全化判断比率'!B69="","",'各会計、関係団体の財政状況及び健全化判断比率'!B69)</f>
        <v>三重県三重郡老人福祉施設組合（介護サービス特別会計）</v>
      </c>
      <c r="BZ35" s="597"/>
      <c r="CA35" s="597"/>
      <c r="CB35" s="597"/>
      <c r="CC35" s="597"/>
      <c r="CD35" s="597"/>
      <c r="CE35" s="597"/>
      <c r="CF35" s="597"/>
      <c r="CG35" s="597"/>
      <c r="CH35" s="597"/>
      <c r="CI35" s="597"/>
      <c r="CJ35" s="597"/>
      <c r="CK35" s="597"/>
      <c r="CL35" s="597"/>
      <c r="CM35" s="597"/>
      <c r="CN35" s="165"/>
      <c r="CO35" s="596" t="str">
        <f t="shared" ref="CO35:CO43" si="3">IF(CQ35="","",CO34+1)</f>
        <v/>
      </c>
      <c r="CP35" s="596"/>
      <c r="CQ35" s="597" t="str">
        <f>IF('各会計、関係団体の財政状況及び健全化判断比率'!BS8="","",'各会計、関係団体の財政状況及び健全化判断比率'!BS8)</f>
        <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x14ac:dyDescent="0.15">
      <c r="A36" s="138"/>
      <c r="B36" s="164"/>
      <c r="C36" s="596" t="str">
        <f>IF(E36="","",C35+1)</f>
        <v/>
      </c>
      <c r="D36" s="596"/>
      <c r="E36" s="597" t="str">
        <f>IF('各会計、関係団体の財政状況及び健全化判断比率'!B9="","",'各会計、関係団体の財政状況及び健全化判断比率'!B9)</f>
        <v/>
      </c>
      <c r="F36" s="597"/>
      <c r="G36" s="597"/>
      <c r="H36" s="597"/>
      <c r="I36" s="597"/>
      <c r="J36" s="597"/>
      <c r="K36" s="597"/>
      <c r="L36" s="597"/>
      <c r="M36" s="597"/>
      <c r="N36" s="597"/>
      <c r="O36" s="597"/>
      <c r="P36" s="597"/>
      <c r="Q36" s="597"/>
      <c r="R36" s="597"/>
      <c r="S36" s="597"/>
      <c r="T36" s="165"/>
      <c r="U36" s="596">
        <f t="shared" ref="U36:U43" si="4">IF(W36="","",U35+1)</f>
        <v>4</v>
      </c>
      <c r="V36" s="596"/>
      <c r="W36" s="597" t="str">
        <f>IF('各会計、関係団体の財政状況及び健全化判断比率'!B30="","",'各会計、関係団体の財政状況及び健全化判断比率'!B30)</f>
        <v>後期高齢者医療特別会計</v>
      </c>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t="str">
        <f t="shared" si="1"/>
        <v/>
      </c>
      <c r="BF36" s="596"/>
      <c r="BG36" s="597"/>
      <c r="BH36" s="597"/>
      <c r="BI36" s="597"/>
      <c r="BJ36" s="597"/>
      <c r="BK36" s="597"/>
      <c r="BL36" s="597"/>
      <c r="BM36" s="597"/>
      <c r="BN36" s="597"/>
      <c r="BO36" s="597"/>
      <c r="BP36" s="597"/>
      <c r="BQ36" s="597"/>
      <c r="BR36" s="597"/>
      <c r="BS36" s="597"/>
      <c r="BT36" s="597"/>
      <c r="BU36" s="597"/>
      <c r="BV36" s="165"/>
      <c r="BW36" s="596">
        <f t="shared" si="2"/>
        <v>9</v>
      </c>
      <c r="BX36" s="596"/>
      <c r="BY36" s="597" t="str">
        <f>IF('各会計、関係団体の財政状況及び健全化判断比率'!B70="","",'各会計、関係団体の財政状況及び健全化判断比率'!B70)</f>
        <v>朝日町・川越町組合立環境クリーンセンター（一般会計）</v>
      </c>
      <c r="BZ36" s="597"/>
      <c r="CA36" s="597"/>
      <c r="CB36" s="597"/>
      <c r="CC36" s="597"/>
      <c r="CD36" s="597"/>
      <c r="CE36" s="597"/>
      <c r="CF36" s="597"/>
      <c r="CG36" s="597"/>
      <c r="CH36" s="597"/>
      <c r="CI36" s="597"/>
      <c r="CJ36" s="597"/>
      <c r="CK36" s="597"/>
      <c r="CL36" s="597"/>
      <c r="CM36" s="597"/>
      <c r="CN36" s="165"/>
      <c r="CO36" s="596" t="str">
        <f t="shared" si="3"/>
        <v/>
      </c>
      <c r="CP36" s="596"/>
      <c r="CQ36" s="597" t="str">
        <f>IF('各会計、関係団体の財政状況及び健全化判断比率'!BS9="","",'各会計、関係団体の財政状況及び健全化判断比率'!BS9)</f>
        <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x14ac:dyDescent="0.15">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t="str">
        <f t="shared" si="4"/>
        <v/>
      </c>
      <c r="V37" s="596"/>
      <c r="W37" s="597"/>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f t="shared" si="2"/>
        <v>10</v>
      </c>
      <c r="BX37" s="596"/>
      <c r="BY37" s="597" t="str">
        <f>IF('各会計、関係団体の財政状況及び健全化判断比率'!B71="","",'各会計、関係団体の財政状況及び健全化判断比率'!B71)</f>
        <v>朝明広域衛生組合(一般会計)</v>
      </c>
      <c r="BZ37" s="597"/>
      <c r="CA37" s="597"/>
      <c r="CB37" s="597"/>
      <c r="CC37" s="597"/>
      <c r="CD37" s="597"/>
      <c r="CE37" s="597"/>
      <c r="CF37" s="597"/>
      <c r="CG37" s="597"/>
      <c r="CH37" s="597"/>
      <c r="CI37" s="597"/>
      <c r="CJ37" s="597"/>
      <c r="CK37" s="597"/>
      <c r="CL37" s="597"/>
      <c r="CM37" s="597"/>
      <c r="CN37" s="165"/>
      <c r="CO37" s="596" t="str">
        <f t="shared" si="3"/>
        <v/>
      </c>
      <c r="CP37" s="596"/>
      <c r="CQ37" s="597" t="str">
        <f>IF('各会計、関係団体の財政状況及び健全化判断比率'!BS10="","",'各会計、関係団体の財政状況及び健全化判断比率'!BS10)</f>
        <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x14ac:dyDescent="0.15">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f t="shared" si="2"/>
        <v>11</v>
      </c>
      <c r="BX38" s="596"/>
      <c r="BY38" s="597" t="str">
        <f>IF('各会計、関係団体の財政状況及び健全化判断比率'!B72="","",'各会計、関係団体の財政状況及び健全化判断比率'!B72)</f>
        <v>三重県市町総合事務組合（一般会計）</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x14ac:dyDescent="0.15">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f t="shared" si="2"/>
        <v>12</v>
      </c>
      <c r="BX39" s="596"/>
      <c r="BY39" s="597" t="str">
        <f>IF('各会計、関係団体の財政状況及び健全化判断比率'!B73="","",'各会計、関係団体の財政状況及び健全化判断比率'!B73)</f>
        <v>三重県市町総合事務組合（共同研修特別会計）</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x14ac:dyDescent="0.15">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f t="shared" si="2"/>
        <v>13</v>
      </c>
      <c r="BX40" s="596"/>
      <c r="BY40" s="597" t="str">
        <f>IF('各会計、関係団体の財政状況及び健全化判断比率'!B74="","",'各会計、関係団体の財政状況及び健全化判断比率'!B74)</f>
        <v>三重県市町総合事務組合（デジタル地図特別会計）</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x14ac:dyDescent="0.15">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f t="shared" si="2"/>
        <v>14</v>
      </c>
      <c r="BX41" s="596"/>
      <c r="BY41" s="597" t="str">
        <f>IF('各会計、関係団体の財政状況及び健全化判断比率'!B75="","",'各会計、関係団体の財政状況及び健全化判断比率'!B75)</f>
        <v>三重県市町総合事務組合（物品特別会計）</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x14ac:dyDescent="0.15">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f t="shared" si="2"/>
        <v>15</v>
      </c>
      <c r="BX42" s="596"/>
      <c r="BY42" s="597" t="str">
        <f>IF('各会計、関係団体の財政状況及び健全化判断比率'!B76="","",'各会計、関係団体の財政状況及び健全化判断比率'!B76)</f>
        <v>三重県市町総合事務組合（退職手当特別会計）</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x14ac:dyDescent="0.15">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f t="shared" si="2"/>
        <v>16</v>
      </c>
      <c r="BX43" s="596"/>
      <c r="BY43" s="597" t="str">
        <f>IF('各会計、関係団体の財政状況及び健全化判断比率'!B77="","",'各会計、関係団体の財政状況及び健全化判断比率'!B77)</f>
        <v>三重県市町総合事務組合（消防救急無線特別会計）</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183</v>
      </c>
      <c r="C46" s="137"/>
      <c r="D46" s="137"/>
      <c r="E46" s="137" t="s">
        <v>184</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185</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186</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187</v>
      </c>
    </row>
    <row r="50" spans="5:5" x14ac:dyDescent="0.15">
      <c r="E50" s="139" t="s">
        <v>188</v>
      </c>
    </row>
    <row r="51" spans="5:5" x14ac:dyDescent="0.15">
      <c r="E51" s="139" t="s">
        <v>189</v>
      </c>
    </row>
    <row r="52" spans="5:5" x14ac:dyDescent="0.15">
      <c r="E52" s="139" t="s">
        <v>190</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0" zoomScaleNormal="5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83" t="s">
        <v>531</v>
      </c>
      <c r="D34" s="1183"/>
      <c r="E34" s="1184"/>
      <c r="F34" s="32">
        <v>10.29</v>
      </c>
      <c r="G34" s="33">
        <v>11.84</v>
      </c>
      <c r="H34" s="33">
        <v>12.53</v>
      </c>
      <c r="I34" s="33">
        <v>10.29</v>
      </c>
      <c r="J34" s="34">
        <v>9.94</v>
      </c>
      <c r="K34" s="22"/>
      <c r="L34" s="22"/>
      <c r="M34" s="22"/>
      <c r="N34" s="22"/>
      <c r="O34" s="22"/>
      <c r="P34" s="22"/>
    </row>
    <row r="35" spans="1:16" ht="39" customHeight="1" x14ac:dyDescent="0.15">
      <c r="A35" s="22"/>
      <c r="B35" s="35"/>
      <c r="C35" s="1177" t="s">
        <v>532</v>
      </c>
      <c r="D35" s="1178"/>
      <c r="E35" s="1179"/>
      <c r="F35" s="36">
        <v>7.19</v>
      </c>
      <c r="G35" s="37">
        <v>7.67</v>
      </c>
      <c r="H35" s="37">
        <v>7.13</v>
      </c>
      <c r="I35" s="37">
        <v>6.92</v>
      </c>
      <c r="J35" s="38">
        <v>9.56</v>
      </c>
      <c r="K35" s="22"/>
      <c r="L35" s="22"/>
      <c r="M35" s="22"/>
      <c r="N35" s="22"/>
      <c r="O35" s="22"/>
      <c r="P35" s="22"/>
    </row>
    <row r="36" spans="1:16" ht="39" customHeight="1" x14ac:dyDescent="0.15">
      <c r="A36" s="22"/>
      <c r="B36" s="35"/>
      <c r="C36" s="1177" t="s">
        <v>533</v>
      </c>
      <c r="D36" s="1178"/>
      <c r="E36" s="1179"/>
      <c r="F36" s="36">
        <v>1.85</v>
      </c>
      <c r="G36" s="37">
        <v>1.69</v>
      </c>
      <c r="H36" s="37">
        <v>1.24</v>
      </c>
      <c r="I36" s="37">
        <v>1.1000000000000001</v>
      </c>
      <c r="J36" s="38">
        <v>1.8</v>
      </c>
      <c r="K36" s="22"/>
      <c r="L36" s="22"/>
      <c r="M36" s="22"/>
      <c r="N36" s="22"/>
      <c r="O36" s="22"/>
      <c r="P36" s="22"/>
    </row>
    <row r="37" spans="1:16" ht="39" customHeight="1" x14ac:dyDescent="0.15">
      <c r="A37" s="22"/>
      <c r="B37" s="35"/>
      <c r="C37" s="1177" t="s">
        <v>534</v>
      </c>
      <c r="D37" s="1178"/>
      <c r="E37" s="1179"/>
      <c r="F37" s="36">
        <v>0</v>
      </c>
      <c r="G37" s="37">
        <v>0.72</v>
      </c>
      <c r="H37" s="37">
        <v>0.89</v>
      </c>
      <c r="I37" s="37">
        <v>0.67</v>
      </c>
      <c r="J37" s="38">
        <v>1.1499999999999999</v>
      </c>
      <c r="K37" s="22"/>
      <c r="L37" s="22"/>
      <c r="M37" s="22"/>
      <c r="N37" s="22"/>
      <c r="O37" s="22"/>
      <c r="P37" s="22"/>
    </row>
    <row r="38" spans="1:16" ht="39" customHeight="1" x14ac:dyDescent="0.15">
      <c r="A38" s="22"/>
      <c r="B38" s="35"/>
      <c r="C38" s="1177" t="s">
        <v>535</v>
      </c>
      <c r="D38" s="1178"/>
      <c r="E38" s="1179"/>
      <c r="F38" s="36">
        <v>0.55000000000000004</v>
      </c>
      <c r="G38" s="37">
        <v>1.25</v>
      </c>
      <c r="H38" s="37">
        <v>0.5</v>
      </c>
      <c r="I38" s="37">
        <v>0.69</v>
      </c>
      <c r="J38" s="38">
        <v>0.66</v>
      </c>
      <c r="K38" s="22"/>
      <c r="L38" s="22"/>
      <c r="M38" s="22"/>
      <c r="N38" s="22"/>
      <c r="O38" s="22"/>
      <c r="P38" s="22"/>
    </row>
    <row r="39" spans="1:16" ht="39" customHeight="1" x14ac:dyDescent="0.15">
      <c r="A39" s="22"/>
      <c r="B39" s="35"/>
      <c r="C39" s="1177" t="s">
        <v>536</v>
      </c>
      <c r="D39" s="1178"/>
      <c r="E39" s="1179"/>
      <c r="F39" s="36">
        <v>0.11</v>
      </c>
      <c r="G39" s="37">
        <v>0.14000000000000001</v>
      </c>
      <c r="H39" s="37">
        <v>7.0000000000000007E-2</v>
      </c>
      <c r="I39" s="37">
        <v>7.0000000000000007E-2</v>
      </c>
      <c r="J39" s="38">
        <v>7.0000000000000007E-2</v>
      </c>
      <c r="K39" s="22"/>
      <c r="L39" s="22"/>
      <c r="M39" s="22"/>
      <c r="N39" s="22"/>
      <c r="O39" s="22"/>
      <c r="P39" s="22"/>
    </row>
    <row r="40" spans="1:16" ht="39" customHeight="1" x14ac:dyDescent="0.15">
      <c r="A40" s="22"/>
      <c r="B40" s="35"/>
      <c r="C40" s="1177"/>
      <c r="D40" s="1178"/>
      <c r="E40" s="1179"/>
      <c r="F40" s="36"/>
      <c r="G40" s="37"/>
      <c r="H40" s="37"/>
      <c r="I40" s="37"/>
      <c r="J40" s="38"/>
      <c r="K40" s="22"/>
      <c r="L40" s="22"/>
      <c r="M40" s="22"/>
      <c r="N40" s="22"/>
      <c r="O40" s="22"/>
      <c r="P40" s="22"/>
    </row>
    <row r="41" spans="1:16" ht="39" customHeight="1" x14ac:dyDescent="0.15">
      <c r="A41" s="22"/>
      <c r="B41" s="35"/>
      <c r="C41" s="1177"/>
      <c r="D41" s="1178"/>
      <c r="E41" s="1179"/>
      <c r="F41" s="36"/>
      <c r="G41" s="37"/>
      <c r="H41" s="37"/>
      <c r="I41" s="37"/>
      <c r="J41" s="38"/>
      <c r="K41" s="22"/>
      <c r="L41" s="22"/>
      <c r="M41" s="22"/>
      <c r="N41" s="22"/>
      <c r="O41" s="22"/>
      <c r="P41" s="22"/>
    </row>
    <row r="42" spans="1:16" ht="39" customHeight="1" x14ac:dyDescent="0.15">
      <c r="A42" s="22"/>
      <c r="B42" s="39"/>
      <c r="C42" s="1177" t="s">
        <v>537</v>
      </c>
      <c r="D42" s="1178"/>
      <c r="E42" s="1179"/>
      <c r="F42" s="36" t="s">
        <v>487</v>
      </c>
      <c r="G42" s="37" t="s">
        <v>487</v>
      </c>
      <c r="H42" s="37" t="s">
        <v>487</v>
      </c>
      <c r="I42" s="37" t="s">
        <v>487</v>
      </c>
      <c r="J42" s="38" t="s">
        <v>487</v>
      </c>
      <c r="K42" s="22"/>
      <c r="L42" s="22"/>
      <c r="M42" s="22"/>
      <c r="N42" s="22"/>
      <c r="O42" s="22"/>
      <c r="P42" s="22"/>
    </row>
    <row r="43" spans="1:16" ht="39" customHeight="1" thickBot="1" x14ac:dyDescent="0.2">
      <c r="A43" s="22"/>
      <c r="B43" s="40"/>
      <c r="C43" s="1180" t="s">
        <v>538</v>
      </c>
      <c r="D43" s="1181"/>
      <c r="E43" s="1182"/>
      <c r="F43" s="41" t="s">
        <v>487</v>
      </c>
      <c r="G43" s="42" t="s">
        <v>487</v>
      </c>
      <c r="H43" s="42" t="s">
        <v>487</v>
      </c>
      <c r="I43" s="42" t="s">
        <v>487</v>
      </c>
      <c r="J43" s="43" t="s">
        <v>487</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50" zoomScaleNormal="5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93" t="s">
        <v>10</v>
      </c>
      <c r="C45" s="1194"/>
      <c r="D45" s="58"/>
      <c r="E45" s="1199" t="s">
        <v>11</v>
      </c>
      <c r="F45" s="1199"/>
      <c r="G45" s="1199"/>
      <c r="H45" s="1199"/>
      <c r="I45" s="1199"/>
      <c r="J45" s="1200"/>
      <c r="K45" s="59">
        <v>124</v>
      </c>
      <c r="L45" s="60">
        <v>123</v>
      </c>
      <c r="M45" s="60">
        <v>80</v>
      </c>
      <c r="N45" s="60">
        <v>47</v>
      </c>
      <c r="O45" s="61">
        <v>43</v>
      </c>
      <c r="P45" s="48"/>
      <c r="Q45" s="48"/>
      <c r="R45" s="48"/>
      <c r="S45" s="48"/>
      <c r="T45" s="48"/>
      <c r="U45" s="48"/>
    </row>
    <row r="46" spans="1:21" ht="30.75" customHeight="1" x14ac:dyDescent="0.15">
      <c r="A46" s="48"/>
      <c r="B46" s="1195"/>
      <c r="C46" s="1196"/>
      <c r="D46" s="62"/>
      <c r="E46" s="1187" t="s">
        <v>12</v>
      </c>
      <c r="F46" s="1187"/>
      <c r="G46" s="1187"/>
      <c r="H46" s="1187"/>
      <c r="I46" s="1187"/>
      <c r="J46" s="1188"/>
      <c r="K46" s="63" t="s">
        <v>487</v>
      </c>
      <c r="L46" s="64" t="s">
        <v>487</v>
      </c>
      <c r="M46" s="64" t="s">
        <v>487</v>
      </c>
      <c r="N46" s="64" t="s">
        <v>487</v>
      </c>
      <c r="O46" s="65" t="s">
        <v>487</v>
      </c>
      <c r="P46" s="48"/>
      <c r="Q46" s="48"/>
      <c r="R46" s="48"/>
      <c r="S46" s="48"/>
      <c r="T46" s="48"/>
      <c r="U46" s="48"/>
    </row>
    <row r="47" spans="1:21" ht="30.75" customHeight="1" x14ac:dyDescent="0.15">
      <c r="A47" s="48"/>
      <c r="B47" s="1195"/>
      <c r="C47" s="1196"/>
      <c r="D47" s="62"/>
      <c r="E47" s="1187" t="s">
        <v>13</v>
      </c>
      <c r="F47" s="1187"/>
      <c r="G47" s="1187"/>
      <c r="H47" s="1187"/>
      <c r="I47" s="1187"/>
      <c r="J47" s="1188"/>
      <c r="K47" s="63" t="s">
        <v>487</v>
      </c>
      <c r="L47" s="64" t="s">
        <v>487</v>
      </c>
      <c r="M47" s="64" t="s">
        <v>487</v>
      </c>
      <c r="N47" s="64" t="s">
        <v>487</v>
      </c>
      <c r="O47" s="65" t="s">
        <v>487</v>
      </c>
      <c r="P47" s="48"/>
      <c r="Q47" s="48"/>
      <c r="R47" s="48"/>
      <c r="S47" s="48"/>
      <c r="T47" s="48"/>
      <c r="U47" s="48"/>
    </row>
    <row r="48" spans="1:21" ht="30.75" customHeight="1" x14ac:dyDescent="0.15">
      <c r="A48" s="48"/>
      <c r="B48" s="1195"/>
      <c r="C48" s="1196"/>
      <c r="D48" s="62"/>
      <c r="E48" s="1187" t="s">
        <v>14</v>
      </c>
      <c r="F48" s="1187"/>
      <c r="G48" s="1187"/>
      <c r="H48" s="1187"/>
      <c r="I48" s="1187"/>
      <c r="J48" s="1188"/>
      <c r="K48" s="63">
        <v>683</v>
      </c>
      <c r="L48" s="64">
        <v>687</v>
      </c>
      <c r="M48" s="64">
        <v>653</v>
      </c>
      <c r="N48" s="64">
        <v>658</v>
      </c>
      <c r="O48" s="65">
        <v>628</v>
      </c>
      <c r="P48" s="48"/>
      <c r="Q48" s="48"/>
      <c r="R48" s="48"/>
      <c r="S48" s="48"/>
      <c r="T48" s="48"/>
      <c r="U48" s="48"/>
    </row>
    <row r="49" spans="1:21" ht="30.75" customHeight="1" x14ac:dyDescent="0.15">
      <c r="A49" s="48"/>
      <c r="B49" s="1195"/>
      <c r="C49" s="1196"/>
      <c r="D49" s="62"/>
      <c r="E49" s="1187" t="s">
        <v>15</v>
      </c>
      <c r="F49" s="1187"/>
      <c r="G49" s="1187"/>
      <c r="H49" s="1187"/>
      <c r="I49" s="1187"/>
      <c r="J49" s="1188"/>
      <c r="K49" s="63">
        <v>13</v>
      </c>
      <c r="L49" s="64">
        <v>9</v>
      </c>
      <c r="M49" s="64">
        <v>2</v>
      </c>
      <c r="N49" s="64">
        <v>0</v>
      </c>
      <c r="O49" s="65">
        <v>0</v>
      </c>
      <c r="P49" s="48"/>
      <c r="Q49" s="48"/>
      <c r="R49" s="48"/>
      <c r="S49" s="48"/>
      <c r="T49" s="48"/>
      <c r="U49" s="48"/>
    </row>
    <row r="50" spans="1:21" ht="30.75" customHeight="1" x14ac:dyDescent="0.15">
      <c r="A50" s="48"/>
      <c r="B50" s="1195"/>
      <c r="C50" s="1196"/>
      <c r="D50" s="62"/>
      <c r="E50" s="1187" t="s">
        <v>16</v>
      </c>
      <c r="F50" s="1187"/>
      <c r="G50" s="1187"/>
      <c r="H50" s="1187"/>
      <c r="I50" s="1187"/>
      <c r="J50" s="1188"/>
      <c r="K50" s="63" t="s">
        <v>487</v>
      </c>
      <c r="L50" s="64" t="s">
        <v>487</v>
      </c>
      <c r="M50" s="64" t="s">
        <v>487</v>
      </c>
      <c r="N50" s="64" t="s">
        <v>487</v>
      </c>
      <c r="O50" s="65" t="s">
        <v>487</v>
      </c>
      <c r="P50" s="48"/>
      <c r="Q50" s="48"/>
      <c r="R50" s="48"/>
      <c r="S50" s="48"/>
      <c r="T50" s="48"/>
      <c r="U50" s="48"/>
    </row>
    <row r="51" spans="1:21" ht="30.75" customHeight="1" x14ac:dyDescent="0.15">
      <c r="A51" s="48"/>
      <c r="B51" s="1197"/>
      <c r="C51" s="1198"/>
      <c r="D51" s="66"/>
      <c r="E51" s="1187" t="s">
        <v>17</v>
      </c>
      <c r="F51" s="1187"/>
      <c r="G51" s="1187"/>
      <c r="H51" s="1187"/>
      <c r="I51" s="1187"/>
      <c r="J51" s="1188"/>
      <c r="K51" s="63" t="s">
        <v>487</v>
      </c>
      <c r="L51" s="64" t="s">
        <v>487</v>
      </c>
      <c r="M51" s="64" t="s">
        <v>487</v>
      </c>
      <c r="N51" s="64" t="s">
        <v>487</v>
      </c>
      <c r="O51" s="65" t="s">
        <v>487</v>
      </c>
      <c r="P51" s="48"/>
      <c r="Q51" s="48"/>
      <c r="R51" s="48"/>
      <c r="S51" s="48"/>
      <c r="T51" s="48"/>
      <c r="U51" s="48"/>
    </row>
    <row r="52" spans="1:21" ht="30.75" customHeight="1" x14ac:dyDescent="0.15">
      <c r="A52" s="48"/>
      <c r="B52" s="1185" t="s">
        <v>18</v>
      </c>
      <c r="C52" s="1186"/>
      <c r="D52" s="66"/>
      <c r="E52" s="1187" t="s">
        <v>19</v>
      </c>
      <c r="F52" s="1187"/>
      <c r="G52" s="1187"/>
      <c r="H52" s="1187"/>
      <c r="I52" s="1187"/>
      <c r="J52" s="1188"/>
      <c r="K52" s="63">
        <v>591</v>
      </c>
      <c r="L52" s="64">
        <v>590</v>
      </c>
      <c r="M52" s="64">
        <v>580</v>
      </c>
      <c r="N52" s="64">
        <v>575</v>
      </c>
      <c r="O52" s="65">
        <v>535</v>
      </c>
      <c r="P52" s="48"/>
      <c r="Q52" s="48"/>
      <c r="R52" s="48"/>
      <c r="S52" s="48"/>
      <c r="T52" s="48"/>
      <c r="U52" s="48"/>
    </row>
    <row r="53" spans="1:21" ht="30.75" customHeight="1" thickBot="1" x14ac:dyDescent="0.2">
      <c r="A53" s="48"/>
      <c r="B53" s="1189" t="s">
        <v>20</v>
      </c>
      <c r="C53" s="1190"/>
      <c r="D53" s="67"/>
      <c r="E53" s="1191" t="s">
        <v>21</v>
      </c>
      <c r="F53" s="1191"/>
      <c r="G53" s="1191"/>
      <c r="H53" s="1191"/>
      <c r="I53" s="1191"/>
      <c r="J53" s="1192"/>
      <c r="K53" s="68">
        <v>229</v>
      </c>
      <c r="L53" s="69">
        <v>229</v>
      </c>
      <c r="M53" s="69">
        <v>155</v>
      </c>
      <c r="N53" s="69">
        <v>130</v>
      </c>
      <c r="O53" s="70">
        <v>136</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50" zoomScaleNormal="5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526</v>
      </c>
      <c r="J40" s="79" t="s">
        <v>527</v>
      </c>
      <c r="K40" s="79" t="s">
        <v>528</v>
      </c>
      <c r="L40" s="79" t="s">
        <v>529</v>
      </c>
      <c r="M40" s="80" t="s">
        <v>530</v>
      </c>
    </row>
    <row r="41" spans="2:13" ht="27.75" customHeight="1" x14ac:dyDescent="0.15">
      <c r="B41" s="1201" t="s">
        <v>23</v>
      </c>
      <c r="C41" s="1202"/>
      <c r="D41" s="81"/>
      <c r="E41" s="1207" t="s">
        <v>24</v>
      </c>
      <c r="F41" s="1207"/>
      <c r="G41" s="1207"/>
      <c r="H41" s="1208"/>
      <c r="I41" s="82">
        <v>456</v>
      </c>
      <c r="J41" s="83">
        <v>345</v>
      </c>
      <c r="K41" s="83">
        <v>272</v>
      </c>
      <c r="L41" s="83">
        <v>312</v>
      </c>
      <c r="M41" s="84">
        <v>505</v>
      </c>
    </row>
    <row r="42" spans="2:13" ht="27.75" customHeight="1" x14ac:dyDescent="0.15">
      <c r="B42" s="1203"/>
      <c r="C42" s="1204"/>
      <c r="D42" s="85"/>
      <c r="E42" s="1209" t="s">
        <v>25</v>
      </c>
      <c r="F42" s="1209"/>
      <c r="G42" s="1209"/>
      <c r="H42" s="1210"/>
      <c r="I42" s="86" t="s">
        <v>487</v>
      </c>
      <c r="J42" s="87" t="s">
        <v>487</v>
      </c>
      <c r="K42" s="87" t="s">
        <v>487</v>
      </c>
      <c r="L42" s="87" t="s">
        <v>487</v>
      </c>
      <c r="M42" s="88" t="s">
        <v>487</v>
      </c>
    </row>
    <row r="43" spans="2:13" ht="27.75" customHeight="1" x14ac:dyDescent="0.15">
      <c r="B43" s="1203"/>
      <c r="C43" s="1204"/>
      <c r="D43" s="85"/>
      <c r="E43" s="1209" t="s">
        <v>26</v>
      </c>
      <c r="F43" s="1209"/>
      <c r="G43" s="1209"/>
      <c r="H43" s="1210"/>
      <c r="I43" s="86">
        <v>6521</v>
      </c>
      <c r="J43" s="87">
        <v>6156</v>
      </c>
      <c r="K43" s="87">
        <v>5706</v>
      </c>
      <c r="L43" s="87">
        <v>5273</v>
      </c>
      <c r="M43" s="88">
        <v>4984</v>
      </c>
    </row>
    <row r="44" spans="2:13" ht="27.75" customHeight="1" x14ac:dyDescent="0.15">
      <c r="B44" s="1203"/>
      <c r="C44" s="1204"/>
      <c r="D44" s="85"/>
      <c r="E44" s="1209" t="s">
        <v>27</v>
      </c>
      <c r="F44" s="1209"/>
      <c r="G44" s="1209"/>
      <c r="H44" s="1210"/>
      <c r="I44" s="86">
        <v>14</v>
      </c>
      <c r="J44" s="87">
        <v>3</v>
      </c>
      <c r="K44" s="87">
        <v>4</v>
      </c>
      <c r="L44" s="87">
        <v>6</v>
      </c>
      <c r="M44" s="88">
        <v>6</v>
      </c>
    </row>
    <row r="45" spans="2:13" ht="27.75" customHeight="1" x14ac:dyDescent="0.15">
      <c r="B45" s="1203"/>
      <c r="C45" s="1204"/>
      <c r="D45" s="85"/>
      <c r="E45" s="1209" t="s">
        <v>28</v>
      </c>
      <c r="F45" s="1209"/>
      <c r="G45" s="1209"/>
      <c r="H45" s="1210"/>
      <c r="I45" s="86">
        <v>696</v>
      </c>
      <c r="J45" s="87">
        <v>665</v>
      </c>
      <c r="K45" s="87">
        <v>674</v>
      </c>
      <c r="L45" s="87">
        <v>632</v>
      </c>
      <c r="M45" s="88">
        <v>537</v>
      </c>
    </row>
    <row r="46" spans="2:13" ht="27.75" customHeight="1" x14ac:dyDescent="0.15">
      <c r="B46" s="1203"/>
      <c r="C46" s="1204"/>
      <c r="D46" s="85"/>
      <c r="E46" s="1209" t="s">
        <v>29</v>
      </c>
      <c r="F46" s="1209"/>
      <c r="G46" s="1209"/>
      <c r="H46" s="1210"/>
      <c r="I46" s="86" t="s">
        <v>487</v>
      </c>
      <c r="J46" s="87" t="s">
        <v>487</v>
      </c>
      <c r="K46" s="87" t="s">
        <v>487</v>
      </c>
      <c r="L46" s="87" t="s">
        <v>487</v>
      </c>
      <c r="M46" s="88" t="s">
        <v>487</v>
      </c>
    </row>
    <row r="47" spans="2:13" ht="27.75" customHeight="1" x14ac:dyDescent="0.15">
      <c r="B47" s="1203"/>
      <c r="C47" s="1204"/>
      <c r="D47" s="85"/>
      <c r="E47" s="1209" t="s">
        <v>30</v>
      </c>
      <c r="F47" s="1209"/>
      <c r="G47" s="1209"/>
      <c r="H47" s="1210"/>
      <c r="I47" s="86" t="s">
        <v>487</v>
      </c>
      <c r="J47" s="87" t="s">
        <v>487</v>
      </c>
      <c r="K47" s="87" t="s">
        <v>487</v>
      </c>
      <c r="L47" s="87" t="s">
        <v>487</v>
      </c>
      <c r="M47" s="88" t="s">
        <v>487</v>
      </c>
    </row>
    <row r="48" spans="2:13" ht="27.75" customHeight="1" x14ac:dyDescent="0.15">
      <c r="B48" s="1205"/>
      <c r="C48" s="1206"/>
      <c r="D48" s="85"/>
      <c r="E48" s="1209" t="s">
        <v>31</v>
      </c>
      <c r="F48" s="1209"/>
      <c r="G48" s="1209"/>
      <c r="H48" s="1210"/>
      <c r="I48" s="86" t="s">
        <v>487</v>
      </c>
      <c r="J48" s="87" t="s">
        <v>487</v>
      </c>
      <c r="K48" s="87" t="s">
        <v>487</v>
      </c>
      <c r="L48" s="87" t="s">
        <v>487</v>
      </c>
      <c r="M48" s="88" t="s">
        <v>487</v>
      </c>
    </row>
    <row r="49" spans="2:13" ht="27.75" customHeight="1" x14ac:dyDescent="0.15">
      <c r="B49" s="1211" t="s">
        <v>32</v>
      </c>
      <c r="C49" s="1212"/>
      <c r="D49" s="89"/>
      <c r="E49" s="1209" t="s">
        <v>33</v>
      </c>
      <c r="F49" s="1209"/>
      <c r="G49" s="1209"/>
      <c r="H49" s="1210"/>
      <c r="I49" s="86">
        <v>21040</v>
      </c>
      <c r="J49" s="87">
        <v>21226</v>
      </c>
      <c r="K49" s="87">
        <v>21625</v>
      </c>
      <c r="L49" s="87">
        <v>22418</v>
      </c>
      <c r="M49" s="88">
        <v>23035</v>
      </c>
    </row>
    <row r="50" spans="2:13" ht="27.75" customHeight="1" x14ac:dyDescent="0.15">
      <c r="B50" s="1203"/>
      <c r="C50" s="1204"/>
      <c r="D50" s="85"/>
      <c r="E50" s="1209" t="s">
        <v>34</v>
      </c>
      <c r="F50" s="1209"/>
      <c r="G50" s="1209"/>
      <c r="H50" s="1210"/>
      <c r="I50" s="86" t="s">
        <v>487</v>
      </c>
      <c r="J50" s="87" t="s">
        <v>487</v>
      </c>
      <c r="K50" s="87" t="s">
        <v>487</v>
      </c>
      <c r="L50" s="87" t="s">
        <v>487</v>
      </c>
      <c r="M50" s="88" t="s">
        <v>487</v>
      </c>
    </row>
    <row r="51" spans="2:13" ht="27.75" customHeight="1" x14ac:dyDescent="0.15">
      <c r="B51" s="1205"/>
      <c r="C51" s="1206"/>
      <c r="D51" s="85"/>
      <c r="E51" s="1209" t="s">
        <v>35</v>
      </c>
      <c r="F51" s="1209"/>
      <c r="G51" s="1209"/>
      <c r="H51" s="1210"/>
      <c r="I51" s="86">
        <v>5934</v>
      </c>
      <c r="J51" s="87">
        <v>5425</v>
      </c>
      <c r="K51" s="87">
        <v>5101</v>
      </c>
      <c r="L51" s="87">
        <v>4739</v>
      </c>
      <c r="M51" s="88">
        <v>4483</v>
      </c>
    </row>
    <row r="52" spans="2:13" ht="27.75" customHeight="1" thickBot="1" x14ac:dyDescent="0.2">
      <c r="B52" s="1213" t="s">
        <v>36</v>
      </c>
      <c r="C52" s="1214"/>
      <c r="D52" s="90"/>
      <c r="E52" s="1215" t="s">
        <v>37</v>
      </c>
      <c r="F52" s="1215"/>
      <c r="G52" s="1215"/>
      <c r="H52" s="1216"/>
      <c r="I52" s="91">
        <v>-19287</v>
      </c>
      <c r="J52" s="92">
        <v>-19482</v>
      </c>
      <c r="K52" s="92">
        <v>-20070</v>
      </c>
      <c r="L52" s="92">
        <v>-20932</v>
      </c>
      <c r="M52" s="93">
        <v>-21486</v>
      </c>
    </row>
    <row r="53" spans="2:13" ht="27.75" customHeight="1" x14ac:dyDescent="0.15">
      <c r="B53" s="94" t="s">
        <v>38</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50" zoomScaleNormal="50" zoomScaleSheetLayoutView="55" workbookViewId="0"/>
  </sheetViews>
  <sheetFormatPr defaultColWidth="0" defaultRowHeight="13.5"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342"/>
      <c r="B1" s="343"/>
      <c r="P1" s="244"/>
      <c r="Q1" s="244"/>
    </row>
    <row r="2" spans="1:51" ht="25.5" x14ac:dyDescent="0.25">
      <c r="A2" s="342"/>
      <c r="C2" s="344"/>
      <c r="P2" s="244"/>
      <c r="Q2" s="244"/>
    </row>
    <row r="3" spans="1:51" ht="25.5" x14ac:dyDescent="0.25">
      <c r="A3" s="342"/>
      <c r="C3" s="344"/>
      <c r="P3" s="244"/>
      <c r="Q3" s="244"/>
    </row>
    <row r="4" spans="1:51" s="345" customFormat="1" x14ac:dyDescent="0.15">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x14ac:dyDescent="0.15">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x14ac:dyDescent="0.15">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x14ac:dyDescent="0.15">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x14ac:dyDescent="0.15">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x14ac:dyDescent="0.15">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x14ac:dyDescent="0.15">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559</v>
      </c>
    </row>
    <row r="11" spans="1:51" s="345" customFormat="1" x14ac:dyDescent="0.15">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x14ac:dyDescent="0.15">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559</v>
      </c>
    </row>
    <row r="13" spans="1:51" s="345" customFormat="1" x14ac:dyDescent="0.15">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x14ac:dyDescent="0.15">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x14ac:dyDescent="0.15">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x14ac:dyDescent="0.15">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x14ac:dyDescent="0.15">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x14ac:dyDescent="0.15">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x14ac:dyDescent="0.15">
      <c r="P19" s="244"/>
      <c r="Q19" s="244"/>
    </row>
    <row r="20" spans="1:259" x14ac:dyDescent="0.15">
      <c r="P20" s="244"/>
      <c r="Q20" s="244"/>
    </row>
    <row r="21" spans="1:259" ht="17.25" x14ac:dyDescent="0.15">
      <c r="B21" s="346"/>
      <c r="C21" s="246"/>
      <c r="D21" s="246"/>
      <c r="E21" s="246"/>
      <c r="F21" s="246"/>
      <c r="G21" s="246"/>
      <c r="H21" s="246"/>
      <c r="I21" s="246"/>
      <c r="J21" s="246"/>
      <c r="K21" s="246"/>
      <c r="L21" s="246"/>
      <c r="M21" s="246"/>
      <c r="N21" s="347"/>
      <c r="O21" s="246"/>
      <c r="P21" s="247"/>
      <c r="Q21" s="244"/>
      <c r="IY21" s="348"/>
    </row>
    <row r="22" spans="1:259" ht="17.25" x14ac:dyDescent="0.15">
      <c r="B22" s="248"/>
      <c r="IY22" s="349"/>
    </row>
    <row r="23" spans="1:259" x14ac:dyDescent="0.15">
      <c r="B23" s="248"/>
    </row>
    <row r="24" spans="1:259" x14ac:dyDescent="0.15">
      <c r="B24" s="248"/>
    </row>
    <row r="25" spans="1:259" x14ac:dyDescent="0.15">
      <c r="B25" s="248"/>
    </row>
    <row r="26" spans="1:259" x14ac:dyDescent="0.15">
      <c r="B26" s="248"/>
    </row>
    <row r="27" spans="1:259" x14ac:dyDescent="0.15">
      <c r="B27" s="248"/>
    </row>
    <row r="28" spans="1:259" x14ac:dyDescent="0.15">
      <c r="B28" s="248"/>
    </row>
    <row r="29" spans="1:259" x14ac:dyDescent="0.15">
      <c r="B29" s="248"/>
    </row>
    <row r="30" spans="1:259" x14ac:dyDescent="0.15">
      <c r="B30" s="248"/>
    </row>
    <row r="31" spans="1:259" x14ac:dyDescent="0.15">
      <c r="B31" s="248"/>
    </row>
    <row r="32" spans="1:259" x14ac:dyDescent="0.15">
      <c r="B32" s="248"/>
    </row>
    <row r="33" spans="2:17" x14ac:dyDescent="0.15">
      <c r="B33" s="248"/>
    </row>
    <row r="34" spans="2:17" x14ac:dyDescent="0.15">
      <c r="B34" s="248"/>
    </row>
    <row r="35" spans="2:17" x14ac:dyDescent="0.15">
      <c r="B35" s="248"/>
    </row>
    <row r="36" spans="2:17" x14ac:dyDescent="0.15">
      <c r="B36" s="248"/>
    </row>
    <row r="37" spans="2:17" x14ac:dyDescent="0.15">
      <c r="B37" s="248"/>
    </row>
    <row r="38" spans="2:17" x14ac:dyDescent="0.15">
      <c r="B38" s="248"/>
    </row>
    <row r="39" spans="2:17" x14ac:dyDescent="0.15">
      <c r="B39" s="340"/>
      <c r="C39" s="306"/>
      <c r="D39" s="306"/>
      <c r="E39" s="306"/>
      <c r="F39" s="306"/>
      <c r="G39" s="306"/>
      <c r="H39" s="306"/>
      <c r="I39" s="306"/>
      <c r="J39" s="306"/>
      <c r="K39" s="306"/>
      <c r="L39" s="306"/>
      <c r="M39" s="306"/>
      <c r="N39" s="306"/>
      <c r="O39" s="306"/>
      <c r="P39" s="341"/>
    </row>
    <row r="40" spans="2:17" x14ac:dyDescent="0.15">
      <c r="B40" s="350"/>
      <c r="C40" s="244"/>
      <c r="D40" s="244"/>
      <c r="E40" s="244"/>
      <c r="F40" s="244"/>
      <c r="G40" s="244"/>
      <c r="H40" s="244"/>
      <c r="I40" s="244"/>
      <c r="J40" s="244"/>
      <c r="K40" s="244"/>
      <c r="L40" s="244"/>
      <c r="M40" s="244"/>
      <c r="N40" s="244"/>
      <c r="O40" s="244"/>
      <c r="P40" s="350"/>
      <c r="Q40" s="244"/>
    </row>
    <row r="41" spans="2:17" ht="17.25" x14ac:dyDescent="0.15">
      <c r="B41" s="245" t="s">
        <v>560</v>
      </c>
      <c r="C41" s="246"/>
      <c r="D41" s="246"/>
      <c r="E41" s="246"/>
      <c r="F41" s="246"/>
      <c r="G41" s="246"/>
      <c r="H41" s="246"/>
      <c r="I41" s="246"/>
      <c r="J41" s="246"/>
      <c r="K41" s="246"/>
      <c r="L41" s="246"/>
      <c r="M41" s="246"/>
      <c r="N41" s="246"/>
      <c r="O41" s="246"/>
      <c r="P41" s="247"/>
    </row>
    <row r="42" spans="2:17" x14ac:dyDescent="0.15">
      <c r="B42" s="248"/>
      <c r="C42" s="244"/>
      <c r="D42" s="244"/>
      <c r="E42" s="244"/>
      <c r="F42" s="244"/>
      <c r="G42" s="351" t="s">
        <v>561</v>
      </c>
      <c r="I42" s="352"/>
      <c r="J42" s="352"/>
      <c r="K42" s="352"/>
      <c r="L42" s="244"/>
      <c r="M42" s="244"/>
      <c r="N42" s="244"/>
      <c r="O42" s="244"/>
    </row>
    <row r="43" spans="2:17" x14ac:dyDescent="0.15">
      <c r="B43" s="248"/>
      <c r="C43" s="244"/>
      <c r="D43" s="244"/>
      <c r="E43" s="244"/>
      <c r="F43" s="244"/>
      <c r="G43" s="1217"/>
      <c r="H43" s="1218"/>
      <c r="I43" s="1218"/>
      <c r="J43" s="1218"/>
      <c r="K43" s="1218"/>
      <c r="L43" s="1218"/>
      <c r="M43" s="1218"/>
      <c r="N43" s="1218"/>
      <c r="O43" s="1219"/>
    </row>
    <row r="44" spans="2:17" x14ac:dyDescent="0.15">
      <c r="B44" s="248"/>
      <c r="C44" s="244"/>
      <c r="D44" s="244"/>
      <c r="E44" s="244"/>
      <c r="F44" s="244"/>
      <c r="G44" s="1220"/>
      <c r="H44" s="1221"/>
      <c r="I44" s="1221"/>
      <c r="J44" s="1221"/>
      <c r="K44" s="1221"/>
      <c r="L44" s="1221"/>
      <c r="M44" s="1221"/>
      <c r="N44" s="1221"/>
      <c r="O44" s="1222"/>
    </row>
    <row r="45" spans="2:17" x14ac:dyDescent="0.15">
      <c r="B45" s="248"/>
      <c r="C45" s="244"/>
      <c r="D45" s="244"/>
      <c r="E45" s="244"/>
      <c r="F45" s="244"/>
      <c r="G45" s="1220"/>
      <c r="H45" s="1221"/>
      <c r="I45" s="1221"/>
      <c r="J45" s="1221"/>
      <c r="K45" s="1221"/>
      <c r="L45" s="1221"/>
      <c r="M45" s="1221"/>
      <c r="N45" s="1221"/>
      <c r="O45" s="1222"/>
    </row>
    <row r="46" spans="2:17" x14ac:dyDescent="0.15">
      <c r="B46" s="248"/>
      <c r="C46" s="244"/>
      <c r="D46" s="244"/>
      <c r="E46" s="244"/>
      <c r="F46" s="244"/>
      <c r="G46" s="1220"/>
      <c r="H46" s="1221"/>
      <c r="I46" s="1221"/>
      <c r="J46" s="1221"/>
      <c r="K46" s="1221"/>
      <c r="L46" s="1221"/>
      <c r="M46" s="1221"/>
      <c r="N46" s="1221"/>
      <c r="O46" s="1222"/>
    </row>
    <row r="47" spans="2:17" x14ac:dyDescent="0.15">
      <c r="B47" s="248"/>
      <c r="C47" s="244"/>
      <c r="D47" s="244"/>
      <c r="E47" s="244"/>
      <c r="F47" s="244"/>
      <c r="G47" s="1223"/>
      <c r="H47" s="1224"/>
      <c r="I47" s="1224"/>
      <c r="J47" s="1224"/>
      <c r="K47" s="1224"/>
      <c r="L47" s="1224"/>
      <c r="M47" s="1224"/>
      <c r="N47" s="1224"/>
      <c r="O47" s="1225"/>
    </row>
    <row r="48" spans="2:17" x14ac:dyDescent="0.15">
      <c r="B48" s="248"/>
      <c r="C48" s="244"/>
      <c r="D48" s="244"/>
      <c r="E48" s="244"/>
      <c r="F48" s="244"/>
      <c r="G48" s="244"/>
      <c r="H48" s="353"/>
      <c r="I48" s="353"/>
      <c r="J48" s="353"/>
    </row>
    <row r="49" spans="1:17" x14ac:dyDescent="0.15">
      <c r="B49" s="248"/>
      <c r="C49" s="244"/>
      <c r="D49" s="244"/>
      <c r="E49" s="244"/>
      <c r="F49" s="244"/>
      <c r="G49" s="243" t="s">
        <v>562</v>
      </c>
    </row>
    <row r="50" spans="1:17" x14ac:dyDescent="0.15">
      <c r="B50" s="248"/>
      <c r="C50" s="244"/>
      <c r="D50" s="244"/>
      <c r="E50" s="244"/>
      <c r="F50" s="244"/>
      <c r="G50" s="1226"/>
      <c r="H50" s="1227"/>
      <c r="I50" s="1227"/>
      <c r="J50" s="1228"/>
      <c r="K50" s="354" t="s">
        <v>526</v>
      </c>
      <c r="L50" s="354" t="s">
        <v>527</v>
      </c>
      <c r="M50" s="354" t="s">
        <v>528</v>
      </c>
      <c r="N50" s="354" t="s">
        <v>529</v>
      </c>
      <c r="O50" s="354" t="s">
        <v>530</v>
      </c>
    </row>
    <row r="51" spans="1:17" x14ac:dyDescent="0.15">
      <c r="B51" s="248"/>
      <c r="C51" s="244"/>
      <c r="D51" s="244"/>
      <c r="E51" s="244"/>
      <c r="F51" s="244"/>
      <c r="G51" s="1229" t="s">
        <v>563</v>
      </c>
      <c r="H51" s="1230"/>
      <c r="I51" s="1235" t="s">
        <v>564</v>
      </c>
      <c r="J51" s="1235"/>
      <c r="K51" s="1237"/>
      <c r="L51" s="1237"/>
      <c r="M51" s="1237"/>
      <c r="N51" s="1237"/>
      <c r="O51" s="1237"/>
    </row>
    <row r="52" spans="1:17" x14ac:dyDescent="0.15">
      <c r="B52" s="248"/>
      <c r="C52" s="244"/>
      <c r="D52" s="244"/>
      <c r="E52" s="244"/>
      <c r="F52" s="244"/>
      <c r="G52" s="1231"/>
      <c r="H52" s="1232"/>
      <c r="I52" s="1236"/>
      <c r="J52" s="1236"/>
      <c r="K52" s="1238"/>
      <c r="L52" s="1238"/>
      <c r="M52" s="1238"/>
      <c r="N52" s="1238"/>
      <c r="O52" s="1238"/>
    </row>
    <row r="53" spans="1:17" x14ac:dyDescent="0.15">
      <c r="A53" s="355"/>
      <c r="B53" s="248"/>
      <c r="C53" s="244"/>
      <c r="D53" s="244"/>
      <c r="E53" s="244"/>
      <c r="F53" s="244"/>
      <c r="G53" s="1231"/>
      <c r="H53" s="1232"/>
      <c r="I53" s="1239" t="s">
        <v>565</v>
      </c>
      <c r="J53" s="1239"/>
      <c r="K53" s="1240"/>
      <c r="L53" s="1240"/>
      <c r="M53" s="1240"/>
      <c r="N53" s="1240"/>
      <c r="O53" s="1240"/>
    </row>
    <row r="54" spans="1:17" x14ac:dyDescent="0.15">
      <c r="A54" s="355"/>
      <c r="B54" s="248"/>
      <c r="C54" s="244"/>
      <c r="D54" s="244"/>
      <c r="E54" s="244"/>
      <c r="F54" s="244"/>
      <c r="G54" s="1233"/>
      <c r="H54" s="1234"/>
      <c r="I54" s="1239"/>
      <c r="J54" s="1239"/>
      <c r="K54" s="1241"/>
      <c r="L54" s="1241"/>
      <c r="M54" s="1241"/>
      <c r="N54" s="1241"/>
      <c r="O54" s="1241"/>
    </row>
    <row r="55" spans="1:17" x14ac:dyDescent="0.15">
      <c r="A55" s="355"/>
      <c r="B55" s="248"/>
      <c r="C55" s="244"/>
      <c r="D55" s="244"/>
      <c r="E55" s="244"/>
      <c r="F55" s="244"/>
      <c r="G55" s="1242" t="s">
        <v>566</v>
      </c>
      <c r="H55" s="1243"/>
      <c r="I55" s="1239" t="s">
        <v>564</v>
      </c>
      <c r="J55" s="1239"/>
      <c r="K55" s="1237"/>
      <c r="L55" s="1237"/>
      <c r="M55" s="1237"/>
      <c r="N55" s="1237"/>
      <c r="O55" s="1237"/>
    </row>
    <row r="56" spans="1:17" x14ac:dyDescent="0.15">
      <c r="A56" s="355"/>
      <c r="B56" s="248"/>
      <c r="C56" s="244"/>
      <c r="D56" s="244"/>
      <c r="E56" s="244"/>
      <c r="F56" s="244"/>
      <c r="G56" s="1244"/>
      <c r="H56" s="1245"/>
      <c r="I56" s="1239"/>
      <c r="J56" s="1239"/>
      <c r="K56" s="1238"/>
      <c r="L56" s="1238"/>
      <c r="M56" s="1238"/>
      <c r="N56" s="1238"/>
      <c r="O56" s="1238"/>
    </row>
    <row r="57" spans="1:17" s="355" customFormat="1" x14ac:dyDescent="0.15">
      <c r="B57" s="356"/>
      <c r="C57" s="352"/>
      <c r="D57" s="352"/>
      <c r="E57" s="352"/>
      <c r="F57" s="352"/>
      <c r="G57" s="1244"/>
      <c r="H57" s="1245"/>
      <c r="I57" s="1248" t="s">
        <v>565</v>
      </c>
      <c r="J57" s="1248"/>
      <c r="K57" s="1240"/>
      <c r="L57" s="1240"/>
      <c r="M57" s="1240"/>
      <c r="N57" s="1240"/>
      <c r="O57" s="1240"/>
      <c r="P57" s="357"/>
      <c r="Q57" s="356"/>
    </row>
    <row r="58" spans="1:17" s="355" customFormat="1" x14ac:dyDescent="0.15">
      <c r="A58" s="243"/>
      <c r="B58" s="356"/>
      <c r="C58" s="352"/>
      <c r="D58" s="352"/>
      <c r="E58" s="352"/>
      <c r="F58" s="352"/>
      <c r="G58" s="1246"/>
      <c r="H58" s="1247"/>
      <c r="I58" s="1248"/>
      <c r="J58" s="1248"/>
      <c r="K58" s="1241"/>
      <c r="L58" s="1241"/>
      <c r="M58" s="1241"/>
      <c r="N58" s="1241"/>
      <c r="O58" s="1241"/>
      <c r="P58" s="357"/>
      <c r="Q58" s="356"/>
    </row>
    <row r="59" spans="1:17" s="355" customFormat="1" x14ac:dyDescent="0.15">
      <c r="A59" s="243"/>
      <c r="B59" s="356"/>
      <c r="C59" s="352"/>
      <c r="D59" s="352"/>
      <c r="E59" s="352"/>
      <c r="F59" s="352"/>
      <c r="G59" s="352"/>
      <c r="H59" s="352"/>
      <c r="I59" s="352"/>
      <c r="J59" s="352"/>
      <c r="K59" s="358"/>
      <c r="L59" s="358"/>
      <c r="M59" s="358"/>
      <c r="N59" s="358"/>
      <c r="O59" s="358"/>
      <c r="P59" s="357"/>
      <c r="Q59" s="356"/>
    </row>
    <row r="60" spans="1:17" s="355" customFormat="1" x14ac:dyDescent="0.15">
      <c r="A60" s="243"/>
      <c r="B60" s="356"/>
      <c r="C60" s="352"/>
      <c r="D60" s="352"/>
      <c r="E60" s="352"/>
      <c r="F60" s="352"/>
      <c r="G60" s="352"/>
      <c r="H60" s="352"/>
      <c r="I60" s="352"/>
      <c r="J60" s="352"/>
      <c r="K60" s="358"/>
      <c r="L60" s="358"/>
      <c r="M60" s="358"/>
      <c r="N60" s="358"/>
      <c r="O60" s="358"/>
      <c r="P60" s="357"/>
      <c r="Q60" s="356"/>
    </row>
    <row r="61" spans="1:17" s="355" customFormat="1" x14ac:dyDescent="0.15">
      <c r="A61" s="243"/>
      <c r="B61" s="359"/>
      <c r="C61" s="360"/>
      <c r="D61" s="360"/>
      <c r="E61" s="360"/>
      <c r="F61" s="360"/>
      <c r="G61" s="360"/>
      <c r="H61" s="360"/>
      <c r="I61" s="360"/>
      <c r="J61" s="360"/>
      <c r="K61" s="360"/>
      <c r="L61" s="360"/>
      <c r="M61" s="361"/>
      <c r="N61" s="361"/>
      <c r="O61" s="361"/>
      <c r="P61" s="362"/>
      <c r="Q61" s="356"/>
    </row>
    <row r="62" spans="1:17" x14ac:dyDescent="0.15">
      <c r="B62" s="350"/>
      <c r="C62" s="350"/>
      <c r="D62" s="350"/>
      <c r="E62" s="350"/>
      <c r="F62" s="350"/>
      <c r="G62" s="350"/>
      <c r="H62" s="350"/>
      <c r="I62" s="350"/>
      <c r="J62" s="350"/>
      <c r="K62" s="350"/>
      <c r="L62" s="350"/>
      <c r="M62" s="350"/>
      <c r="N62" s="350"/>
      <c r="O62" s="350"/>
      <c r="P62" s="350"/>
      <c r="Q62" s="244"/>
    </row>
    <row r="63" spans="1:17" ht="17.25" x14ac:dyDescent="0.15">
      <c r="B63" s="307" t="s">
        <v>567</v>
      </c>
      <c r="C63" s="244"/>
      <c r="D63" s="244"/>
      <c r="E63" s="244"/>
      <c r="F63" s="244"/>
      <c r="G63" s="244"/>
      <c r="H63" s="244"/>
      <c r="I63" s="244"/>
      <c r="J63" s="244"/>
      <c r="K63" s="244"/>
      <c r="L63" s="244"/>
      <c r="M63" s="244"/>
      <c r="N63" s="244"/>
      <c r="O63" s="244"/>
    </row>
    <row r="64" spans="1:17" x14ac:dyDescent="0.15">
      <c r="B64" s="248"/>
      <c r="C64" s="244"/>
      <c r="D64" s="244"/>
      <c r="E64" s="244"/>
      <c r="F64" s="244"/>
      <c r="G64" s="351" t="s">
        <v>561</v>
      </c>
      <c r="I64" s="352"/>
      <c r="J64" s="352"/>
      <c r="K64" s="352"/>
      <c r="L64" s="244"/>
      <c r="M64" s="244"/>
      <c r="N64" s="244"/>
      <c r="O64" s="244"/>
    </row>
    <row r="65" spans="2:30" x14ac:dyDescent="0.15">
      <c r="B65" s="248"/>
      <c r="C65" s="244"/>
      <c r="D65" s="244"/>
      <c r="E65" s="244"/>
      <c r="F65" s="244"/>
      <c r="G65" s="1249" t="s">
        <v>570</v>
      </c>
      <c r="H65" s="1218"/>
      <c r="I65" s="1218"/>
      <c r="J65" s="1218"/>
      <c r="K65" s="1218"/>
      <c r="L65" s="1218"/>
      <c r="M65" s="1218"/>
      <c r="N65" s="1218"/>
      <c r="O65" s="1219"/>
    </row>
    <row r="66" spans="2:30" x14ac:dyDescent="0.15">
      <c r="B66" s="248"/>
      <c r="C66" s="244"/>
      <c r="D66" s="244"/>
      <c r="E66" s="244"/>
      <c r="F66" s="244"/>
      <c r="G66" s="1220"/>
      <c r="H66" s="1221"/>
      <c r="I66" s="1221"/>
      <c r="J66" s="1221"/>
      <c r="K66" s="1221"/>
      <c r="L66" s="1221"/>
      <c r="M66" s="1221"/>
      <c r="N66" s="1221"/>
      <c r="O66" s="1222"/>
    </row>
    <row r="67" spans="2:30" x14ac:dyDescent="0.15">
      <c r="B67" s="248"/>
      <c r="C67" s="244"/>
      <c r="D67" s="244"/>
      <c r="E67" s="244"/>
      <c r="F67" s="244"/>
      <c r="G67" s="1220"/>
      <c r="H67" s="1221"/>
      <c r="I67" s="1221"/>
      <c r="J67" s="1221"/>
      <c r="K67" s="1221"/>
      <c r="L67" s="1221"/>
      <c r="M67" s="1221"/>
      <c r="N67" s="1221"/>
      <c r="O67" s="1222"/>
    </row>
    <row r="68" spans="2:30" x14ac:dyDescent="0.15">
      <c r="B68" s="248"/>
      <c r="C68" s="244"/>
      <c r="D68" s="244"/>
      <c r="E68" s="244"/>
      <c r="F68" s="244"/>
      <c r="G68" s="1220"/>
      <c r="H68" s="1221"/>
      <c r="I68" s="1221"/>
      <c r="J68" s="1221"/>
      <c r="K68" s="1221"/>
      <c r="L68" s="1221"/>
      <c r="M68" s="1221"/>
      <c r="N68" s="1221"/>
      <c r="O68" s="1222"/>
    </row>
    <row r="69" spans="2:30" x14ac:dyDescent="0.15">
      <c r="B69" s="248"/>
      <c r="C69" s="244"/>
      <c r="D69" s="244"/>
      <c r="E69" s="244"/>
      <c r="F69" s="244"/>
      <c r="G69" s="1223"/>
      <c r="H69" s="1224"/>
      <c r="I69" s="1224"/>
      <c r="J69" s="1224"/>
      <c r="K69" s="1224"/>
      <c r="L69" s="1224"/>
      <c r="M69" s="1224"/>
      <c r="N69" s="1224"/>
      <c r="O69" s="1225"/>
    </row>
    <row r="70" spans="2:30" x14ac:dyDescent="0.15">
      <c r="B70" s="248"/>
      <c r="C70" s="244"/>
      <c r="D70" s="244"/>
      <c r="E70" s="244"/>
      <c r="F70" s="244"/>
      <c r="G70" s="244"/>
      <c r="H70" s="363"/>
      <c r="I70" s="363"/>
      <c r="J70" s="364"/>
      <c r="K70" s="364"/>
      <c r="L70" s="365"/>
      <c r="M70" s="364"/>
      <c r="N70" s="365"/>
      <c r="O70" s="366"/>
    </row>
    <row r="71" spans="2:30" x14ac:dyDescent="0.15">
      <c r="B71" s="248"/>
      <c r="C71" s="244"/>
      <c r="D71" s="244"/>
      <c r="E71" s="244"/>
      <c r="F71" s="244"/>
      <c r="G71" s="367" t="s">
        <v>568</v>
      </c>
      <c r="I71" s="368"/>
      <c r="J71" s="364"/>
      <c r="K71" s="364"/>
      <c r="L71" s="365"/>
      <c r="M71" s="364"/>
      <c r="N71" s="365"/>
      <c r="O71" s="366"/>
    </row>
    <row r="72" spans="2:30" x14ac:dyDescent="0.15">
      <c r="B72" s="248"/>
      <c r="C72" s="244"/>
      <c r="D72" s="244"/>
      <c r="E72" s="244"/>
      <c r="F72" s="244"/>
      <c r="G72" s="1226"/>
      <c r="H72" s="1227"/>
      <c r="I72" s="1227"/>
      <c r="J72" s="1228"/>
      <c r="K72" s="354" t="s">
        <v>526</v>
      </c>
      <c r="L72" s="354" t="s">
        <v>527</v>
      </c>
      <c r="M72" s="354" t="s">
        <v>528</v>
      </c>
      <c r="N72" s="354" t="s">
        <v>529</v>
      </c>
      <c r="O72" s="354" t="s">
        <v>530</v>
      </c>
    </row>
    <row r="73" spans="2:30" x14ac:dyDescent="0.15">
      <c r="B73" s="248"/>
      <c r="C73" s="244"/>
      <c r="D73" s="244"/>
      <c r="E73" s="244"/>
      <c r="F73" s="244"/>
      <c r="G73" s="1229" t="s">
        <v>563</v>
      </c>
      <c r="H73" s="1230"/>
      <c r="I73" s="1235" t="s">
        <v>564</v>
      </c>
      <c r="J73" s="1235"/>
      <c r="K73" s="1250"/>
      <c r="L73" s="1250"/>
      <c r="M73" s="1238"/>
      <c r="N73" s="1238"/>
      <c r="O73" s="1238"/>
      <c r="S73" s="243">
        <v>9.9</v>
      </c>
    </row>
    <row r="74" spans="2:30" x14ac:dyDescent="0.15">
      <c r="B74" s="248"/>
      <c r="C74" s="244"/>
      <c r="D74" s="244"/>
      <c r="E74" s="244"/>
      <c r="F74" s="244"/>
      <c r="G74" s="1231"/>
      <c r="H74" s="1232"/>
      <c r="I74" s="1236"/>
      <c r="J74" s="1236"/>
      <c r="K74" s="1250"/>
      <c r="L74" s="1250"/>
      <c r="M74" s="1238"/>
      <c r="N74" s="1238"/>
      <c r="O74" s="1238"/>
    </row>
    <row r="75" spans="2:30" x14ac:dyDescent="0.15">
      <c r="B75" s="248"/>
      <c r="C75" s="244"/>
      <c r="D75" s="244"/>
      <c r="E75" s="244"/>
      <c r="F75" s="244"/>
      <c r="G75" s="1231"/>
      <c r="H75" s="1232"/>
      <c r="I75" s="1239" t="s">
        <v>569</v>
      </c>
      <c r="J75" s="1239"/>
      <c r="K75" s="1251">
        <v>5.2</v>
      </c>
      <c r="L75" s="1251">
        <v>5.4</v>
      </c>
      <c r="M75" s="1251">
        <v>5.2</v>
      </c>
      <c r="N75" s="1251">
        <v>4.3</v>
      </c>
      <c r="O75" s="1251">
        <v>3.4</v>
      </c>
      <c r="U75" s="243">
        <v>81.2</v>
      </c>
      <c r="W75" s="243">
        <v>87.2</v>
      </c>
      <c r="Y75" s="243">
        <v>99.8</v>
      </c>
      <c r="AA75" s="243">
        <v>109.5</v>
      </c>
      <c r="AC75" s="243">
        <v>115.2</v>
      </c>
    </row>
    <row r="76" spans="2:30" x14ac:dyDescent="0.15">
      <c r="B76" s="248"/>
      <c r="C76" s="244"/>
      <c r="D76" s="244"/>
      <c r="E76" s="244"/>
      <c r="F76" s="244"/>
      <c r="G76" s="1233"/>
      <c r="H76" s="1234"/>
      <c r="I76" s="1239"/>
      <c r="J76" s="1239"/>
      <c r="K76" s="1241"/>
      <c r="L76" s="1241"/>
      <c r="M76" s="1241"/>
      <c r="N76" s="1241"/>
      <c r="O76" s="1241"/>
    </row>
    <row r="77" spans="2:30" x14ac:dyDescent="0.15">
      <c r="B77" s="248"/>
      <c r="C77" s="244"/>
      <c r="D77" s="244"/>
      <c r="E77" s="244"/>
      <c r="F77" s="244"/>
      <c r="G77" s="1242" t="s">
        <v>566</v>
      </c>
      <c r="H77" s="1243"/>
      <c r="I77" s="1239" t="s">
        <v>564</v>
      </c>
      <c r="J77" s="1239"/>
      <c r="K77" s="1250">
        <v>35.299999999999997</v>
      </c>
      <c r="L77" s="1250">
        <v>29.4</v>
      </c>
      <c r="M77" s="1238">
        <v>18.899999999999999</v>
      </c>
      <c r="N77" s="1238">
        <v>10.199999999999999</v>
      </c>
      <c r="O77" s="1238">
        <v>20.2</v>
      </c>
      <c r="R77" s="243">
        <v>12.3</v>
      </c>
      <c r="T77" s="243">
        <v>11.1</v>
      </c>
    </row>
    <row r="78" spans="2:30" x14ac:dyDescent="0.15">
      <c r="B78" s="248"/>
      <c r="C78" s="244"/>
      <c r="D78" s="244"/>
      <c r="E78" s="244"/>
      <c r="F78" s="244"/>
      <c r="G78" s="1244"/>
      <c r="H78" s="1245"/>
      <c r="I78" s="1239"/>
      <c r="J78" s="1239"/>
      <c r="K78" s="1250"/>
      <c r="L78" s="1250"/>
      <c r="M78" s="1238"/>
      <c r="N78" s="1238"/>
      <c r="O78" s="1238"/>
    </row>
    <row r="79" spans="2:30" x14ac:dyDescent="0.15">
      <c r="B79" s="248"/>
      <c r="C79" s="244"/>
      <c r="D79" s="244"/>
      <c r="E79" s="244"/>
      <c r="F79" s="244"/>
      <c r="G79" s="1244"/>
      <c r="H79" s="1245"/>
      <c r="I79" s="1252" t="s">
        <v>569</v>
      </c>
      <c r="J79" s="1248"/>
      <c r="K79" s="1253">
        <v>11.6</v>
      </c>
      <c r="L79" s="1253">
        <v>10.9</v>
      </c>
      <c r="M79" s="1253">
        <v>10.1</v>
      </c>
      <c r="N79" s="1253">
        <v>9.1</v>
      </c>
      <c r="O79" s="1253">
        <v>9.3000000000000007</v>
      </c>
      <c r="V79" s="243">
        <v>53.5</v>
      </c>
      <c r="X79" s="243">
        <v>48.2</v>
      </c>
      <c r="Z79" s="243">
        <v>34.200000000000003</v>
      </c>
      <c r="AB79" s="243">
        <v>30.3</v>
      </c>
      <c r="AD79" s="243">
        <v>28.9</v>
      </c>
    </row>
    <row r="80" spans="2:30" x14ac:dyDescent="0.15">
      <c r="B80" s="248"/>
      <c r="C80" s="244"/>
      <c r="D80" s="244"/>
      <c r="E80" s="244"/>
      <c r="F80" s="244"/>
      <c r="G80" s="1246"/>
      <c r="H80" s="1247"/>
      <c r="I80" s="1248"/>
      <c r="J80" s="1248"/>
      <c r="K80" s="1253"/>
      <c r="L80" s="1253"/>
      <c r="M80" s="1253"/>
      <c r="N80" s="1253"/>
      <c r="O80" s="1253"/>
    </row>
    <row r="81" spans="2:17" x14ac:dyDescent="0.15">
      <c r="B81" s="248"/>
      <c r="C81" s="244"/>
      <c r="D81" s="244"/>
      <c r="E81" s="244"/>
      <c r="F81" s="244"/>
      <c r="G81" s="244"/>
      <c r="H81" s="244"/>
      <c r="I81" s="244"/>
      <c r="J81" s="244"/>
      <c r="K81" s="369"/>
      <c r="L81" s="244"/>
      <c r="M81" s="244"/>
      <c r="N81" s="244"/>
      <c r="O81" s="244"/>
    </row>
    <row r="82" spans="2:17" ht="17.25" x14ac:dyDescent="0.15">
      <c r="B82" s="248"/>
      <c r="C82" s="244"/>
      <c r="D82" s="244"/>
      <c r="E82" s="244"/>
      <c r="F82" s="244"/>
      <c r="G82" s="244"/>
      <c r="H82" s="244"/>
      <c r="I82" s="244"/>
      <c r="J82" s="244"/>
      <c r="K82" s="370"/>
      <c r="L82" s="370"/>
      <c r="M82" s="370"/>
      <c r="N82" s="370"/>
      <c r="O82" s="370"/>
    </row>
    <row r="83" spans="2:17" x14ac:dyDescent="0.15">
      <c r="B83" s="340"/>
      <c r="C83" s="306"/>
      <c r="D83" s="306"/>
      <c r="E83" s="306"/>
      <c r="F83" s="306"/>
      <c r="G83" s="306"/>
      <c r="H83" s="306"/>
      <c r="I83" s="306"/>
      <c r="J83" s="306"/>
      <c r="K83" s="306"/>
      <c r="L83" s="306"/>
      <c r="M83" s="306"/>
      <c r="N83" s="306"/>
      <c r="O83" s="306"/>
      <c r="P83" s="341"/>
    </row>
    <row r="84" spans="2:17" x14ac:dyDescent="0.15">
      <c r="H84" s="244"/>
      <c r="I84" s="244"/>
      <c r="J84" s="244"/>
      <c r="K84" s="244"/>
      <c r="L84" s="244"/>
      <c r="M84" s="244"/>
      <c r="N84" s="244"/>
      <c r="O84" s="244"/>
      <c r="P84" s="244"/>
      <c r="Q84" s="244"/>
    </row>
    <row r="85" spans="2:17" x14ac:dyDescent="0.15">
      <c r="B85" s="244"/>
      <c r="C85" s="244"/>
      <c r="D85" s="244"/>
      <c r="E85" s="244"/>
      <c r="F85" s="244"/>
      <c r="G85" s="244"/>
      <c r="H85" s="244"/>
      <c r="I85" s="244"/>
      <c r="J85" s="244"/>
      <c r="K85" s="244"/>
      <c r="L85" s="244"/>
      <c r="M85" s="244"/>
      <c r="N85" s="244"/>
      <c r="O85" s="244"/>
      <c r="P85" s="244"/>
      <c r="Q85" s="244"/>
    </row>
    <row r="86" spans="2:17" hidden="1" x14ac:dyDescent="0.15">
      <c r="B86" s="244"/>
      <c r="C86" s="244"/>
      <c r="D86" s="244"/>
      <c r="E86" s="244"/>
      <c r="F86" s="244"/>
      <c r="G86" s="244"/>
      <c r="H86" s="244"/>
      <c r="I86" s="244"/>
      <c r="J86" s="244"/>
      <c r="K86" s="244"/>
      <c r="L86" s="244"/>
      <c r="M86" s="244"/>
      <c r="N86" s="244"/>
      <c r="O86" s="244"/>
      <c r="P86" s="244"/>
      <c r="Q86" s="244"/>
    </row>
    <row r="87" spans="2:17" hidden="1" x14ac:dyDescent="0.15">
      <c r="B87" s="244"/>
      <c r="C87" s="244"/>
      <c r="D87" s="244"/>
      <c r="E87" s="244"/>
      <c r="F87" s="244"/>
      <c r="G87" s="244"/>
      <c r="H87" s="244"/>
      <c r="I87" s="244"/>
      <c r="J87" s="244"/>
      <c r="K87" s="371"/>
      <c r="L87" s="244"/>
      <c r="M87" s="244"/>
      <c r="N87" s="244"/>
      <c r="O87" s="244"/>
      <c r="P87" s="244"/>
      <c r="Q87" s="244"/>
    </row>
    <row r="88" spans="2:17" hidden="1" x14ac:dyDescent="0.15">
      <c r="B88" s="244"/>
      <c r="C88" s="244"/>
      <c r="D88" s="244"/>
      <c r="E88" s="244"/>
      <c r="F88" s="244"/>
      <c r="G88" s="244"/>
      <c r="H88" s="244"/>
      <c r="I88" s="244"/>
      <c r="J88" s="244"/>
      <c r="K88" s="244"/>
      <c r="L88" s="244"/>
      <c r="M88" s="244"/>
      <c r="N88" s="244"/>
      <c r="O88" s="244"/>
      <c r="P88" s="244"/>
      <c r="Q88" s="244"/>
    </row>
    <row r="89" spans="2:17" hidden="1" x14ac:dyDescent="0.15">
      <c r="B89" s="244"/>
      <c r="C89" s="244"/>
      <c r="D89" s="244"/>
      <c r="E89" s="244"/>
      <c r="F89" s="244"/>
      <c r="G89" s="244"/>
      <c r="H89" s="244"/>
      <c r="I89" s="244"/>
      <c r="J89" s="244"/>
      <c r="K89" s="244"/>
      <c r="L89" s="244"/>
      <c r="M89" s="244"/>
      <c r="N89" s="244"/>
      <c r="O89" s="244"/>
      <c r="P89" s="244"/>
      <c r="Q89" s="244"/>
    </row>
    <row r="90" spans="2:17" hidden="1" x14ac:dyDescent="0.15">
      <c r="B90" s="244"/>
      <c r="C90" s="244"/>
      <c r="D90" s="244"/>
      <c r="E90" s="244"/>
      <c r="F90" s="244"/>
      <c r="G90" s="244"/>
      <c r="H90" s="244"/>
      <c r="I90" s="244"/>
      <c r="J90" s="244"/>
      <c r="K90" s="244"/>
      <c r="L90" s="244"/>
      <c r="M90" s="244"/>
      <c r="N90" s="244"/>
      <c r="O90" s="244"/>
      <c r="P90" s="244"/>
      <c r="Q90" s="244"/>
    </row>
    <row r="91" spans="2:17"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50" zoomScaleNormal="50" zoomScaleSheetLayoutView="70"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50" zoomScaleNormal="5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39</v>
      </c>
      <c r="E2" s="109"/>
      <c r="F2" s="110" t="s">
        <v>525</v>
      </c>
      <c r="G2" s="111"/>
      <c r="H2" s="112"/>
    </row>
    <row r="3" spans="1:8" x14ac:dyDescent="0.15">
      <c r="A3" s="108" t="s">
        <v>518</v>
      </c>
      <c r="B3" s="113"/>
      <c r="C3" s="114"/>
      <c r="D3" s="115">
        <v>50668</v>
      </c>
      <c r="E3" s="116"/>
      <c r="F3" s="117">
        <v>70897</v>
      </c>
      <c r="G3" s="118"/>
      <c r="H3" s="119"/>
    </row>
    <row r="4" spans="1:8" x14ac:dyDescent="0.15">
      <c r="A4" s="120"/>
      <c r="B4" s="121"/>
      <c r="C4" s="122"/>
      <c r="D4" s="123">
        <v>28461</v>
      </c>
      <c r="E4" s="124"/>
      <c r="F4" s="125">
        <v>39878</v>
      </c>
      <c r="G4" s="126"/>
      <c r="H4" s="127"/>
    </row>
    <row r="5" spans="1:8" x14ac:dyDescent="0.15">
      <c r="A5" s="108" t="s">
        <v>520</v>
      </c>
      <c r="B5" s="113"/>
      <c r="C5" s="114"/>
      <c r="D5" s="115">
        <v>41712</v>
      </c>
      <c r="E5" s="116"/>
      <c r="F5" s="117">
        <v>66496</v>
      </c>
      <c r="G5" s="118"/>
      <c r="H5" s="119"/>
    </row>
    <row r="6" spans="1:8" x14ac:dyDescent="0.15">
      <c r="A6" s="120"/>
      <c r="B6" s="121"/>
      <c r="C6" s="122"/>
      <c r="D6" s="123">
        <v>35221</v>
      </c>
      <c r="E6" s="124"/>
      <c r="F6" s="125">
        <v>36530</v>
      </c>
      <c r="G6" s="126"/>
      <c r="H6" s="127"/>
    </row>
    <row r="7" spans="1:8" x14ac:dyDescent="0.15">
      <c r="A7" s="108" t="s">
        <v>521</v>
      </c>
      <c r="B7" s="113"/>
      <c r="C7" s="114"/>
      <c r="D7" s="115">
        <v>42977</v>
      </c>
      <c r="E7" s="116"/>
      <c r="F7" s="117">
        <v>82748</v>
      </c>
      <c r="G7" s="118"/>
      <c r="H7" s="119"/>
    </row>
    <row r="8" spans="1:8" x14ac:dyDescent="0.15">
      <c r="A8" s="120"/>
      <c r="B8" s="121"/>
      <c r="C8" s="122"/>
      <c r="D8" s="123">
        <v>42977</v>
      </c>
      <c r="E8" s="124"/>
      <c r="F8" s="125">
        <v>44732</v>
      </c>
      <c r="G8" s="126"/>
      <c r="H8" s="127"/>
    </row>
    <row r="9" spans="1:8" x14ac:dyDescent="0.15">
      <c r="A9" s="108" t="s">
        <v>522</v>
      </c>
      <c r="B9" s="113"/>
      <c r="C9" s="114"/>
      <c r="D9" s="115">
        <v>53908</v>
      </c>
      <c r="E9" s="116"/>
      <c r="F9" s="117">
        <v>91837</v>
      </c>
      <c r="G9" s="118"/>
      <c r="H9" s="119"/>
    </row>
    <row r="10" spans="1:8" x14ac:dyDescent="0.15">
      <c r="A10" s="120"/>
      <c r="B10" s="121"/>
      <c r="C10" s="122"/>
      <c r="D10" s="123">
        <v>53908</v>
      </c>
      <c r="E10" s="124"/>
      <c r="F10" s="125">
        <v>54439</v>
      </c>
      <c r="G10" s="126"/>
      <c r="H10" s="127"/>
    </row>
    <row r="11" spans="1:8" x14ac:dyDescent="0.15">
      <c r="A11" s="108" t="s">
        <v>523</v>
      </c>
      <c r="B11" s="113"/>
      <c r="C11" s="114"/>
      <c r="D11" s="115">
        <v>52950</v>
      </c>
      <c r="E11" s="116"/>
      <c r="F11" s="117">
        <v>106092</v>
      </c>
      <c r="G11" s="118"/>
      <c r="H11" s="119"/>
    </row>
    <row r="12" spans="1:8" x14ac:dyDescent="0.15">
      <c r="A12" s="120"/>
      <c r="B12" s="121"/>
      <c r="C12" s="128"/>
      <c r="D12" s="123">
        <v>47366</v>
      </c>
      <c r="E12" s="124"/>
      <c r="F12" s="125">
        <v>44299</v>
      </c>
      <c r="G12" s="126"/>
      <c r="H12" s="127"/>
    </row>
    <row r="13" spans="1:8" x14ac:dyDescent="0.15">
      <c r="A13" s="108"/>
      <c r="B13" s="113"/>
      <c r="C13" s="129"/>
      <c r="D13" s="130">
        <v>48443</v>
      </c>
      <c r="E13" s="131"/>
      <c r="F13" s="132">
        <v>83614</v>
      </c>
      <c r="G13" s="133"/>
      <c r="H13" s="119"/>
    </row>
    <row r="14" spans="1:8" x14ac:dyDescent="0.15">
      <c r="A14" s="120"/>
      <c r="B14" s="121"/>
      <c r="C14" s="122"/>
      <c r="D14" s="123">
        <v>41587</v>
      </c>
      <c r="E14" s="124"/>
      <c r="F14" s="125">
        <v>43976</v>
      </c>
      <c r="G14" s="126"/>
      <c r="H14" s="127"/>
    </row>
    <row r="17" spans="1:11" x14ac:dyDescent="0.15">
      <c r="A17" s="104" t="s">
        <v>40</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41</v>
      </c>
      <c r="B19" s="134">
        <f>ROUND(VALUE(SUBSTITUTE(実質収支比率等に係る経年分析!F$48,"▲","-")),2)</f>
        <v>7.2</v>
      </c>
      <c r="C19" s="134">
        <f>ROUND(VALUE(SUBSTITUTE(実質収支比率等に係る経年分析!G$48,"▲","-")),2)</f>
        <v>7.67</v>
      </c>
      <c r="D19" s="134">
        <f>ROUND(VALUE(SUBSTITUTE(実質収支比率等に係る経年分析!H$48,"▲","-")),2)</f>
        <v>7.13</v>
      </c>
      <c r="E19" s="134">
        <f>ROUND(VALUE(SUBSTITUTE(実質収支比率等に係る経年分析!I$48,"▲","-")),2)</f>
        <v>6.93</v>
      </c>
      <c r="F19" s="134">
        <f>ROUND(VALUE(SUBSTITUTE(実質収支比率等に係る経年分析!J$48,"▲","-")),2)</f>
        <v>9.56</v>
      </c>
    </row>
    <row r="20" spans="1:11" x14ac:dyDescent="0.15">
      <c r="A20" s="134" t="s">
        <v>42</v>
      </c>
      <c r="B20" s="134">
        <f>ROUND(VALUE(SUBSTITUTE(実質収支比率等に係る経年分析!F$47,"▲","-")),2)</f>
        <v>144.51</v>
      </c>
      <c r="C20" s="134">
        <f>ROUND(VALUE(SUBSTITUTE(実質収支比率等に係る経年分析!G$47,"▲","-")),2)</f>
        <v>160.19999999999999</v>
      </c>
      <c r="D20" s="134">
        <f>ROUND(VALUE(SUBSTITUTE(実質収支比率等に係る経年分析!H$47,"▲","-")),2)</f>
        <v>178.86</v>
      </c>
      <c r="E20" s="134">
        <f>ROUND(VALUE(SUBSTITUTE(実質収支比率等に係る経年分析!I$47,"▲","-")),2)</f>
        <v>170.7</v>
      </c>
      <c r="F20" s="134">
        <f>ROUND(VALUE(SUBSTITUTE(実質収支比率等に係る経年分析!J$47,"▲","-")),2)</f>
        <v>185.06</v>
      </c>
    </row>
    <row r="21" spans="1:11" x14ac:dyDescent="0.15">
      <c r="A21" s="134" t="s">
        <v>43</v>
      </c>
      <c r="B21" s="134">
        <f>IF(ISNUMBER(VALUE(SUBSTITUTE(実質収支比率等に係る経年分析!F$49,"▲","-"))),ROUND(VALUE(SUBSTITUTE(実質収支比率等に係る経年分析!F$49,"▲","-")),2),NA())</f>
        <v>3.42</v>
      </c>
      <c r="C21" s="134">
        <f>IF(ISNUMBER(VALUE(SUBSTITUTE(実質収支比率等に係る経年分析!G$49,"▲","-"))),ROUND(VALUE(SUBSTITUTE(実質収支比率等に係る経年分析!G$49,"▲","-")),2),NA())</f>
        <v>2.62</v>
      </c>
      <c r="D21" s="134">
        <f>IF(ISNUMBER(VALUE(SUBSTITUTE(実質収支比率等に係る経年分析!H$49,"▲","-"))),ROUND(VALUE(SUBSTITUTE(実質収支比率等に係る経年分析!H$49,"▲","-")),2),NA())</f>
        <v>7.03</v>
      </c>
      <c r="E21" s="134">
        <f>IF(ISNUMBER(VALUE(SUBSTITUTE(実質収支比率等に係る経年分析!I$49,"▲","-"))),ROUND(VALUE(SUBSTITUTE(実質収支比率等に係る経年分析!I$49,"▲","-")),2),NA())</f>
        <v>13.52</v>
      </c>
      <c r="F21" s="134">
        <f>IF(ISNUMBER(VALUE(SUBSTITUTE(実質収支比率等に係る経年分析!J$49,"▲","-"))),ROUND(VALUE(SUBSTITUTE(実質収支比率等に係る経年分析!J$49,"▲","-")),2),NA())</f>
        <v>9.9</v>
      </c>
    </row>
    <row r="24" spans="1:11" x14ac:dyDescent="0.15">
      <c r="A24" s="104" t="s">
        <v>44</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45</v>
      </c>
      <c r="C26" s="135" t="s">
        <v>46</v>
      </c>
      <c r="D26" s="135" t="s">
        <v>45</v>
      </c>
      <c r="E26" s="135" t="s">
        <v>46</v>
      </c>
      <c r="F26" s="135" t="s">
        <v>45</v>
      </c>
      <c r="G26" s="135" t="s">
        <v>46</v>
      </c>
      <c r="H26" s="135" t="s">
        <v>45</v>
      </c>
      <c r="I26" s="135" t="s">
        <v>46</v>
      </c>
      <c r="J26" s="135" t="s">
        <v>45</v>
      </c>
      <c r="K26" s="135" t="s">
        <v>46</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#VALUE!</v>
      </c>
      <c r="C27" s="135" t="e">
        <f>IF(ROUND(VALUE(SUBSTITUTE(連結実質赤字比率に係る赤字・黒字の構成分析!F$43,"▲", "-")), 2) &gt;= 0, ABS(ROUND(VALUE(SUBSTITUTE(連結実質赤字比率に係る赤字・黒字の構成分析!F$43,"▲", "-")), 2)), NA())</f>
        <v>#VALUE!</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e">
        <f>IF(連結実質赤字比率に係る赤字・黒字の構成分析!C$41="",NA(),連結実質赤字比率に係る赤字・黒字の構成分析!C$41)</f>
        <v>#N/A</v>
      </c>
      <c r="B29" s="135" t="e">
        <f>IF(ROUND(VALUE(SUBSTITUTE(連結実質赤字比率に係る赤字・黒字の構成分析!F$41,"▲", "-")), 2) &lt; 0, ABS(ROUND(VALUE(SUBSTITUTE(連結実質赤字比率に係る赤字・黒字の構成分析!F$41,"▲", "-")), 2)), NA())</f>
        <v>#VALUE!</v>
      </c>
      <c r="C29" s="135" t="e">
        <f>IF(ROUND(VALUE(SUBSTITUTE(連結実質赤字比率に係る赤字・黒字の構成分析!F$41,"▲", "-")), 2) &gt;= 0, ABS(ROUND(VALUE(SUBSTITUTE(連結実質赤字比率に係る赤字・黒字の構成分析!F$41,"▲", "-")), 2)), NA())</f>
        <v>#VALUE!</v>
      </c>
      <c r="D29" s="135" t="e">
        <f>IF(ROUND(VALUE(SUBSTITUTE(連結実質赤字比率に係る赤字・黒字の構成分析!G$41,"▲", "-")), 2) &lt; 0, ABS(ROUND(VALUE(SUBSTITUTE(連結実質赤字比率に係る赤字・黒字の構成分析!G$41,"▲", "-")), 2)), NA())</f>
        <v>#VALUE!</v>
      </c>
      <c r="E29" s="135" t="e">
        <f>IF(ROUND(VALUE(SUBSTITUTE(連結実質赤字比率に係る赤字・黒字の構成分析!G$41,"▲", "-")), 2) &gt;= 0, ABS(ROUND(VALUE(SUBSTITUTE(連結実質赤字比率に係る赤字・黒字の構成分析!G$41,"▲", "-")), 2)), NA())</f>
        <v>#VALUE!</v>
      </c>
      <c r="F29" s="135" t="e">
        <f>IF(ROUND(VALUE(SUBSTITUTE(連結実質赤字比率に係る赤字・黒字の構成分析!H$41,"▲", "-")), 2) &lt; 0, ABS(ROUND(VALUE(SUBSTITUTE(連結実質赤字比率に係る赤字・黒字の構成分析!H$41,"▲", "-")), 2)), NA())</f>
        <v>#VALUE!</v>
      </c>
      <c r="G29" s="135" t="e">
        <f>IF(ROUND(VALUE(SUBSTITUTE(連結実質赤字比率に係る赤字・黒字の構成分析!H$41,"▲", "-")), 2) &gt;= 0, ABS(ROUND(VALUE(SUBSTITUTE(連結実質赤字比率に係る赤字・黒字の構成分析!H$41,"▲", "-")), 2)), NA())</f>
        <v>#VALUE!</v>
      </c>
      <c r="H29" s="135" t="e">
        <f>IF(ROUND(VALUE(SUBSTITUTE(連結実質赤字比率に係る赤字・黒字の構成分析!I$41,"▲", "-")), 2) &lt; 0, ABS(ROUND(VALUE(SUBSTITUTE(連結実質赤字比率に係る赤字・黒字の構成分析!I$41,"▲", "-")), 2)), NA())</f>
        <v>#VALUE!</v>
      </c>
      <c r="I29" s="135" t="e">
        <f>IF(ROUND(VALUE(SUBSTITUTE(連結実質赤字比率に係る赤字・黒字の構成分析!I$41,"▲", "-")), 2) &gt;= 0, ABS(ROUND(VALUE(SUBSTITUTE(連結実質赤字比率に係る赤字・黒字の構成分析!I$41,"▲", "-")), 2)), NA())</f>
        <v>#VALUE!</v>
      </c>
      <c r="J29" s="135" t="e">
        <f>IF(ROUND(VALUE(SUBSTITUTE(連結実質赤字比率に係る赤字・黒字の構成分析!J$41,"▲", "-")), 2) &lt; 0, ABS(ROUND(VALUE(SUBSTITUTE(連結実質赤字比率に係る赤字・黒字の構成分析!J$41,"▲", "-")), 2)), NA())</f>
        <v>#VALUE!</v>
      </c>
      <c r="K29" s="135" t="e">
        <f>IF(ROUND(VALUE(SUBSTITUTE(連結実質赤字比率に係る赤字・黒字の構成分析!J$41,"▲", "-")), 2) &gt;= 0, ABS(ROUND(VALUE(SUBSTITUTE(連結実質赤字比率に係る赤字・黒字の構成分析!J$41,"▲", "-")), 2)), NA())</f>
        <v>#VALUE!</v>
      </c>
    </row>
    <row r="30" spans="1:11" x14ac:dyDescent="0.15">
      <c r="A30" s="135" t="e">
        <f>IF(連結実質赤字比率に係る赤字・黒字の構成分析!C$40="",NA(),連結実質赤字比率に係る赤字・黒字の構成分析!C$40)</f>
        <v>#N/A</v>
      </c>
      <c r="B30" s="135" t="e">
        <f>IF(ROUND(VALUE(SUBSTITUTE(連結実質赤字比率に係る赤字・黒字の構成分析!F$40,"▲", "-")), 2) &lt; 0, ABS(ROUND(VALUE(SUBSTITUTE(連結実質赤字比率に係る赤字・黒字の構成分析!F$40,"▲", "-")), 2)), NA())</f>
        <v>#VALUE!</v>
      </c>
      <c r="C30" s="135" t="e">
        <f>IF(ROUND(VALUE(SUBSTITUTE(連結実質赤字比率に係る赤字・黒字の構成分析!F$40,"▲", "-")), 2) &gt;= 0, ABS(ROUND(VALUE(SUBSTITUTE(連結実質赤字比率に係る赤字・黒字の構成分析!F$40,"▲", "-")), 2)), NA())</f>
        <v>#VALUE!</v>
      </c>
      <c r="D30" s="135" t="e">
        <f>IF(ROUND(VALUE(SUBSTITUTE(連結実質赤字比率に係る赤字・黒字の構成分析!G$40,"▲", "-")), 2) &lt; 0, ABS(ROUND(VALUE(SUBSTITUTE(連結実質赤字比率に係る赤字・黒字の構成分析!G$40,"▲", "-")), 2)), NA())</f>
        <v>#VALUE!</v>
      </c>
      <c r="E30" s="135" t="e">
        <f>IF(ROUND(VALUE(SUBSTITUTE(連結実質赤字比率に係る赤字・黒字の構成分析!G$40,"▲", "-")), 2) &gt;= 0, ABS(ROUND(VALUE(SUBSTITUTE(連結実質赤字比率に係る赤字・黒字の構成分析!G$40,"▲", "-")), 2)), NA())</f>
        <v>#VALUE!</v>
      </c>
      <c r="F30" s="135" t="e">
        <f>IF(ROUND(VALUE(SUBSTITUTE(連結実質赤字比率に係る赤字・黒字の構成分析!H$40,"▲", "-")), 2) &lt; 0, ABS(ROUND(VALUE(SUBSTITUTE(連結実質赤字比率に係る赤字・黒字の構成分析!H$40,"▲", "-")), 2)), NA())</f>
        <v>#VALUE!</v>
      </c>
      <c r="G30" s="135" t="e">
        <f>IF(ROUND(VALUE(SUBSTITUTE(連結実質赤字比率に係る赤字・黒字の構成分析!H$40,"▲", "-")), 2) &gt;= 0, ABS(ROUND(VALUE(SUBSTITUTE(連結実質赤字比率に係る赤字・黒字の構成分析!H$40,"▲", "-")), 2)), NA())</f>
        <v>#VALUE!</v>
      </c>
      <c r="H30" s="135" t="e">
        <f>IF(ROUND(VALUE(SUBSTITUTE(連結実質赤字比率に係る赤字・黒字の構成分析!I$40,"▲", "-")), 2) &lt; 0, ABS(ROUND(VALUE(SUBSTITUTE(連結実質赤字比率に係る赤字・黒字の構成分析!I$40,"▲", "-")), 2)), NA())</f>
        <v>#VALUE!</v>
      </c>
      <c r="I30" s="135" t="e">
        <f>IF(ROUND(VALUE(SUBSTITUTE(連結実質赤字比率に係る赤字・黒字の構成分析!I$40,"▲", "-")), 2) &gt;= 0, ABS(ROUND(VALUE(SUBSTITUTE(連結実質赤字比率に係る赤字・黒字の構成分析!I$40,"▲", "-")), 2)), NA())</f>
        <v>#VALUE!</v>
      </c>
      <c r="J30" s="135" t="e">
        <f>IF(ROUND(VALUE(SUBSTITUTE(連結実質赤字比率に係る赤字・黒字の構成分析!J$40,"▲", "-")), 2) &lt; 0, ABS(ROUND(VALUE(SUBSTITUTE(連結実質赤字比率に係る赤字・黒字の構成分析!J$40,"▲", "-")), 2)), NA())</f>
        <v>#VALUE!</v>
      </c>
      <c r="K30" s="135" t="e">
        <f>IF(ROUND(VALUE(SUBSTITUTE(連結実質赤字比率に係る赤字・黒字の構成分析!J$40,"▲", "-")), 2) &gt;= 0, ABS(ROUND(VALUE(SUBSTITUTE(連結実質赤字比率に係る赤字・黒字の構成分析!J$40,"▲", "-")), 2)), NA())</f>
        <v>#VALUE!</v>
      </c>
    </row>
    <row r="31" spans="1:11" x14ac:dyDescent="0.15">
      <c r="A31" s="135" t="str">
        <f>IF(連結実質赤字比率に係る赤字・黒字の構成分析!C$39="",NA(),連結実質赤字比率に係る赤字・黒字の構成分析!C$39)</f>
        <v>後期高齢者医療特別会計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0.11</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0.14000000000000001</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7.0000000000000007E-2</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7.0000000000000007E-2</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7.0000000000000007E-2</v>
      </c>
    </row>
    <row r="32" spans="1:11" x14ac:dyDescent="0.15">
      <c r="A32" s="135" t="str">
        <f>IF(連結実質赤字比率に係る赤字・黒字の構成分析!C$38="",NA(),連結実質赤字比率に係る赤字・黒字の構成分析!C$38)</f>
        <v>公共下水道事業特別会計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0.55000000000000004</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1.25</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0.5</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0.69</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0.66</v>
      </c>
    </row>
    <row r="33" spans="1:16" x14ac:dyDescent="0.15">
      <c r="A33" s="135" t="str">
        <f>IF(連結実質赤字比率に係る赤字・黒字の構成分析!C$37="",NA(),連結実質赤字比率に係る赤字・黒字の構成分析!C$37)</f>
        <v>介護保険特別会計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0.72</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0.89</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0.67</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1.1499999999999999</v>
      </c>
    </row>
    <row r="34" spans="1:16" x14ac:dyDescent="0.15">
      <c r="A34" s="135" t="str">
        <f>IF(連結実質赤字比率に係る赤字・黒字の構成分析!C$36="",NA(),連結実質赤字比率に係る赤字・黒字の構成分析!C$36)</f>
        <v>国民健康保険特別会計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1.85</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1.69</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1.24</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1.1000000000000001</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1.8</v>
      </c>
    </row>
    <row r="35" spans="1:16" x14ac:dyDescent="0.15">
      <c r="A35" s="135" t="str">
        <f>IF(連結実質赤字比率に係る赤字・黒字の構成分析!C$35="",NA(),連結実質赤字比率に係る赤字・黒字の構成分析!C$35)</f>
        <v>一般会計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7.19</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7.67</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7.13</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6.92</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9.56</v>
      </c>
    </row>
    <row r="36" spans="1:16" x14ac:dyDescent="0.15">
      <c r="A36" s="135" t="str">
        <f>IF(連結実質赤字比率に係る赤字・黒字の構成分析!C$34="",NA(),連結実質赤字比率に係る赤字・黒字の構成分析!C$34)</f>
        <v>水道事業会計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10.29</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11.84</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12.53</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10.29</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9.94</v>
      </c>
    </row>
    <row r="39" spans="1:16" x14ac:dyDescent="0.15">
      <c r="A39" s="104" t="s">
        <v>47</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x14ac:dyDescent="0.15">
      <c r="A42" s="136" t="s">
        <v>50</v>
      </c>
      <c r="B42" s="136"/>
      <c r="C42" s="136"/>
      <c r="D42" s="136">
        <f>'実質公債費比率（分子）の構造'!K$52</f>
        <v>591</v>
      </c>
      <c r="E42" s="136"/>
      <c r="F42" s="136"/>
      <c r="G42" s="136">
        <f>'実質公債費比率（分子）の構造'!L$52</f>
        <v>590</v>
      </c>
      <c r="H42" s="136"/>
      <c r="I42" s="136"/>
      <c r="J42" s="136">
        <f>'実質公債費比率（分子）の構造'!M$52</f>
        <v>580</v>
      </c>
      <c r="K42" s="136"/>
      <c r="L42" s="136"/>
      <c r="M42" s="136">
        <f>'実質公債費比率（分子）の構造'!N$52</f>
        <v>575</v>
      </c>
      <c r="N42" s="136"/>
      <c r="O42" s="136"/>
      <c r="P42" s="136">
        <f>'実質公債費比率（分子）の構造'!O$52</f>
        <v>535</v>
      </c>
    </row>
    <row r="43" spans="1:16" x14ac:dyDescent="0.15">
      <c r="A43" s="136" t="s">
        <v>51</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x14ac:dyDescent="0.15">
      <c r="A44" s="136" t="s">
        <v>52</v>
      </c>
      <c r="B44" s="136" t="str">
        <f>'実質公債費比率（分子）の構造'!K$50</f>
        <v>-</v>
      </c>
      <c r="C44" s="136"/>
      <c r="D44" s="136"/>
      <c r="E44" s="136" t="str">
        <f>'実質公債費比率（分子）の構造'!L$50</f>
        <v>-</v>
      </c>
      <c r="F44" s="136"/>
      <c r="G44" s="136"/>
      <c r="H44" s="136" t="str">
        <f>'実質公債費比率（分子）の構造'!M$50</f>
        <v>-</v>
      </c>
      <c r="I44" s="136"/>
      <c r="J44" s="136"/>
      <c r="K44" s="136" t="str">
        <f>'実質公債費比率（分子）の構造'!N$50</f>
        <v>-</v>
      </c>
      <c r="L44" s="136"/>
      <c r="M44" s="136"/>
      <c r="N44" s="136" t="str">
        <f>'実質公債費比率（分子）の構造'!O$50</f>
        <v>-</v>
      </c>
      <c r="O44" s="136"/>
      <c r="P44" s="136"/>
    </row>
    <row r="45" spans="1:16" x14ac:dyDescent="0.15">
      <c r="A45" s="136" t="s">
        <v>53</v>
      </c>
      <c r="B45" s="136">
        <f>'実質公債費比率（分子）の構造'!K$49</f>
        <v>13</v>
      </c>
      <c r="C45" s="136"/>
      <c r="D45" s="136"/>
      <c r="E45" s="136">
        <f>'実質公債費比率（分子）の構造'!L$49</f>
        <v>9</v>
      </c>
      <c r="F45" s="136"/>
      <c r="G45" s="136"/>
      <c r="H45" s="136">
        <f>'実質公債費比率（分子）の構造'!M$49</f>
        <v>2</v>
      </c>
      <c r="I45" s="136"/>
      <c r="J45" s="136"/>
      <c r="K45" s="136">
        <f>'実質公債費比率（分子）の構造'!N$49</f>
        <v>0</v>
      </c>
      <c r="L45" s="136"/>
      <c r="M45" s="136"/>
      <c r="N45" s="136">
        <f>'実質公債費比率（分子）の構造'!O$49</f>
        <v>0</v>
      </c>
      <c r="O45" s="136"/>
      <c r="P45" s="136"/>
    </row>
    <row r="46" spans="1:16" x14ac:dyDescent="0.15">
      <c r="A46" s="136" t="s">
        <v>54</v>
      </c>
      <c r="B46" s="136">
        <f>'実質公債費比率（分子）の構造'!K$48</f>
        <v>683</v>
      </c>
      <c r="C46" s="136"/>
      <c r="D46" s="136"/>
      <c r="E46" s="136">
        <f>'実質公債費比率（分子）の構造'!L$48</f>
        <v>687</v>
      </c>
      <c r="F46" s="136"/>
      <c r="G46" s="136"/>
      <c r="H46" s="136">
        <f>'実質公債費比率（分子）の構造'!M$48</f>
        <v>653</v>
      </c>
      <c r="I46" s="136"/>
      <c r="J46" s="136"/>
      <c r="K46" s="136">
        <f>'実質公債費比率（分子）の構造'!N$48</f>
        <v>658</v>
      </c>
      <c r="L46" s="136"/>
      <c r="M46" s="136"/>
      <c r="N46" s="136">
        <f>'実質公債費比率（分子）の構造'!O$48</f>
        <v>628</v>
      </c>
      <c r="O46" s="136"/>
      <c r="P46" s="136"/>
    </row>
    <row r="47" spans="1:16" x14ac:dyDescent="0.15">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57</v>
      </c>
      <c r="B49" s="136">
        <f>'実質公債費比率（分子）の構造'!K$45</f>
        <v>124</v>
      </c>
      <c r="C49" s="136"/>
      <c r="D49" s="136"/>
      <c r="E49" s="136">
        <f>'実質公債費比率（分子）の構造'!L$45</f>
        <v>123</v>
      </c>
      <c r="F49" s="136"/>
      <c r="G49" s="136"/>
      <c r="H49" s="136">
        <f>'実質公債費比率（分子）の構造'!M$45</f>
        <v>80</v>
      </c>
      <c r="I49" s="136"/>
      <c r="J49" s="136"/>
      <c r="K49" s="136">
        <f>'実質公債費比率（分子）の構造'!N$45</f>
        <v>47</v>
      </c>
      <c r="L49" s="136"/>
      <c r="M49" s="136"/>
      <c r="N49" s="136">
        <f>'実質公債費比率（分子）の構造'!O$45</f>
        <v>43</v>
      </c>
      <c r="O49" s="136"/>
      <c r="P49" s="136"/>
    </row>
    <row r="50" spans="1:16" x14ac:dyDescent="0.15">
      <c r="A50" s="136" t="s">
        <v>58</v>
      </c>
      <c r="B50" s="136" t="e">
        <f>NA()</f>
        <v>#N/A</v>
      </c>
      <c r="C50" s="136">
        <f>IF(ISNUMBER('実質公債費比率（分子）の構造'!K$53),'実質公債費比率（分子）の構造'!K$53,NA())</f>
        <v>229</v>
      </c>
      <c r="D50" s="136" t="e">
        <f>NA()</f>
        <v>#N/A</v>
      </c>
      <c r="E50" s="136" t="e">
        <f>NA()</f>
        <v>#N/A</v>
      </c>
      <c r="F50" s="136">
        <f>IF(ISNUMBER('実質公債費比率（分子）の構造'!L$53),'実質公債費比率（分子）の構造'!L$53,NA())</f>
        <v>229</v>
      </c>
      <c r="G50" s="136" t="e">
        <f>NA()</f>
        <v>#N/A</v>
      </c>
      <c r="H50" s="136" t="e">
        <f>NA()</f>
        <v>#N/A</v>
      </c>
      <c r="I50" s="136">
        <f>IF(ISNUMBER('実質公債費比率（分子）の構造'!M$53),'実質公債費比率（分子）の構造'!M$53,NA())</f>
        <v>155</v>
      </c>
      <c r="J50" s="136" t="e">
        <f>NA()</f>
        <v>#N/A</v>
      </c>
      <c r="K50" s="136" t="e">
        <f>NA()</f>
        <v>#N/A</v>
      </c>
      <c r="L50" s="136">
        <f>IF(ISNUMBER('実質公債費比率（分子）の構造'!N$53),'実質公債費比率（分子）の構造'!N$53,NA())</f>
        <v>130</v>
      </c>
      <c r="M50" s="136" t="e">
        <f>NA()</f>
        <v>#N/A</v>
      </c>
      <c r="N50" s="136" t="e">
        <f>NA()</f>
        <v>#N/A</v>
      </c>
      <c r="O50" s="136">
        <f>IF(ISNUMBER('実質公債費比率（分子）の構造'!O$53),'実質公債費比率（分子）の構造'!O$53,NA())</f>
        <v>136</v>
      </c>
      <c r="P50" s="136" t="e">
        <f>NA()</f>
        <v>#N/A</v>
      </c>
    </row>
    <row r="53" spans="1:16" x14ac:dyDescent="0.15">
      <c r="A53" s="104" t="s">
        <v>59</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x14ac:dyDescent="0.15">
      <c r="A56" s="135" t="s">
        <v>35</v>
      </c>
      <c r="B56" s="135"/>
      <c r="C56" s="135"/>
      <c r="D56" s="135">
        <f>'将来負担比率（分子）の構造'!I$51</f>
        <v>5934</v>
      </c>
      <c r="E56" s="135"/>
      <c r="F56" s="135"/>
      <c r="G56" s="135">
        <f>'将来負担比率（分子）の構造'!J$51</f>
        <v>5425</v>
      </c>
      <c r="H56" s="135"/>
      <c r="I56" s="135"/>
      <c r="J56" s="135">
        <f>'将来負担比率（分子）の構造'!K$51</f>
        <v>5101</v>
      </c>
      <c r="K56" s="135"/>
      <c r="L56" s="135"/>
      <c r="M56" s="135">
        <f>'将来負担比率（分子）の構造'!L$51</f>
        <v>4739</v>
      </c>
      <c r="N56" s="135"/>
      <c r="O56" s="135"/>
      <c r="P56" s="135">
        <f>'将来負担比率（分子）の構造'!M$51</f>
        <v>4483</v>
      </c>
    </row>
    <row r="57" spans="1:16" x14ac:dyDescent="0.15">
      <c r="A57" s="135" t="s">
        <v>34</v>
      </c>
      <c r="B57" s="135"/>
      <c r="C57" s="135"/>
      <c r="D57" s="135" t="str">
        <f>'将来負担比率（分子）の構造'!I$50</f>
        <v>-</v>
      </c>
      <c r="E57" s="135"/>
      <c r="F57" s="135"/>
      <c r="G57" s="135" t="str">
        <f>'将来負担比率（分子）の構造'!J$50</f>
        <v>-</v>
      </c>
      <c r="H57" s="135"/>
      <c r="I57" s="135"/>
      <c r="J57" s="135" t="str">
        <f>'将来負担比率（分子）の構造'!K$50</f>
        <v>-</v>
      </c>
      <c r="K57" s="135"/>
      <c r="L57" s="135"/>
      <c r="M57" s="135" t="str">
        <f>'将来負担比率（分子）の構造'!L$50</f>
        <v>-</v>
      </c>
      <c r="N57" s="135"/>
      <c r="O57" s="135"/>
      <c r="P57" s="135" t="str">
        <f>'将来負担比率（分子）の構造'!M$50</f>
        <v>-</v>
      </c>
    </row>
    <row r="58" spans="1:16" x14ac:dyDescent="0.15">
      <c r="A58" s="135" t="s">
        <v>33</v>
      </c>
      <c r="B58" s="135"/>
      <c r="C58" s="135"/>
      <c r="D58" s="135">
        <f>'将来負担比率（分子）の構造'!I$49</f>
        <v>21040</v>
      </c>
      <c r="E58" s="135"/>
      <c r="F58" s="135"/>
      <c r="G58" s="135">
        <f>'将来負担比率（分子）の構造'!J$49</f>
        <v>21226</v>
      </c>
      <c r="H58" s="135"/>
      <c r="I58" s="135"/>
      <c r="J58" s="135">
        <f>'将来負担比率（分子）の構造'!K$49</f>
        <v>21625</v>
      </c>
      <c r="K58" s="135"/>
      <c r="L58" s="135"/>
      <c r="M58" s="135">
        <f>'将来負担比率（分子）の構造'!L$49</f>
        <v>22418</v>
      </c>
      <c r="N58" s="135"/>
      <c r="O58" s="135"/>
      <c r="P58" s="135">
        <f>'将来負担比率（分子）の構造'!M$49</f>
        <v>23035</v>
      </c>
    </row>
    <row r="59" spans="1:16" x14ac:dyDescent="0.15">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29</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x14ac:dyDescent="0.15">
      <c r="A62" s="135" t="s">
        <v>28</v>
      </c>
      <c r="B62" s="135">
        <f>'将来負担比率（分子）の構造'!I$45</f>
        <v>696</v>
      </c>
      <c r="C62" s="135"/>
      <c r="D62" s="135"/>
      <c r="E62" s="135">
        <f>'将来負担比率（分子）の構造'!J$45</f>
        <v>665</v>
      </c>
      <c r="F62" s="135"/>
      <c r="G62" s="135"/>
      <c r="H62" s="135">
        <f>'将来負担比率（分子）の構造'!K$45</f>
        <v>674</v>
      </c>
      <c r="I62" s="135"/>
      <c r="J62" s="135"/>
      <c r="K62" s="135">
        <f>'将来負担比率（分子）の構造'!L$45</f>
        <v>632</v>
      </c>
      <c r="L62" s="135"/>
      <c r="M62" s="135"/>
      <c r="N62" s="135">
        <f>'将来負担比率（分子）の構造'!M$45</f>
        <v>537</v>
      </c>
      <c r="O62" s="135"/>
      <c r="P62" s="135"/>
    </row>
    <row r="63" spans="1:16" x14ac:dyDescent="0.15">
      <c r="A63" s="135" t="s">
        <v>27</v>
      </c>
      <c r="B63" s="135">
        <f>'将来負担比率（分子）の構造'!I$44</f>
        <v>14</v>
      </c>
      <c r="C63" s="135"/>
      <c r="D63" s="135"/>
      <c r="E63" s="135">
        <f>'将来負担比率（分子）の構造'!J$44</f>
        <v>3</v>
      </c>
      <c r="F63" s="135"/>
      <c r="G63" s="135"/>
      <c r="H63" s="135">
        <f>'将来負担比率（分子）の構造'!K$44</f>
        <v>4</v>
      </c>
      <c r="I63" s="135"/>
      <c r="J63" s="135"/>
      <c r="K63" s="135">
        <f>'将来負担比率（分子）の構造'!L$44</f>
        <v>6</v>
      </c>
      <c r="L63" s="135"/>
      <c r="M63" s="135"/>
      <c r="N63" s="135">
        <f>'将来負担比率（分子）の構造'!M$44</f>
        <v>6</v>
      </c>
      <c r="O63" s="135"/>
      <c r="P63" s="135"/>
    </row>
    <row r="64" spans="1:16" x14ac:dyDescent="0.15">
      <c r="A64" s="135" t="s">
        <v>26</v>
      </c>
      <c r="B64" s="135">
        <f>'将来負担比率（分子）の構造'!I$43</f>
        <v>6521</v>
      </c>
      <c r="C64" s="135"/>
      <c r="D64" s="135"/>
      <c r="E64" s="135">
        <f>'将来負担比率（分子）の構造'!J$43</f>
        <v>6156</v>
      </c>
      <c r="F64" s="135"/>
      <c r="G64" s="135"/>
      <c r="H64" s="135">
        <f>'将来負担比率（分子）の構造'!K$43</f>
        <v>5706</v>
      </c>
      <c r="I64" s="135"/>
      <c r="J64" s="135"/>
      <c r="K64" s="135">
        <f>'将来負担比率（分子）の構造'!L$43</f>
        <v>5273</v>
      </c>
      <c r="L64" s="135"/>
      <c r="M64" s="135"/>
      <c r="N64" s="135">
        <f>'将来負担比率（分子）の構造'!M$43</f>
        <v>4984</v>
      </c>
      <c r="O64" s="135"/>
      <c r="P64" s="135"/>
    </row>
    <row r="65" spans="1:16" x14ac:dyDescent="0.15">
      <c r="A65" s="135" t="s">
        <v>25</v>
      </c>
      <c r="B65" s="135" t="str">
        <f>'将来負担比率（分子）の構造'!I$42</f>
        <v>-</v>
      </c>
      <c r="C65" s="135"/>
      <c r="D65" s="135"/>
      <c r="E65" s="135" t="str">
        <f>'将来負担比率（分子）の構造'!J$42</f>
        <v>-</v>
      </c>
      <c r="F65" s="135"/>
      <c r="G65" s="135"/>
      <c r="H65" s="135" t="str">
        <f>'将来負担比率（分子）の構造'!K$42</f>
        <v>-</v>
      </c>
      <c r="I65" s="135"/>
      <c r="J65" s="135"/>
      <c r="K65" s="135" t="str">
        <f>'将来負担比率（分子）の構造'!L$42</f>
        <v>-</v>
      </c>
      <c r="L65" s="135"/>
      <c r="M65" s="135"/>
      <c r="N65" s="135" t="str">
        <f>'将来負担比率（分子）の構造'!M$42</f>
        <v>-</v>
      </c>
      <c r="O65" s="135"/>
      <c r="P65" s="135"/>
    </row>
    <row r="66" spans="1:16" x14ac:dyDescent="0.15">
      <c r="A66" s="135" t="s">
        <v>24</v>
      </c>
      <c r="B66" s="135">
        <f>'将来負担比率（分子）の構造'!I$41</f>
        <v>456</v>
      </c>
      <c r="C66" s="135"/>
      <c r="D66" s="135"/>
      <c r="E66" s="135">
        <f>'将来負担比率（分子）の構造'!J$41</f>
        <v>345</v>
      </c>
      <c r="F66" s="135"/>
      <c r="G66" s="135"/>
      <c r="H66" s="135">
        <f>'将来負担比率（分子）の構造'!K$41</f>
        <v>272</v>
      </c>
      <c r="I66" s="135"/>
      <c r="J66" s="135"/>
      <c r="K66" s="135">
        <f>'将来負担比率（分子）の構造'!L$41</f>
        <v>312</v>
      </c>
      <c r="L66" s="135"/>
      <c r="M66" s="135"/>
      <c r="N66" s="135">
        <f>'将来負担比率（分子）の構造'!M$41</f>
        <v>505</v>
      </c>
      <c r="O66" s="135"/>
      <c r="P66" s="135"/>
    </row>
    <row r="67" spans="1:16" x14ac:dyDescent="0.15">
      <c r="A67" s="135" t="s">
        <v>62</v>
      </c>
      <c r="B67" s="135" t="e">
        <f>NA()</f>
        <v>#N/A</v>
      </c>
      <c r="C67" s="135">
        <f>IF(ISNUMBER('将来負担比率（分子）の構造'!I$52), IF('将来負担比率（分子）の構造'!I$52 &lt; 0, 0, '将来負担比率（分子）の構造'!I$52), NA())</f>
        <v>0</v>
      </c>
      <c r="D67" s="135" t="e">
        <f>NA()</f>
        <v>#N/A</v>
      </c>
      <c r="E67" s="135" t="e">
        <f>NA()</f>
        <v>#N/A</v>
      </c>
      <c r="F67" s="135">
        <f>IF(ISNUMBER('将来負担比率（分子）の構造'!J$52), IF('将来負担比率（分子）の構造'!J$52 &lt; 0, 0, '将来負担比率（分子）の構造'!J$52), NA())</f>
        <v>0</v>
      </c>
      <c r="G67" s="135" t="e">
        <f>NA()</f>
        <v>#N/A</v>
      </c>
      <c r="H67" s="135" t="e">
        <f>NA()</f>
        <v>#N/A</v>
      </c>
      <c r="I67" s="135">
        <f>IF(ISNUMBER('将来負担比率（分子）の構造'!K$52), IF('将来負担比率（分子）の構造'!K$52 &lt; 0, 0, '将来負担比率（分子）の構造'!K$52), NA())</f>
        <v>0</v>
      </c>
      <c r="J67" s="135" t="e">
        <f>NA()</f>
        <v>#N/A</v>
      </c>
      <c r="K67" s="135" t="e">
        <f>NA()</f>
        <v>#N/A</v>
      </c>
      <c r="L67" s="135">
        <f>IF(ISNUMBER('将来負担比率（分子）の構造'!L$52), IF('将来負担比率（分子）の構造'!L$52 &lt; 0, 0, '将来負担比率（分子）の構造'!L$52), NA())</f>
        <v>0</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50" zoomScaleNormal="5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191</v>
      </c>
      <c r="DI1" s="600"/>
      <c r="DJ1" s="600"/>
      <c r="DK1" s="600"/>
      <c r="DL1" s="600"/>
      <c r="DM1" s="600"/>
      <c r="DN1" s="601"/>
      <c r="DP1" s="599" t="s">
        <v>192</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x14ac:dyDescent="0.15">
      <c r="B2" s="178" t="s">
        <v>193</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602" t="s">
        <v>194</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195</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196</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2" t="s">
        <v>1</v>
      </c>
      <c r="C4" s="603"/>
      <c r="D4" s="603"/>
      <c r="E4" s="603"/>
      <c r="F4" s="603"/>
      <c r="G4" s="603"/>
      <c r="H4" s="603"/>
      <c r="I4" s="603"/>
      <c r="J4" s="603"/>
      <c r="K4" s="603"/>
      <c r="L4" s="603"/>
      <c r="M4" s="603"/>
      <c r="N4" s="603"/>
      <c r="O4" s="603"/>
      <c r="P4" s="603"/>
      <c r="Q4" s="604"/>
      <c r="R4" s="602" t="s">
        <v>197</v>
      </c>
      <c r="S4" s="603"/>
      <c r="T4" s="603"/>
      <c r="U4" s="603"/>
      <c r="V4" s="603"/>
      <c r="W4" s="603"/>
      <c r="X4" s="603"/>
      <c r="Y4" s="604"/>
      <c r="Z4" s="602" t="s">
        <v>198</v>
      </c>
      <c r="AA4" s="603"/>
      <c r="AB4" s="603"/>
      <c r="AC4" s="604"/>
      <c r="AD4" s="602" t="s">
        <v>199</v>
      </c>
      <c r="AE4" s="603"/>
      <c r="AF4" s="603"/>
      <c r="AG4" s="603"/>
      <c r="AH4" s="603"/>
      <c r="AI4" s="603"/>
      <c r="AJ4" s="603"/>
      <c r="AK4" s="604"/>
      <c r="AL4" s="602" t="s">
        <v>198</v>
      </c>
      <c r="AM4" s="603"/>
      <c r="AN4" s="603"/>
      <c r="AO4" s="604"/>
      <c r="AP4" s="608" t="s">
        <v>200</v>
      </c>
      <c r="AQ4" s="608"/>
      <c r="AR4" s="608"/>
      <c r="AS4" s="608"/>
      <c r="AT4" s="608"/>
      <c r="AU4" s="608"/>
      <c r="AV4" s="608"/>
      <c r="AW4" s="608"/>
      <c r="AX4" s="608"/>
      <c r="AY4" s="608"/>
      <c r="AZ4" s="608"/>
      <c r="BA4" s="608"/>
      <c r="BB4" s="608"/>
      <c r="BC4" s="608"/>
      <c r="BD4" s="608"/>
      <c r="BE4" s="608"/>
      <c r="BF4" s="608"/>
      <c r="BG4" s="608" t="s">
        <v>201</v>
      </c>
      <c r="BH4" s="608"/>
      <c r="BI4" s="608"/>
      <c r="BJ4" s="608"/>
      <c r="BK4" s="608"/>
      <c r="BL4" s="608"/>
      <c r="BM4" s="608"/>
      <c r="BN4" s="608"/>
      <c r="BO4" s="608" t="s">
        <v>198</v>
      </c>
      <c r="BP4" s="608"/>
      <c r="BQ4" s="608"/>
      <c r="BR4" s="608"/>
      <c r="BS4" s="608" t="s">
        <v>202</v>
      </c>
      <c r="BT4" s="608"/>
      <c r="BU4" s="608"/>
      <c r="BV4" s="608"/>
      <c r="BW4" s="608"/>
      <c r="BX4" s="608"/>
      <c r="BY4" s="608"/>
      <c r="BZ4" s="608"/>
      <c r="CA4" s="608"/>
      <c r="CB4" s="608"/>
      <c r="CD4" s="605" t="s">
        <v>203</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x14ac:dyDescent="0.15">
      <c r="B5" s="609" t="s">
        <v>204</v>
      </c>
      <c r="C5" s="610"/>
      <c r="D5" s="610"/>
      <c r="E5" s="610"/>
      <c r="F5" s="610"/>
      <c r="G5" s="610"/>
      <c r="H5" s="610"/>
      <c r="I5" s="610"/>
      <c r="J5" s="610"/>
      <c r="K5" s="610"/>
      <c r="L5" s="610"/>
      <c r="M5" s="610"/>
      <c r="N5" s="610"/>
      <c r="O5" s="610"/>
      <c r="P5" s="610"/>
      <c r="Q5" s="611"/>
      <c r="R5" s="612">
        <v>4580542</v>
      </c>
      <c r="S5" s="613"/>
      <c r="T5" s="613"/>
      <c r="U5" s="613"/>
      <c r="V5" s="613"/>
      <c r="W5" s="613"/>
      <c r="X5" s="613"/>
      <c r="Y5" s="614"/>
      <c r="Z5" s="615">
        <v>67.099999999999994</v>
      </c>
      <c r="AA5" s="615"/>
      <c r="AB5" s="615"/>
      <c r="AC5" s="615"/>
      <c r="AD5" s="616">
        <v>4580542</v>
      </c>
      <c r="AE5" s="616"/>
      <c r="AF5" s="616"/>
      <c r="AG5" s="616"/>
      <c r="AH5" s="616"/>
      <c r="AI5" s="616"/>
      <c r="AJ5" s="616"/>
      <c r="AK5" s="616"/>
      <c r="AL5" s="617">
        <v>92.2</v>
      </c>
      <c r="AM5" s="618"/>
      <c r="AN5" s="618"/>
      <c r="AO5" s="619"/>
      <c r="AP5" s="609" t="s">
        <v>205</v>
      </c>
      <c r="AQ5" s="610"/>
      <c r="AR5" s="610"/>
      <c r="AS5" s="610"/>
      <c r="AT5" s="610"/>
      <c r="AU5" s="610"/>
      <c r="AV5" s="610"/>
      <c r="AW5" s="610"/>
      <c r="AX5" s="610"/>
      <c r="AY5" s="610"/>
      <c r="AZ5" s="610"/>
      <c r="BA5" s="610"/>
      <c r="BB5" s="610"/>
      <c r="BC5" s="610"/>
      <c r="BD5" s="610"/>
      <c r="BE5" s="610"/>
      <c r="BF5" s="611"/>
      <c r="BG5" s="623">
        <v>4580542</v>
      </c>
      <c r="BH5" s="624"/>
      <c r="BI5" s="624"/>
      <c r="BJ5" s="624"/>
      <c r="BK5" s="624"/>
      <c r="BL5" s="624"/>
      <c r="BM5" s="624"/>
      <c r="BN5" s="625"/>
      <c r="BO5" s="626">
        <v>100</v>
      </c>
      <c r="BP5" s="626"/>
      <c r="BQ5" s="626"/>
      <c r="BR5" s="626"/>
      <c r="BS5" s="627" t="s">
        <v>206</v>
      </c>
      <c r="BT5" s="627"/>
      <c r="BU5" s="627"/>
      <c r="BV5" s="627"/>
      <c r="BW5" s="627"/>
      <c r="BX5" s="627"/>
      <c r="BY5" s="627"/>
      <c r="BZ5" s="627"/>
      <c r="CA5" s="627"/>
      <c r="CB5" s="631"/>
      <c r="CD5" s="605" t="s">
        <v>200</v>
      </c>
      <c r="CE5" s="606"/>
      <c r="CF5" s="606"/>
      <c r="CG5" s="606"/>
      <c r="CH5" s="606"/>
      <c r="CI5" s="606"/>
      <c r="CJ5" s="606"/>
      <c r="CK5" s="606"/>
      <c r="CL5" s="606"/>
      <c r="CM5" s="606"/>
      <c r="CN5" s="606"/>
      <c r="CO5" s="606"/>
      <c r="CP5" s="606"/>
      <c r="CQ5" s="607"/>
      <c r="CR5" s="605" t="s">
        <v>207</v>
      </c>
      <c r="CS5" s="606"/>
      <c r="CT5" s="606"/>
      <c r="CU5" s="606"/>
      <c r="CV5" s="606"/>
      <c r="CW5" s="606"/>
      <c r="CX5" s="606"/>
      <c r="CY5" s="607"/>
      <c r="CZ5" s="605" t="s">
        <v>198</v>
      </c>
      <c r="DA5" s="606"/>
      <c r="DB5" s="606"/>
      <c r="DC5" s="607"/>
      <c r="DD5" s="605" t="s">
        <v>208</v>
      </c>
      <c r="DE5" s="606"/>
      <c r="DF5" s="606"/>
      <c r="DG5" s="606"/>
      <c r="DH5" s="606"/>
      <c r="DI5" s="606"/>
      <c r="DJ5" s="606"/>
      <c r="DK5" s="606"/>
      <c r="DL5" s="606"/>
      <c r="DM5" s="606"/>
      <c r="DN5" s="606"/>
      <c r="DO5" s="606"/>
      <c r="DP5" s="607"/>
      <c r="DQ5" s="605" t="s">
        <v>209</v>
      </c>
      <c r="DR5" s="606"/>
      <c r="DS5" s="606"/>
      <c r="DT5" s="606"/>
      <c r="DU5" s="606"/>
      <c r="DV5" s="606"/>
      <c r="DW5" s="606"/>
      <c r="DX5" s="606"/>
      <c r="DY5" s="606"/>
      <c r="DZ5" s="606"/>
      <c r="EA5" s="606"/>
      <c r="EB5" s="606"/>
      <c r="EC5" s="607"/>
    </row>
    <row r="6" spans="2:143" ht="11.25" customHeight="1" x14ac:dyDescent="0.15">
      <c r="B6" s="620" t="s">
        <v>210</v>
      </c>
      <c r="C6" s="621"/>
      <c r="D6" s="621"/>
      <c r="E6" s="621"/>
      <c r="F6" s="621"/>
      <c r="G6" s="621"/>
      <c r="H6" s="621"/>
      <c r="I6" s="621"/>
      <c r="J6" s="621"/>
      <c r="K6" s="621"/>
      <c r="L6" s="621"/>
      <c r="M6" s="621"/>
      <c r="N6" s="621"/>
      <c r="O6" s="621"/>
      <c r="P6" s="621"/>
      <c r="Q6" s="622"/>
      <c r="R6" s="623">
        <v>54328</v>
      </c>
      <c r="S6" s="624"/>
      <c r="T6" s="624"/>
      <c r="U6" s="624"/>
      <c r="V6" s="624"/>
      <c r="W6" s="624"/>
      <c r="X6" s="624"/>
      <c r="Y6" s="625"/>
      <c r="Z6" s="626">
        <v>0.8</v>
      </c>
      <c r="AA6" s="626"/>
      <c r="AB6" s="626"/>
      <c r="AC6" s="626"/>
      <c r="AD6" s="627">
        <v>54328</v>
      </c>
      <c r="AE6" s="627"/>
      <c r="AF6" s="627"/>
      <c r="AG6" s="627"/>
      <c r="AH6" s="627"/>
      <c r="AI6" s="627"/>
      <c r="AJ6" s="627"/>
      <c r="AK6" s="627"/>
      <c r="AL6" s="628">
        <v>1.1000000000000001</v>
      </c>
      <c r="AM6" s="629"/>
      <c r="AN6" s="629"/>
      <c r="AO6" s="630"/>
      <c r="AP6" s="620" t="s">
        <v>211</v>
      </c>
      <c r="AQ6" s="621"/>
      <c r="AR6" s="621"/>
      <c r="AS6" s="621"/>
      <c r="AT6" s="621"/>
      <c r="AU6" s="621"/>
      <c r="AV6" s="621"/>
      <c r="AW6" s="621"/>
      <c r="AX6" s="621"/>
      <c r="AY6" s="621"/>
      <c r="AZ6" s="621"/>
      <c r="BA6" s="621"/>
      <c r="BB6" s="621"/>
      <c r="BC6" s="621"/>
      <c r="BD6" s="621"/>
      <c r="BE6" s="621"/>
      <c r="BF6" s="622"/>
      <c r="BG6" s="623">
        <v>4580542</v>
      </c>
      <c r="BH6" s="624"/>
      <c r="BI6" s="624"/>
      <c r="BJ6" s="624"/>
      <c r="BK6" s="624"/>
      <c r="BL6" s="624"/>
      <c r="BM6" s="624"/>
      <c r="BN6" s="625"/>
      <c r="BO6" s="626">
        <v>100</v>
      </c>
      <c r="BP6" s="626"/>
      <c r="BQ6" s="626"/>
      <c r="BR6" s="626"/>
      <c r="BS6" s="627" t="s">
        <v>206</v>
      </c>
      <c r="BT6" s="627"/>
      <c r="BU6" s="627"/>
      <c r="BV6" s="627"/>
      <c r="BW6" s="627"/>
      <c r="BX6" s="627"/>
      <c r="BY6" s="627"/>
      <c r="BZ6" s="627"/>
      <c r="CA6" s="627"/>
      <c r="CB6" s="631"/>
      <c r="CD6" s="634" t="s">
        <v>212</v>
      </c>
      <c r="CE6" s="635"/>
      <c r="CF6" s="635"/>
      <c r="CG6" s="635"/>
      <c r="CH6" s="635"/>
      <c r="CI6" s="635"/>
      <c r="CJ6" s="635"/>
      <c r="CK6" s="635"/>
      <c r="CL6" s="635"/>
      <c r="CM6" s="635"/>
      <c r="CN6" s="635"/>
      <c r="CO6" s="635"/>
      <c r="CP6" s="635"/>
      <c r="CQ6" s="636"/>
      <c r="CR6" s="623">
        <v>97590</v>
      </c>
      <c r="CS6" s="624"/>
      <c r="CT6" s="624"/>
      <c r="CU6" s="624"/>
      <c r="CV6" s="624"/>
      <c r="CW6" s="624"/>
      <c r="CX6" s="624"/>
      <c r="CY6" s="625"/>
      <c r="CZ6" s="626">
        <v>1.5</v>
      </c>
      <c r="DA6" s="626"/>
      <c r="DB6" s="626"/>
      <c r="DC6" s="626"/>
      <c r="DD6" s="632" t="s">
        <v>206</v>
      </c>
      <c r="DE6" s="624"/>
      <c r="DF6" s="624"/>
      <c r="DG6" s="624"/>
      <c r="DH6" s="624"/>
      <c r="DI6" s="624"/>
      <c r="DJ6" s="624"/>
      <c r="DK6" s="624"/>
      <c r="DL6" s="624"/>
      <c r="DM6" s="624"/>
      <c r="DN6" s="624"/>
      <c r="DO6" s="624"/>
      <c r="DP6" s="625"/>
      <c r="DQ6" s="632">
        <v>97590</v>
      </c>
      <c r="DR6" s="624"/>
      <c r="DS6" s="624"/>
      <c r="DT6" s="624"/>
      <c r="DU6" s="624"/>
      <c r="DV6" s="624"/>
      <c r="DW6" s="624"/>
      <c r="DX6" s="624"/>
      <c r="DY6" s="624"/>
      <c r="DZ6" s="624"/>
      <c r="EA6" s="624"/>
      <c r="EB6" s="624"/>
      <c r="EC6" s="633"/>
    </row>
    <row r="7" spans="2:143" ht="11.25" customHeight="1" x14ac:dyDescent="0.15">
      <c r="B7" s="620" t="s">
        <v>213</v>
      </c>
      <c r="C7" s="621"/>
      <c r="D7" s="621"/>
      <c r="E7" s="621"/>
      <c r="F7" s="621"/>
      <c r="G7" s="621"/>
      <c r="H7" s="621"/>
      <c r="I7" s="621"/>
      <c r="J7" s="621"/>
      <c r="K7" s="621"/>
      <c r="L7" s="621"/>
      <c r="M7" s="621"/>
      <c r="N7" s="621"/>
      <c r="O7" s="621"/>
      <c r="P7" s="621"/>
      <c r="Q7" s="622"/>
      <c r="R7" s="623">
        <v>4323</v>
      </c>
      <c r="S7" s="624"/>
      <c r="T7" s="624"/>
      <c r="U7" s="624"/>
      <c r="V7" s="624"/>
      <c r="W7" s="624"/>
      <c r="X7" s="624"/>
      <c r="Y7" s="625"/>
      <c r="Z7" s="626">
        <v>0.1</v>
      </c>
      <c r="AA7" s="626"/>
      <c r="AB7" s="626"/>
      <c r="AC7" s="626"/>
      <c r="AD7" s="627">
        <v>4323</v>
      </c>
      <c r="AE7" s="627"/>
      <c r="AF7" s="627"/>
      <c r="AG7" s="627"/>
      <c r="AH7" s="627"/>
      <c r="AI7" s="627"/>
      <c r="AJ7" s="627"/>
      <c r="AK7" s="627"/>
      <c r="AL7" s="628">
        <v>0.1</v>
      </c>
      <c r="AM7" s="629"/>
      <c r="AN7" s="629"/>
      <c r="AO7" s="630"/>
      <c r="AP7" s="620" t="s">
        <v>214</v>
      </c>
      <c r="AQ7" s="621"/>
      <c r="AR7" s="621"/>
      <c r="AS7" s="621"/>
      <c r="AT7" s="621"/>
      <c r="AU7" s="621"/>
      <c r="AV7" s="621"/>
      <c r="AW7" s="621"/>
      <c r="AX7" s="621"/>
      <c r="AY7" s="621"/>
      <c r="AZ7" s="621"/>
      <c r="BA7" s="621"/>
      <c r="BB7" s="621"/>
      <c r="BC7" s="621"/>
      <c r="BD7" s="621"/>
      <c r="BE7" s="621"/>
      <c r="BF7" s="622"/>
      <c r="BG7" s="623">
        <v>1035723</v>
      </c>
      <c r="BH7" s="624"/>
      <c r="BI7" s="624"/>
      <c r="BJ7" s="624"/>
      <c r="BK7" s="624"/>
      <c r="BL7" s="624"/>
      <c r="BM7" s="624"/>
      <c r="BN7" s="625"/>
      <c r="BO7" s="626">
        <v>22.6</v>
      </c>
      <c r="BP7" s="626"/>
      <c r="BQ7" s="626"/>
      <c r="BR7" s="626"/>
      <c r="BS7" s="627" t="s">
        <v>206</v>
      </c>
      <c r="BT7" s="627"/>
      <c r="BU7" s="627"/>
      <c r="BV7" s="627"/>
      <c r="BW7" s="627"/>
      <c r="BX7" s="627"/>
      <c r="BY7" s="627"/>
      <c r="BZ7" s="627"/>
      <c r="CA7" s="627"/>
      <c r="CB7" s="631"/>
      <c r="CD7" s="637" t="s">
        <v>215</v>
      </c>
      <c r="CE7" s="638"/>
      <c r="CF7" s="638"/>
      <c r="CG7" s="638"/>
      <c r="CH7" s="638"/>
      <c r="CI7" s="638"/>
      <c r="CJ7" s="638"/>
      <c r="CK7" s="638"/>
      <c r="CL7" s="638"/>
      <c r="CM7" s="638"/>
      <c r="CN7" s="638"/>
      <c r="CO7" s="638"/>
      <c r="CP7" s="638"/>
      <c r="CQ7" s="639"/>
      <c r="CR7" s="623">
        <v>1583014</v>
      </c>
      <c r="CS7" s="624"/>
      <c r="CT7" s="624"/>
      <c r="CU7" s="624"/>
      <c r="CV7" s="624"/>
      <c r="CW7" s="624"/>
      <c r="CX7" s="624"/>
      <c r="CY7" s="625"/>
      <c r="CZ7" s="626">
        <v>24.9</v>
      </c>
      <c r="DA7" s="626"/>
      <c r="DB7" s="626"/>
      <c r="DC7" s="626"/>
      <c r="DD7" s="632">
        <v>67117</v>
      </c>
      <c r="DE7" s="624"/>
      <c r="DF7" s="624"/>
      <c r="DG7" s="624"/>
      <c r="DH7" s="624"/>
      <c r="DI7" s="624"/>
      <c r="DJ7" s="624"/>
      <c r="DK7" s="624"/>
      <c r="DL7" s="624"/>
      <c r="DM7" s="624"/>
      <c r="DN7" s="624"/>
      <c r="DO7" s="624"/>
      <c r="DP7" s="625"/>
      <c r="DQ7" s="632">
        <v>1108003</v>
      </c>
      <c r="DR7" s="624"/>
      <c r="DS7" s="624"/>
      <c r="DT7" s="624"/>
      <c r="DU7" s="624"/>
      <c r="DV7" s="624"/>
      <c r="DW7" s="624"/>
      <c r="DX7" s="624"/>
      <c r="DY7" s="624"/>
      <c r="DZ7" s="624"/>
      <c r="EA7" s="624"/>
      <c r="EB7" s="624"/>
      <c r="EC7" s="633"/>
    </row>
    <row r="8" spans="2:143" ht="11.25" customHeight="1" x14ac:dyDescent="0.15">
      <c r="B8" s="620" t="s">
        <v>216</v>
      </c>
      <c r="C8" s="621"/>
      <c r="D8" s="621"/>
      <c r="E8" s="621"/>
      <c r="F8" s="621"/>
      <c r="G8" s="621"/>
      <c r="H8" s="621"/>
      <c r="I8" s="621"/>
      <c r="J8" s="621"/>
      <c r="K8" s="621"/>
      <c r="L8" s="621"/>
      <c r="M8" s="621"/>
      <c r="N8" s="621"/>
      <c r="O8" s="621"/>
      <c r="P8" s="621"/>
      <c r="Q8" s="622"/>
      <c r="R8" s="623">
        <v>14783</v>
      </c>
      <c r="S8" s="624"/>
      <c r="T8" s="624"/>
      <c r="U8" s="624"/>
      <c r="V8" s="624"/>
      <c r="W8" s="624"/>
      <c r="X8" s="624"/>
      <c r="Y8" s="625"/>
      <c r="Z8" s="626">
        <v>0.2</v>
      </c>
      <c r="AA8" s="626"/>
      <c r="AB8" s="626"/>
      <c r="AC8" s="626"/>
      <c r="AD8" s="627">
        <v>14783</v>
      </c>
      <c r="AE8" s="627"/>
      <c r="AF8" s="627"/>
      <c r="AG8" s="627"/>
      <c r="AH8" s="627"/>
      <c r="AI8" s="627"/>
      <c r="AJ8" s="627"/>
      <c r="AK8" s="627"/>
      <c r="AL8" s="628">
        <v>0.3</v>
      </c>
      <c r="AM8" s="629"/>
      <c r="AN8" s="629"/>
      <c r="AO8" s="630"/>
      <c r="AP8" s="620" t="s">
        <v>217</v>
      </c>
      <c r="AQ8" s="621"/>
      <c r="AR8" s="621"/>
      <c r="AS8" s="621"/>
      <c r="AT8" s="621"/>
      <c r="AU8" s="621"/>
      <c r="AV8" s="621"/>
      <c r="AW8" s="621"/>
      <c r="AX8" s="621"/>
      <c r="AY8" s="621"/>
      <c r="AZ8" s="621"/>
      <c r="BA8" s="621"/>
      <c r="BB8" s="621"/>
      <c r="BC8" s="621"/>
      <c r="BD8" s="621"/>
      <c r="BE8" s="621"/>
      <c r="BF8" s="622"/>
      <c r="BG8" s="623">
        <v>26504</v>
      </c>
      <c r="BH8" s="624"/>
      <c r="BI8" s="624"/>
      <c r="BJ8" s="624"/>
      <c r="BK8" s="624"/>
      <c r="BL8" s="624"/>
      <c r="BM8" s="624"/>
      <c r="BN8" s="625"/>
      <c r="BO8" s="626">
        <v>0.6</v>
      </c>
      <c r="BP8" s="626"/>
      <c r="BQ8" s="626"/>
      <c r="BR8" s="626"/>
      <c r="BS8" s="632" t="s">
        <v>108</v>
      </c>
      <c r="BT8" s="624"/>
      <c r="BU8" s="624"/>
      <c r="BV8" s="624"/>
      <c r="BW8" s="624"/>
      <c r="BX8" s="624"/>
      <c r="BY8" s="624"/>
      <c r="BZ8" s="624"/>
      <c r="CA8" s="624"/>
      <c r="CB8" s="633"/>
      <c r="CD8" s="637" t="s">
        <v>218</v>
      </c>
      <c r="CE8" s="638"/>
      <c r="CF8" s="638"/>
      <c r="CG8" s="638"/>
      <c r="CH8" s="638"/>
      <c r="CI8" s="638"/>
      <c r="CJ8" s="638"/>
      <c r="CK8" s="638"/>
      <c r="CL8" s="638"/>
      <c r="CM8" s="638"/>
      <c r="CN8" s="638"/>
      <c r="CO8" s="638"/>
      <c r="CP8" s="638"/>
      <c r="CQ8" s="639"/>
      <c r="CR8" s="623">
        <v>1795486</v>
      </c>
      <c r="CS8" s="624"/>
      <c r="CT8" s="624"/>
      <c r="CU8" s="624"/>
      <c r="CV8" s="624"/>
      <c r="CW8" s="624"/>
      <c r="CX8" s="624"/>
      <c r="CY8" s="625"/>
      <c r="CZ8" s="626">
        <v>28.2</v>
      </c>
      <c r="DA8" s="626"/>
      <c r="DB8" s="626"/>
      <c r="DC8" s="626"/>
      <c r="DD8" s="632" t="s">
        <v>206</v>
      </c>
      <c r="DE8" s="624"/>
      <c r="DF8" s="624"/>
      <c r="DG8" s="624"/>
      <c r="DH8" s="624"/>
      <c r="DI8" s="624"/>
      <c r="DJ8" s="624"/>
      <c r="DK8" s="624"/>
      <c r="DL8" s="624"/>
      <c r="DM8" s="624"/>
      <c r="DN8" s="624"/>
      <c r="DO8" s="624"/>
      <c r="DP8" s="625"/>
      <c r="DQ8" s="632">
        <v>1044962</v>
      </c>
      <c r="DR8" s="624"/>
      <c r="DS8" s="624"/>
      <c r="DT8" s="624"/>
      <c r="DU8" s="624"/>
      <c r="DV8" s="624"/>
      <c r="DW8" s="624"/>
      <c r="DX8" s="624"/>
      <c r="DY8" s="624"/>
      <c r="DZ8" s="624"/>
      <c r="EA8" s="624"/>
      <c r="EB8" s="624"/>
      <c r="EC8" s="633"/>
    </row>
    <row r="9" spans="2:143" ht="11.25" customHeight="1" x14ac:dyDescent="0.15">
      <c r="B9" s="620" t="s">
        <v>219</v>
      </c>
      <c r="C9" s="621"/>
      <c r="D9" s="621"/>
      <c r="E9" s="621"/>
      <c r="F9" s="621"/>
      <c r="G9" s="621"/>
      <c r="H9" s="621"/>
      <c r="I9" s="621"/>
      <c r="J9" s="621"/>
      <c r="K9" s="621"/>
      <c r="L9" s="621"/>
      <c r="M9" s="621"/>
      <c r="N9" s="621"/>
      <c r="O9" s="621"/>
      <c r="P9" s="621"/>
      <c r="Q9" s="622"/>
      <c r="R9" s="623">
        <v>13497</v>
      </c>
      <c r="S9" s="624"/>
      <c r="T9" s="624"/>
      <c r="U9" s="624"/>
      <c r="V9" s="624"/>
      <c r="W9" s="624"/>
      <c r="X9" s="624"/>
      <c r="Y9" s="625"/>
      <c r="Z9" s="626">
        <v>0.2</v>
      </c>
      <c r="AA9" s="626"/>
      <c r="AB9" s="626"/>
      <c r="AC9" s="626"/>
      <c r="AD9" s="627">
        <v>13497</v>
      </c>
      <c r="AE9" s="627"/>
      <c r="AF9" s="627"/>
      <c r="AG9" s="627"/>
      <c r="AH9" s="627"/>
      <c r="AI9" s="627"/>
      <c r="AJ9" s="627"/>
      <c r="AK9" s="627"/>
      <c r="AL9" s="628">
        <v>0.3</v>
      </c>
      <c r="AM9" s="629"/>
      <c r="AN9" s="629"/>
      <c r="AO9" s="630"/>
      <c r="AP9" s="620" t="s">
        <v>220</v>
      </c>
      <c r="AQ9" s="621"/>
      <c r="AR9" s="621"/>
      <c r="AS9" s="621"/>
      <c r="AT9" s="621"/>
      <c r="AU9" s="621"/>
      <c r="AV9" s="621"/>
      <c r="AW9" s="621"/>
      <c r="AX9" s="621"/>
      <c r="AY9" s="621"/>
      <c r="AZ9" s="621"/>
      <c r="BA9" s="621"/>
      <c r="BB9" s="621"/>
      <c r="BC9" s="621"/>
      <c r="BD9" s="621"/>
      <c r="BE9" s="621"/>
      <c r="BF9" s="622"/>
      <c r="BG9" s="623">
        <v>820810</v>
      </c>
      <c r="BH9" s="624"/>
      <c r="BI9" s="624"/>
      <c r="BJ9" s="624"/>
      <c r="BK9" s="624"/>
      <c r="BL9" s="624"/>
      <c r="BM9" s="624"/>
      <c r="BN9" s="625"/>
      <c r="BO9" s="626">
        <v>17.899999999999999</v>
      </c>
      <c r="BP9" s="626"/>
      <c r="BQ9" s="626"/>
      <c r="BR9" s="626"/>
      <c r="BS9" s="632" t="s">
        <v>108</v>
      </c>
      <c r="BT9" s="624"/>
      <c r="BU9" s="624"/>
      <c r="BV9" s="624"/>
      <c r="BW9" s="624"/>
      <c r="BX9" s="624"/>
      <c r="BY9" s="624"/>
      <c r="BZ9" s="624"/>
      <c r="CA9" s="624"/>
      <c r="CB9" s="633"/>
      <c r="CD9" s="637" t="s">
        <v>221</v>
      </c>
      <c r="CE9" s="638"/>
      <c r="CF9" s="638"/>
      <c r="CG9" s="638"/>
      <c r="CH9" s="638"/>
      <c r="CI9" s="638"/>
      <c r="CJ9" s="638"/>
      <c r="CK9" s="638"/>
      <c r="CL9" s="638"/>
      <c r="CM9" s="638"/>
      <c r="CN9" s="638"/>
      <c r="CO9" s="638"/>
      <c r="CP9" s="638"/>
      <c r="CQ9" s="639"/>
      <c r="CR9" s="623">
        <v>696693</v>
      </c>
      <c r="CS9" s="624"/>
      <c r="CT9" s="624"/>
      <c r="CU9" s="624"/>
      <c r="CV9" s="624"/>
      <c r="CW9" s="624"/>
      <c r="CX9" s="624"/>
      <c r="CY9" s="625"/>
      <c r="CZ9" s="626">
        <v>11</v>
      </c>
      <c r="DA9" s="626"/>
      <c r="DB9" s="626"/>
      <c r="DC9" s="626"/>
      <c r="DD9" s="632">
        <v>292170</v>
      </c>
      <c r="DE9" s="624"/>
      <c r="DF9" s="624"/>
      <c r="DG9" s="624"/>
      <c r="DH9" s="624"/>
      <c r="DI9" s="624"/>
      <c r="DJ9" s="624"/>
      <c r="DK9" s="624"/>
      <c r="DL9" s="624"/>
      <c r="DM9" s="624"/>
      <c r="DN9" s="624"/>
      <c r="DO9" s="624"/>
      <c r="DP9" s="625"/>
      <c r="DQ9" s="632">
        <v>436755</v>
      </c>
      <c r="DR9" s="624"/>
      <c r="DS9" s="624"/>
      <c r="DT9" s="624"/>
      <c r="DU9" s="624"/>
      <c r="DV9" s="624"/>
      <c r="DW9" s="624"/>
      <c r="DX9" s="624"/>
      <c r="DY9" s="624"/>
      <c r="DZ9" s="624"/>
      <c r="EA9" s="624"/>
      <c r="EB9" s="624"/>
      <c r="EC9" s="633"/>
    </row>
    <row r="10" spans="2:143" ht="11.25" customHeight="1" x14ac:dyDescent="0.15">
      <c r="B10" s="620" t="s">
        <v>222</v>
      </c>
      <c r="C10" s="621"/>
      <c r="D10" s="621"/>
      <c r="E10" s="621"/>
      <c r="F10" s="621"/>
      <c r="G10" s="621"/>
      <c r="H10" s="621"/>
      <c r="I10" s="621"/>
      <c r="J10" s="621"/>
      <c r="K10" s="621"/>
      <c r="L10" s="621"/>
      <c r="M10" s="621"/>
      <c r="N10" s="621"/>
      <c r="O10" s="621"/>
      <c r="P10" s="621"/>
      <c r="Q10" s="622"/>
      <c r="R10" s="623">
        <v>272869</v>
      </c>
      <c r="S10" s="624"/>
      <c r="T10" s="624"/>
      <c r="U10" s="624"/>
      <c r="V10" s="624"/>
      <c r="W10" s="624"/>
      <c r="X10" s="624"/>
      <c r="Y10" s="625"/>
      <c r="Z10" s="626">
        <v>4</v>
      </c>
      <c r="AA10" s="626"/>
      <c r="AB10" s="626"/>
      <c r="AC10" s="626"/>
      <c r="AD10" s="627">
        <v>272869</v>
      </c>
      <c r="AE10" s="627"/>
      <c r="AF10" s="627"/>
      <c r="AG10" s="627"/>
      <c r="AH10" s="627"/>
      <c r="AI10" s="627"/>
      <c r="AJ10" s="627"/>
      <c r="AK10" s="627"/>
      <c r="AL10" s="628">
        <v>5.5</v>
      </c>
      <c r="AM10" s="629"/>
      <c r="AN10" s="629"/>
      <c r="AO10" s="630"/>
      <c r="AP10" s="620" t="s">
        <v>223</v>
      </c>
      <c r="AQ10" s="621"/>
      <c r="AR10" s="621"/>
      <c r="AS10" s="621"/>
      <c r="AT10" s="621"/>
      <c r="AU10" s="621"/>
      <c r="AV10" s="621"/>
      <c r="AW10" s="621"/>
      <c r="AX10" s="621"/>
      <c r="AY10" s="621"/>
      <c r="AZ10" s="621"/>
      <c r="BA10" s="621"/>
      <c r="BB10" s="621"/>
      <c r="BC10" s="621"/>
      <c r="BD10" s="621"/>
      <c r="BE10" s="621"/>
      <c r="BF10" s="622"/>
      <c r="BG10" s="623">
        <v>68425</v>
      </c>
      <c r="BH10" s="624"/>
      <c r="BI10" s="624"/>
      <c r="BJ10" s="624"/>
      <c r="BK10" s="624"/>
      <c r="BL10" s="624"/>
      <c r="BM10" s="624"/>
      <c r="BN10" s="625"/>
      <c r="BO10" s="626">
        <v>1.5</v>
      </c>
      <c r="BP10" s="626"/>
      <c r="BQ10" s="626"/>
      <c r="BR10" s="626"/>
      <c r="BS10" s="632" t="s">
        <v>108</v>
      </c>
      <c r="BT10" s="624"/>
      <c r="BU10" s="624"/>
      <c r="BV10" s="624"/>
      <c r="BW10" s="624"/>
      <c r="BX10" s="624"/>
      <c r="BY10" s="624"/>
      <c r="BZ10" s="624"/>
      <c r="CA10" s="624"/>
      <c r="CB10" s="633"/>
      <c r="CD10" s="637" t="s">
        <v>224</v>
      </c>
      <c r="CE10" s="638"/>
      <c r="CF10" s="638"/>
      <c r="CG10" s="638"/>
      <c r="CH10" s="638"/>
      <c r="CI10" s="638"/>
      <c r="CJ10" s="638"/>
      <c r="CK10" s="638"/>
      <c r="CL10" s="638"/>
      <c r="CM10" s="638"/>
      <c r="CN10" s="638"/>
      <c r="CO10" s="638"/>
      <c r="CP10" s="638"/>
      <c r="CQ10" s="639"/>
      <c r="CR10" s="623" t="s">
        <v>108</v>
      </c>
      <c r="CS10" s="624"/>
      <c r="CT10" s="624"/>
      <c r="CU10" s="624"/>
      <c r="CV10" s="624"/>
      <c r="CW10" s="624"/>
      <c r="CX10" s="624"/>
      <c r="CY10" s="625"/>
      <c r="CZ10" s="626" t="s">
        <v>108</v>
      </c>
      <c r="DA10" s="626"/>
      <c r="DB10" s="626"/>
      <c r="DC10" s="626"/>
      <c r="DD10" s="632" t="s">
        <v>108</v>
      </c>
      <c r="DE10" s="624"/>
      <c r="DF10" s="624"/>
      <c r="DG10" s="624"/>
      <c r="DH10" s="624"/>
      <c r="DI10" s="624"/>
      <c r="DJ10" s="624"/>
      <c r="DK10" s="624"/>
      <c r="DL10" s="624"/>
      <c r="DM10" s="624"/>
      <c r="DN10" s="624"/>
      <c r="DO10" s="624"/>
      <c r="DP10" s="625"/>
      <c r="DQ10" s="632" t="s">
        <v>108</v>
      </c>
      <c r="DR10" s="624"/>
      <c r="DS10" s="624"/>
      <c r="DT10" s="624"/>
      <c r="DU10" s="624"/>
      <c r="DV10" s="624"/>
      <c r="DW10" s="624"/>
      <c r="DX10" s="624"/>
      <c r="DY10" s="624"/>
      <c r="DZ10" s="624"/>
      <c r="EA10" s="624"/>
      <c r="EB10" s="624"/>
      <c r="EC10" s="633"/>
    </row>
    <row r="11" spans="2:143" ht="11.25" customHeight="1" x14ac:dyDescent="0.15">
      <c r="B11" s="620" t="s">
        <v>225</v>
      </c>
      <c r="C11" s="621"/>
      <c r="D11" s="621"/>
      <c r="E11" s="621"/>
      <c r="F11" s="621"/>
      <c r="G11" s="621"/>
      <c r="H11" s="621"/>
      <c r="I11" s="621"/>
      <c r="J11" s="621"/>
      <c r="K11" s="621"/>
      <c r="L11" s="621"/>
      <c r="M11" s="621"/>
      <c r="N11" s="621"/>
      <c r="O11" s="621"/>
      <c r="P11" s="621"/>
      <c r="Q11" s="622"/>
      <c r="R11" s="623" t="s">
        <v>108</v>
      </c>
      <c r="S11" s="624"/>
      <c r="T11" s="624"/>
      <c r="U11" s="624"/>
      <c r="V11" s="624"/>
      <c r="W11" s="624"/>
      <c r="X11" s="624"/>
      <c r="Y11" s="625"/>
      <c r="Z11" s="626" t="s">
        <v>108</v>
      </c>
      <c r="AA11" s="626"/>
      <c r="AB11" s="626"/>
      <c r="AC11" s="626"/>
      <c r="AD11" s="627" t="s">
        <v>108</v>
      </c>
      <c r="AE11" s="627"/>
      <c r="AF11" s="627"/>
      <c r="AG11" s="627"/>
      <c r="AH11" s="627"/>
      <c r="AI11" s="627"/>
      <c r="AJ11" s="627"/>
      <c r="AK11" s="627"/>
      <c r="AL11" s="628" t="s">
        <v>108</v>
      </c>
      <c r="AM11" s="629"/>
      <c r="AN11" s="629"/>
      <c r="AO11" s="630"/>
      <c r="AP11" s="620" t="s">
        <v>226</v>
      </c>
      <c r="AQ11" s="621"/>
      <c r="AR11" s="621"/>
      <c r="AS11" s="621"/>
      <c r="AT11" s="621"/>
      <c r="AU11" s="621"/>
      <c r="AV11" s="621"/>
      <c r="AW11" s="621"/>
      <c r="AX11" s="621"/>
      <c r="AY11" s="621"/>
      <c r="AZ11" s="621"/>
      <c r="BA11" s="621"/>
      <c r="BB11" s="621"/>
      <c r="BC11" s="621"/>
      <c r="BD11" s="621"/>
      <c r="BE11" s="621"/>
      <c r="BF11" s="622"/>
      <c r="BG11" s="623">
        <v>119984</v>
      </c>
      <c r="BH11" s="624"/>
      <c r="BI11" s="624"/>
      <c r="BJ11" s="624"/>
      <c r="BK11" s="624"/>
      <c r="BL11" s="624"/>
      <c r="BM11" s="624"/>
      <c r="BN11" s="625"/>
      <c r="BO11" s="626">
        <v>2.6</v>
      </c>
      <c r="BP11" s="626"/>
      <c r="BQ11" s="626"/>
      <c r="BR11" s="626"/>
      <c r="BS11" s="632" t="s">
        <v>108</v>
      </c>
      <c r="BT11" s="624"/>
      <c r="BU11" s="624"/>
      <c r="BV11" s="624"/>
      <c r="BW11" s="624"/>
      <c r="BX11" s="624"/>
      <c r="BY11" s="624"/>
      <c r="BZ11" s="624"/>
      <c r="CA11" s="624"/>
      <c r="CB11" s="633"/>
      <c r="CD11" s="637" t="s">
        <v>227</v>
      </c>
      <c r="CE11" s="638"/>
      <c r="CF11" s="638"/>
      <c r="CG11" s="638"/>
      <c r="CH11" s="638"/>
      <c r="CI11" s="638"/>
      <c r="CJ11" s="638"/>
      <c r="CK11" s="638"/>
      <c r="CL11" s="638"/>
      <c r="CM11" s="638"/>
      <c r="CN11" s="638"/>
      <c r="CO11" s="638"/>
      <c r="CP11" s="638"/>
      <c r="CQ11" s="639"/>
      <c r="CR11" s="623">
        <v>90556</v>
      </c>
      <c r="CS11" s="624"/>
      <c r="CT11" s="624"/>
      <c r="CU11" s="624"/>
      <c r="CV11" s="624"/>
      <c r="CW11" s="624"/>
      <c r="CX11" s="624"/>
      <c r="CY11" s="625"/>
      <c r="CZ11" s="626">
        <v>1.4</v>
      </c>
      <c r="DA11" s="626"/>
      <c r="DB11" s="626"/>
      <c r="DC11" s="626"/>
      <c r="DD11" s="632">
        <v>20039</v>
      </c>
      <c r="DE11" s="624"/>
      <c r="DF11" s="624"/>
      <c r="DG11" s="624"/>
      <c r="DH11" s="624"/>
      <c r="DI11" s="624"/>
      <c r="DJ11" s="624"/>
      <c r="DK11" s="624"/>
      <c r="DL11" s="624"/>
      <c r="DM11" s="624"/>
      <c r="DN11" s="624"/>
      <c r="DO11" s="624"/>
      <c r="DP11" s="625"/>
      <c r="DQ11" s="632">
        <v>80751</v>
      </c>
      <c r="DR11" s="624"/>
      <c r="DS11" s="624"/>
      <c r="DT11" s="624"/>
      <c r="DU11" s="624"/>
      <c r="DV11" s="624"/>
      <c r="DW11" s="624"/>
      <c r="DX11" s="624"/>
      <c r="DY11" s="624"/>
      <c r="DZ11" s="624"/>
      <c r="EA11" s="624"/>
      <c r="EB11" s="624"/>
      <c r="EC11" s="633"/>
    </row>
    <row r="12" spans="2:143" ht="11.25" customHeight="1" x14ac:dyDescent="0.15">
      <c r="B12" s="620" t="s">
        <v>228</v>
      </c>
      <c r="C12" s="621"/>
      <c r="D12" s="621"/>
      <c r="E12" s="621"/>
      <c r="F12" s="621"/>
      <c r="G12" s="621"/>
      <c r="H12" s="621"/>
      <c r="I12" s="621"/>
      <c r="J12" s="621"/>
      <c r="K12" s="621"/>
      <c r="L12" s="621"/>
      <c r="M12" s="621"/>
      <c r="N12" s="621"/>
      <c r="O12" s="621"/>
      <c r="P12" s="621"/>
      <c r="Q12" s="622"/>
      <c r="R12" s="623" t="s">
        <v>108</v>
      </c>
      <c r="S12" s="624"/>
      <c r="T12" s="624"/>
      <c r="U12" s="624"/>
      <c r="V12" s="624"/>
      <c r="W12" s="624"/>
      <c r="X12" s="624"/>
      <c r="Y12" s="625"/>
      <c r="Z12" s="626" t="s">
        <v>108</v>
      </c>
      <c r="AA12" s="626"/>
      <c r="AB12" s="626"/>
      <c r="AC12" s="626"/>
      <c r="AD12" s="627" t="s">
        <v>108</v>
      </c>
      <c r="AE12" s="627"/>
      <c r="AF12" s="627"/>
      <c r="AG12" s="627"/>
      <c r="AH12" s="627"/>
      <c r="AI12" s="627"/>
      <c r="AJ12" s="627"/>
      <c r="AK12" s="627"/>
      <c r="AL12" s="628" t="s">
        <v>108</v>
      </c>
      <c r="AM12" s="629"/>
      <c r="AN12" s="629"/>
      <c r="AO12" s="630"/>
      <c r="AP12" s="620" t="s">
        <v>229</v>
      </c>
      <c r="AQ12" s="621"/>
      <c r="AR12" s="621"/>
      <c r="AS12" s="621"/>
      <c r="AT12" s="621"/>
      <c r="AU12" s="621"/>
      <c r="AV12" s="621"/>
      <c r="AW12" s="621"/>
      <c r="AX12" s="621"/>
      <c r="AY12" s="621"/>
      <c r="AZ12" s="621"/>
      <c r="BA12" s="621"/>
      <c r="BB12" s="621"/>
      <c r="BC12" s="621"/>
      <c r="BD12" s="621"/>
      <c r="BE12" s="621"/>
      <c r="BF12" s="622"/>
      <c r="BG12" s="623">
        <v>3378254</v>
      </c>
      <c r="BH12" s="624"/>
      <c r="BI12" s="624"/>
      <c r="BJ12" s="624"/>
      <c r="BK12" s="624"/>
      <c r="BL12" s="624"/>
      <c r="BM12" s="624"/>
      <c r="BN12" s="625"/>
      <c r="BO12" s="626">
        <v>73.8</v>
      </c>
      <c r="BP12" s="626"/>
      <c r="BQ12" s="626"/>
      <c r="BR12" s="626"/>
      <c r="BS12" s="632" t="s">
        <v>108</v>
      </c>
      <c r="BT12" s="624"/>
      <c r="BU12" s="624"/>
      <c r="BV12" s="624"/>
      <c r="BW12" s="624"/>
      <c r="BX12" s="624"/>
      <c r="BY12" s="624"/>
      <c r="BZ12" s="624"/>
      <c r="CA12" s="624"/>
      <c r="CB12" s="633"/>
      <c r="CD12" s="637" t="s">
        <v>230</v>
      </c>
      <c r="CE12" s="638"/>
      <c r="CF12" s="638"/>
      <c r="CG12" s="638"/>
      <c r="CH12" s="638"/>
      <c r="CI12" s="638"/>
      <c r="CJ12" s="638"/>
      <c r="CK12" s="638"/>
      <c r="CL12" s="638"/>
      <c r="CM12" s="638"/>
      <c r="CN12" s="638"/>
      <c r="CO12" s="638"/>
      <c r="CP12" s="638"/>
      <c r="CQ12" s="639"/>
      <c r="CR12" s="623">
        <v>27916</v>
      </c>
      <c r="CS12" s="624"/>
      <c r="CT12" s="624"/>
      <c r="CU12" s="624"/>
      <c r="CV12" s="624"/>
      <c r="CW12" s="624"/>
      <c r="CX12" s="624"/>
      <c r="CY12" s="625"/>
      <c r="CZ12" s="626">
        <v>0.4</v>
      </c>
      <c r="DA12" s="626"/>
      <c r="DB12" s="626"/>
      <c r="DC12" s="626"/>
      <c r="DD12" s="632" t="s">
        <v>108</v>
      </c>
      <c r="DE12" s="624"/>
      <c r="DF12" s="624"/>
      <c r="DG12" s="624"/>
      <c r="DH12" s="624"/>
      <c r="DI12" s="624"/>
      <c r="DJ12" s="624"/>
      <c r="DK12" s="624"/>
      <c r="DL12" s="624"/>
      <c r="DM12" s="624"/>
      <c r="DN12" s="624"/>
      <c r="DO12" s="624"/>
      <c r="DP12" s="625"/>
      <c r="DQ12" s="632">
        <v>15823</v>
      </c>
      <c r="DR12" s="624"/>
      <c r="DS12" s="624"/>
      <c r="DT12" s="624"/>
      <c r="DU12" s="624"/>
      <c r="DV12" s="624"/>
      <c r="DW12" s="624"/>
      <c r="DX12" s="624"/>
      <c r="DY12" s="624"/>
      <c r="DZ12" s="624"/>
      <c r="EA12" s="624"/>
      <c r="EB12" s="624"/>
      <c r="EC12" s="633"/>
    </row>
    <row r="13" spans="2:143" ht="11.25" customHeight="1" x14ac:dyDescent="0.15">
      <c r="B13" s="620" t="s">
        <v>231</v>
      </c>
      <c r="C13" s="621"/>
      <c r="D13" s="621"/>
      <c r="E13" s="621"/>
      <c r="F13" s="621"/>
      <c r="G13" s="621"/>
      <c r="H13" s="621"/>
      <c r="I13" s="621"/>
      <c r="J13" s="621"/>
      <c r="K13" s="621"/>
      <c r="L13" s="621"/>
      <c r="M13" s="621"/>
      <c r="N13" s="621"/>
      <c r="O13" s="621"/>
      <c r="P13" s="621"/>
      <c r="Q13" s="622"/>
      <c r="R13" s="623">
        <v>9337</v>
      </c>
      <c r="S13" s="624"/>
      <c r="T13" s="624"/>
      <c r="U13" s="624"/>
      <c r="V13" s="624"/>
      <c r="W13" s="624"/>
      <c r="X13" s="624"/>
      <c r="Y13" s="625"/>
      <c r="Z13" s="626">
        <v>0.1</v>
      </c>
      <c r="AA13" s="626"/>
      <c r="AB13" s="626"/>
      <c r="AC13" s="626"/>
      <c r="AD13" s="627">
        <v>9337</v>
      </c>
      <c r="AE13" s="627"/>
      <c r="AF13" s="627"/>
      <c r="AG13" s="627"/>
      <c r="AH13" s="627"/>
      <c r="AI13" s="627"/>
      <c r="AJ13" s="627"/>
      <c r="AK13" s="627"/>
      <c r="AL13" s="628">
        <v>0.2</v>
      </c>
      <c r="AM13" s="629"/>
      <c r="AN13" s="629"/>
      <c r="AO13" s="630"/>
      <c r="AP13" s="620" t="s">
        <v>232</v>
      </c>
      <c r="AQ13" s="621"/>
      <c r="AR13" s="621"/>
      <c r="AS13" s="621"/>
      <c r="AT13" s="621"/>
      <c r="AU13" s="621"/>
      <c r="AV13" s="621"/>
      <c r="AW13" s="621"/>
      <c r="AX13" s="621"/>
      <c r="AY13" s="621"/>
      <c r="AZ13" s="621"/>
      <c r="BA13" s="621"/>
      <c r="BB13" s="621"/>
      <c r="BC13" s="621"/>
      <c r="BD13" s="621"/>
      <c r="BE13" s="621"/>
      <c r="BF13" s="622"/>
      <c r="BG13" s="623">
        <v>3376937</v>
      </c>
      <c r="BH13" s="624"/>
      <c r="BI13" s="624"/>
      <c r="BJ13" s="624"/>
      <c r="BK13" s="624"/>
      <c r="BL13" s="624"/>
      <c r="BM13" s="624"/>
      <c r="BN13" s="625"/>
      <c r="BO13" s="626">
        <v>73.7</v>
      </c>
      <c r="BP13" s="626"/>
      <c r="BQ13" s="626"/>
      <c r="BR13" s="626"/>
      <c r="BS13" s="632" t="s">
        <v>108</v>
      </c>
      <c r="BT13" s="624"/>
      <c r="BU13" s="624"/>
      <c r="BV13" s="624"/>
      <c r="BW13" s="624"/>
      <c r="BX13" s="624"/>
      <c r="BY13" s="624"/>
      <c r="BZ13" s="624"/>
      <c r="CA13" s="624"/>
      <c r="CB13" s="633"/>
      <c r="CD13" s="637" t="s">
        <v>233</v>
      </c>
      <c r="CE13" s="638"/>
      <c r="CF13" s="638"/>
      <c r="CG13" s="638"/>
      <c r="CH13" s="638"/>
      <c r="CI13" s="638"/>
      <c r="CJ13" s="638"/>
      <c r="CK13" s="638"/>
      <c r="CL13" s="638"/>
      <c r="CM13" s="638"/>
      <c r="CN13" s="638"/>
      <c r="CO13" s="638"/>
      <c r="CP13" s="638"/>
      <c r="CQ13" s="639"/>
      <c r="CR13" s="623">
        <v>958182</v>
      </c>
      <c r="CS13" s="624"/>
      <c r="CT13" s="624"/>
      <c r="CU13" s="624"/>
      <c r="CV13" s="624"/>
      <c r="CW13" s="624"/>
      <c r="CX13" s="624"/>
      <c r="CY13" s="625"/>
      <c r="CZ13" s="626">
        <v>15.1</v>
      </c>
      <c r="DA13" s="626"/>
      <c r="DB13" s="626"/>
      <c r="DC13" s="626"/>
      <c r="DD13" s="632">
        <v>142837</v>
      </c>
      <c r="DE13" s="624"/>
      <c r="DF13" s="624"/>
      <c r="DG13" s="624"/>
      <c r="DH13" s="624"/>
      <c r="DI13" s="624"/>
      <c r="DJ13" s="624"/>
      <c r="DK13" s="624"/>
      <c r="DL13" s="624"/>
      <c r="DM13" s="624"/>
      <c r="DN13" s="624"/>
      <c r="DO13" s="624"/>
      <c r="DP13" s="625"/>
      <c r="DQ13" s="632">
        <v>945660</v>
      </c>
      <c r="DR13" s="624"/>
      <c r="DS13" s="624"/>
      <c r="DT13" s="624"/>
      <c r="DU13" s="624"/>
      <c r="DV13" s="624"/>
      <c r="DW13" s="624"/>
      <c r="DX13" s="624"/>
      <c r="DY13" s="624"/>
      <c r="DZ13" s="624"/>
      <c r="EA13" s="624"/>
      <c r="EB13" s="624"/>
      <c r="EC13" s="633"/>
    </row>
    <row r="14" spans="2:143" ht="11.25" customHeight="1" x14ac:dyDescent="0.15">
      <c r="B14" s="620" t="s">
        <v>234</v>
      </c>
      <c r="C14" s="621"/>
      <c r="D14" s="621"/>
      <c r="E14" s="621"/>
      <c r="F14" s="621"/>
      <c r="G14" s="621"/>
      <c r="H14" s="621"/>
      <c r="I14" s="621"/>
      <c r="J14" s="621"/>
      <c r="K14" s="621"/>
      <c r="L14" s="621"/>
      <c r="M14" s="621"/>
      <c r="N14" s="621"/>
      <c r="O14" s="621"/>
      <c r="P14" s="621"/>
      <c r="Q14" s="622"/>
      <c r="R14" s="623" t="s">
        <v>108</v>
      </c>
      <c r="S14" s="624"/>
      <c r="T14" s="624"/>
      <c r="U14" s="624"/>
      <c r="V14" s="624"/>
      <c r="W14" s="624"/>
      <c r="X14" s="624"/>
      <c r="Y14" s="625"/>
      <c r="Z14" s="626" t="s">
        <v>108</v>
      </c>
      <c r="AA14" s="626"/>
      <c r="AB14" s="626"/>
      <c r="AC14" s="626"/>
      <c r="AD14" s="627" t="s">
        <v>108</v>
      </c>
      <c r="AE14" s="627"/>
      <c r="AF14" s="627"/>
      <c r="AG14" s="627"/>
      <c r="AH14" s="627"/>
      <c r="AI14" s="627"/>
      <c r="AJ14" s="627"/>
      <c r="AK14" s="627"/>
      <c r="AL14" s="628" t="s">
        <v>108</v>
      </c>
      <c r="AM14" s="629"/>
      <c r="AN14" s="629"/>
      <c r="AO14" s="630"/>
      <c r="AP14" s="620" t="s">
        <v>235</v>
      </c>
      <c r="AQ14" s="621"/>
      <c r="AR14" s="621"/>
      <c r="AS14" s="621"/>
      <c r="AT14" s="621"/>
      <c r="AU14" s="621"/>
      <c r="AV14" s="621"/>
      <c r="AW14" s="621"/>
      <c r="AX14" s="621"/>
      <c r="AY14" s="621"/>
      <c r="AZ14" s="621"/>
      <c r="BA14" s="621"/>
      <c r="BB14" s="621"/>
      <c r="BC14" s="621"/>
      <c r="BD14" s="621"/>
      <c r="BE14" s="621"/>
      <c r="BF14" s="622"/>
      <c r="BG14" s="623">
        <v>29383</v>
      </c>
      <c r="BH14" s="624"/>
      <c r="BI14" s="624"/>
      <c r="BJ14" s="624"/>
      <c r="BK14" s="624"/>
      <c r="BL14" s="624"/>
      <c r="BM14" s="624"/>
      <c r="BN14" s="625"/>
      <c r="BO14" s="626">
        <v>0.6</v>
      </c>
      <c r="BP14" s="626"/>
      <c r="BQ14" s="626"/>
      <c r="BR14" s="626"/>
      <c r="BS14" s="632" t="s">
        <v>108</v>
      </c>
      <c r="BT14" s="624"/>
      <c r="BU14" s="624"/>
      <c r="BV14" s="624"/>
      <c r="BW14" s="624"/>
      <c r="BX14" s="624"/>
      <c r="BY14" s="624"/>
      <c r="BZ14" s="624"/>
      <c r="CA14" s="624"/>
      <c r="CB14" s="633"/>
      <c r="CD14" s="637" t="s">
        <v>236</v>
      </c>
      <c r="CE14" s="638"/>
      <c r="CF14" s="638"/>
      <c r="CG14" s="638"/>
      <c r="CH14" s="638"/>
      <c r="CI14" s="638"/>
      <c r="CJ14" s="638"/>
      <c r="CK14" s="638"/>
      <c r="CL14" s="638"/>
      <c r="CM14" s="638"/>
      <c r="CN14" s="638"/>
      <c r="CO14" s="638"/>
      <c r="CP14" s="638"/>
      <c r="CQ14" s="639"/>
      <c r="CR14" s="623">
        <v>210248</v>
      </c>
      <c r="CS14" s="624"/>
      <c r="CT14" s="624"/>
      <c r="CU14" s="624"/>
      <c r="CV14" s="624"/>
      <c r="CW14" s="624"/>
      <c r="CX14" s="624"/>
      <c r="CY14" s="625"/>
      <c r="CZ14" s="626">
        <v>3.3</v>
      </c>
      <c r="DA14" s="626"/>
      <c r="DB14" s="626"/>
      <c r="DC14" s="626"/>
      <c r="DD14" s="632">
        <v>9177</v>
      </c>
      <c r="DE14" s="624"/>
      <c r="DF14" s="624"/>
      <c r="DG14" s="624"/>
      <c r="DH14" s="624"/>
      <c r="DI14" s="624"/>
      <c r="DJ14" s="624"/>
      <c r="DK14" s="624"/>
      <c r="DL14" s="624"/>
      <c r="DM14" s="624"/>
      <c r="DN14" s="624"/>
      <c r="DO14" s="624"/>
      <c r="DP14" s="625"/>
      <c r="DQ14" s="632">
        <v>198581</v>
      </c>
      <c r="DR14" s="624"/>
      <c r="DS14" s="624"/>
      <c r="DT14" s="624"/>
      <c r="DU14" s="624"/>
      <c r="DV14" s="624"/>
      <c r="DW14" s="624"/>
      <c r="DX14" s="624"/>
      <c r="DY14" s="624"/>
      <c r="DZ14" s="624"/>
      <c r="EA14" s="624"/>
      <c r="EB14" s="624"/>
      <c r="EC14" s="633"/>
    </row>
    <row r="15" spans="2:143" ht="11.25" customHeight="1" x14ac:dyDescent="0.15">
      <c r="B15" s="620" t="s">
        <v>237</v>
      </c>
      <c r="C15" s="621"/>
      <c r="D15" s="621"/>
      <c r="E15" s="621"/>
      <c r="F15" s="621"/>
      <c r="G15" s="621"/>
      <c r="H15" s="621"/>
      <c r="I15" s="621"/>
      <c r="J15" s="621"/>
      <c r="K15" s="621"/>
      <c r="L15" s="621"/>
      <c r="M15" s="621"/>
      <c r="N15" s="621"/>
      <c r="O15" s="621"/>
      <c r="P15" s="621"/>
      <c r="Q15" s="622"/>
      <c r="R15" s="623">
        <v>10898</v>
      </c>
      <c r="S15" s="624"/>
      <c r="T15" s="624"/>
      <c r="U15" s="624"/>
      <c r="V15" s="624"/>
      <c r="W15" s="624"/>
      <c r="X15" s="624"/>
      <c r="Y15" s="625"/>
      <c r="Z15" s="626">
        <v>0.2</v>
      </c>
      <c r="AA15" s="626"/>
      <c r="AB15" s="626"/>
      <c r="AC15" s="626"/>
      <c r="AD15" s="627">
        <v>10898</v>
      </c>
      <c r="AE15" s="627"/>
      <c r="AF15" s="627"/>
      <c r="AG15" s="627"/>
      <c r="AH15" s="627"/>
      <c r="AI15" s="627"/>
      <c r="AJ15" s="627"/>
      <c r="AK15" s="627"/>
      <c r="AL15" s="628">
        <v>0.2</v>
      </c>
      <c r="AM15" s="629"/>
      <c r="AN15" s="629"/>
      <c r="AO15" s="630"/>
      <c r="AP15" s="620" t="s">
        <v>238</v>
      </c>
      <c r="AQ15" s="621"/>
      <c r="AR15" s="621"/>
      <c r="AS15" s="621"/>
      <c r="AT15" s="621"/>
      <c r="AU15" s="621"/>
      <c r="AV15" s="621"/>
      <c r="AW15" s="621"/>
      <c r="AX15" s="621"/>
      <c r="AY15" s="621"/>
      <c r="AZ15" s="621"/>
      <c r="BA15" s="621"/>
      <c r="BB15" s="621"/>
      <c r="BC15" s="621"/>
      <c r="BD15" s="621"/>
      <c r="BE15" s="621"/>
      <c r="BF15" s="622"/>
      <c r="BG15" s="623">
        <v>137182</v>
      </c>
      <c r="BH15" s="624"/>
      <c r="BI15" s="624"/>
      <c r="BJ15" s="624"/>
      <c r="BK15" s="624"/>
      <c r="BL15" s="624"/>
      <c r="BM15" s="624"/>
      <c r="BN15" s="625"/>
      <c r="BO15" s="626">
        <v>3</v>
      </c>
      <c r="BP15" s="626"/>
      <c r="BQ15" s="626"/>
      <c r="BR15" s="626"/>
      <c r="BS15" s="632" t="s">
        <v>108</v>
      </c>
      <c r="BT15" s="624"/>
      <c r="BU15" s="624"/>
      <c r="BV15" s="624"/>
      <c r="BW15" s="624"/>
      <c r="BX15" s="624"/>
      <c r="BY15" s="624"/>
      <c r="BZ15" s="624"/>
      <c r="CA15" s="624"/>
      <c r="CB15" s="633"/>
      <c r="CD15" s="637" t="s">
        <v>239</v>
      </c>
      <c r="CE15" s="638"/>
      <c r="CF15" s="638"/>
      <c r="CG15" s="638"/>
      <c r="CH15" s="638"/>
      <c r="CI15" s="638"/>
      <c r="CJ15" s="638"/>
      <c r="CK15" s="638"/>
      <c r="CL15" s="638"/>
      <c r="CM15" s="638"/>
      <c r="CN15" s="638"/>
      <c r="CO15" s="638"/>
      <c r="CP15" s="638"/>
      <c r="CQ15" s="639"/>
      <c r="CR15" s="623">
        <v>853736</v>
      </c>
      <c r="CS15" s="624"/>
      <c r="CT15" s="624"/>
      <c r="CU15" s="624"/>
      <c r="CV15" s="624"/>
      <c r="CW15" s="624"/>
      <c r="CX15" s="624"/>
      <c r="CY15" s="625"/>
      <c r="CZ15" s="626">
        <v>13.4</v>
      </c>
      <c r="DA15" s="626"/>
      <c r="DB15" s="626"/>
      <c r="DC15" s="626"/>
      <c r="DD15" s="632">
        <v>258779</v>
      </c>
      <c r="DE15" s="624"/>
      <c r="DF15" s="624"/>
      <c r="DG15" s="624"/>
      <c r="DH15" s="624"/>
      <c r="DI15" s="624"/>
      <c r="DJ15" s="624"/>
      <c r="DK15" s="624"/>
      <c r="DL15" s="624"/>
      <c r="DM15" s="624"/>
      <c r="DN15" s="624"/>
      <c r="DO15" s="624"/>
      <c r="DP15" s="625"/>
      <c r="DQ15" s="632">
        <v>723989</v>
      </c>
      <c r="DR15" s="624"/>
      <c r="DS15" s="624"/>
      <c r="DT15" s="624"/>
      <c r="DU15" s="624"/>
      <c r="DV15" s="624"/>
      <c r="DW15" s="624"/>
      <c r="DX15" s="624"/>
      <c r="DY15" s="624"/>
      <c r="DZ15" s="624"/>
      <c r="EA15" s="624"/>
      <c r="EB15" s="624"/>
      <c r="EC15" s="633"/>
    </row>
    <row r="16" spans="2:143" ht="11.25" customHeight="1" x14ac:dyDescent="0.15">
      <c r="B16" s="620" t="s">
        <v>240</v>
      </c>
      <c r="C16" s="621"/>
      <c r="D16" s="621"/>
      <c r="E16" s="621"/>
      <c r="F16" s="621"/>
      <c r="G16" s="621"/>
      <c r="H16" s="621"/>
      <c r="I16" s="621"/>
      <c r="J16" s="621"/>
      <c r="K16" s="621"/>
      <c r="L16" s="621"/>
      <c r="M16" s="621"/>
      <c r="N16" s="621"/>
      <c r="O16" s="621"/>
      <c r="P16" s="621"/>
      <c r="Q16" s="622"/>
      <c r="R16" s="623">
        <v>11065</v>
      </c>
      <c r="S16" s="624"/>
      <c r="T16" s="624"/>
      <c r="U16" s="624"/>
      <c r="V16" s="624"/>
      <c r="W16" s="624"/>
      <c r="X16" s="624"/>
      <c r="Y16" s="625"/>
      <c r="Z16" s="626">
        <v>0.2</v>
      </c>
      <c r="AA16" s="626"/>
      <c r="AB16" s="626"/>
      <c r="AC16" s="626"/>
      <c r="AD16" s="627" t="s">
        <v>108</v>
      </c>
      <c r="AE16" s="627"/>
      <c r="AF16" s="627"/>
      <c r="AG16" s="627"/>
      <c r="AH16" s="627"/>
      <c r="AI16" s="627"/>
      <c r="AJ16" s="627"/>
      <c r="AK16" s="627"/>
      <c r="AL16" s="628" t="s">
        <v>108</v>
      </c>
      <c r="AM16" s="629"/>
      <c r="AN16" s="629"/>
      <c r="AO16" s="630"/>
      <c r="AP16" s="620" t="s">
        <v>241</v>
      </c>
      <c r="AQ16" s="621"/>
      <c r="AR16" s="621"/>
      <c r="AS16" s="621"/>
      <c r="AT16" s="621"/>
      <c r="AU16" s="621"/>
      <c r="AV16" s="621"/>
      <c r="AW16" s="621"/>
      <c r="AX16" s="621"/>
      <c r="AY16" s="621"/>
      <c r="AZ16" s="621"/>
      <c r="BA16" s="621"/>
      <c r="BB16" s="621"/>
      <c r="BC16" s="621"/>
      <c r="BD16" s="621"/>
      <c r="BE16" s="621"/>
      <c r="BF16" s="622"/>
      <c r="BG16" s="623" t="s">
        <v>108</v>
      </c>
      <c r="BH16" s="624"/>
      <c r="BI16" s="624"/>
      <c r="BJ16" s="624"/>
      <c r="BK16" s="624"/>
      <c r="BL16" s="624"/>
      <c r="BM16" s="624"/>
      <c r="BN16" s="625"/>
      <c r="BO16" s="626" t="s">
        <v>108</v>
      </c>
      <c r="BP16" s="626"/>
      <c r="BQ16" s="626"/>
      <c r="BR16" s="626"/>
      <c r="BS16" s="632" t="s">
        <v>108</v>
      </c>
      <c r="BT16" s="624"/>
      <c r="BU16" s="624"/>
      <c r="BV16" s="624"/>
      <c r="BW16" s="624"/>
      <c r="BX16" s="624"/>
      <c r="BY16" s="624"/>
      <c r="BZ16" s="624"/>
      <c r="CA16" s="624"/>
      <c r="CB16" s="633"/>
      <c r="CD16" s="637" t="s">
        <v>242</v>
      </c>
      <c r="CE16" s="638"/>
      <c r="CF16" s="638"/>
      <c r="CG16" s="638"/>
      <c r="CH16" s="638"/>
      <c r="CI16" s="638"/>
      <c r="CJ16" s="638"/>
      <c r="CK16" s="638"/>
      <c r="CL16" s="638"/>
      <c r="CM16" s="638"/>
      <c r="CN16" s="638"/>
      <c r="CO16" s="638"/>
      <c r="CP16" s="638"/>
      <c r="CQ16" s="639"/>
      <c r="CR16" s="623" t="s">
        <v>108</v>
      </c>
      <c r="CS16" s="624"/>
      <c r="CT16" s="624"/>
      <c r="CU16" s="624"/>
      <c r="CV16" s="624"/>
      <c r="CW16" s="624"/>
      <c r="CX16" s="624"/>
      <c r="CY16" s="625"/>
      <c r="CZ16" s="626" t="s">
        <v>108</v>
      </c>
      <c r="DA16" s="626"/>
      <c r="DB16" s="626"/>
      <c r="DC16" s="626"/>
      <c r="DD16" s="632" t="s">
        <v>108</v>
      </c>
      <c r="DE16" s="624"/>
      <c r="DF16" s="624"/>
      <c r="DG16" s="624"/>
      <c r="DH16" s="624"/>
      <c r="DI16" s="624"/>
      <c r="DJ16" s="624"/>
      <c r="DK16" s="624"/>
      <c r="DL16" s="624"/>
      <c r="DM16" s="624"/>
      <c r="DN16" s="624"/>
      <c r="DO16" s="624"/>
      <c r="DP16" s="625"/>
      <c r="DQ16" s="632" t="s">
        <v>108</v>
      </c>
      <c r="DR16" s="624"/>
      <c r="DS16" s="624"/>
      <c r="DT16" s="624"/>
      <c r="DU16" s="624"/>
      <c r="DV16" s="624"/>
      <c r="DW16" s="624"/>
      <c r="DX16" s="624"/>
      <c r="DY16" s="624"/>
      <c r="DZ16" s="624"/>
      <c r="EA16" s="624"/>
      <c r="EB16" s="624"/>
      <c r="EC16" s="633"/>
    </row>
    <row r="17" spans="2:133" ht="11.25" customHeight="1" x14ac:dyDescent="0.15">
      <c r="B17" s="620" t="s">
        <v>243</v>
      </c>
      <c r="C17" s="621"/>
      <c r="D17" s="621"/>
      <c r="E17" s="621"/>
      <c r="F17" s="621"/>
      <c r="G17" s="621"/>
      <c r="H17" s="621"/>
      <c r="I17" s="621"/>
      <c r="J17" s="621"/>
      <c r="K17" s="621"/>
      <c r="L17" s="621"/>
      <c r="M17" s="621"/>
      <c r="N17" s="621"/>
      <c r="O17" s="621"/>
      <c r="P17" s="621"/>
      <c r="Q17" s="622"/>
      <c r="R17" s="623" t="s">
        <v>108</v>
      </c>
      <c r="S17" s="624"/>
      <c r="T17" s="624"/>
      <c r="U17" s="624"/>
      <c r="V17" s="624"/>
      <c r="W17" s="624"/>
      <c r="X17" s="624"/>
      <c r="Y17" s="625"/>
      <c r="Z17" s="626" t="s">
        <v>108</v>
      </c>
      <c r="AA17" s="626"/>
      <c r="AB17" s="626"/>
      <c r="AC17" s="626"/>
      <c r="AD17" s="627" t="s">
        <v>108</v>
      </c>
      <c r="AE17" s="627"/>
      <c r="AF17" s="627"/>
      <c r="AG17" s="627"/>
      <c r="AH17" s="627"/>
      <c r="AI17" s="627"/>
      <c r="AJ17" s="627"/>
      <c r="AK17" s="627"/>
      <c r="AL17" s="628" t="s">
        <v>108</v>
      </c>
      <c r="AM17" s="629"/>
      <c r="AN17" s="629"/>
      <c r="AO17" s="630"/>
      <c r="AP17" s="620" t="s">
        <v>244</v>
      </c>
      <c r="AQ17" s="621"/>
      <c r="AR17" s="621"/>
      <c r="AS17" s="621"/>
      <c r="AT17" s="621"/>
      <c r="AU17" s="621"/>
      <c r="AV17" s="621"/>
      <c r="AW17" s="621"/>
      <c r="AX17" s="621"/>
      <c r="AY17" s="621"/>
      <c r="AZ17" s="621"/>
      <c r="BA17" s="621"/>
      <c r="BB17" s="621"/>
      <c r="BC17" s="621"/>
      <c r="BD17" s="621"/>
      <c r="BE17" s="621"/>
      <c r="BF17" s="622"/>
      <c r="BG17" s="623" t="s">
        <v>108</v>
      </c>
      <c r="BH17" s="624"/>
      <c r="BI17" s="624"/>
      <c r="BJ17" s="624"/>
      <c r="BK17" s="624"/>
      <c r="BL17" s="624"/>
      <c r="BM17" s="624"/>
      <c r="BN17" s="625"/>
      <c r="BO17" s="626" t="s">
        <v>108</v>
      </c>
      <c r="BP17" s="626"/>
      <c r="BQ17" s="626"/>
      <c r="BR17" s="626"/>
      <c r="BS17" s="632" t="s">
        <v>108</v>
      </c>
      <c r="BT17" s="624"/>
      <c r="BU17" s="624"/>
      <c r="BV17" s="624"/>
      <c r="BW17" s="624"/>
      <c r="BX17" s="624"/>
      <c r="BY17" s="624"/>
      <c r="BZ17" s="624"/>
      <c r="CA17" s="624"/>
      <c r="CB17" s="633"/>
      <c r="CD17" s="637" t="s">
        <v>245</v>
      </c>
      <c r="CE17" s="638"/>
      <c r="CF17" s="638"/>
      <c r="CG17" s="638"/>
      <c r="CH17" s="638"/>
      <c r="CI17" s="638"/>
      <c r="CJ17" s="638"/>
      <c r="CK17" s="638"/>
      <c r="CL17" s="638"/>
      <c r="CM17" s="638"/>
      <c r="CN17" s="638"/>
      <c r="CO17" s="638"/>
      <c r="CP17" s="638"/>
      <c r="CQ17" s="639"/>
      <c r="CR17" s="623">
        <v>43235</v>
      </c>
      <c r="CS17" s="624"/>
      <c r="CT17" s="624"/>
      <c r="CU17" s="624"/>
      <c r="CV17" s="624"/>
      <c r="CW17" s="624"/>
      <c r="CX17" s="624"/>
      <c r="CY17" s="625"/>
      <c r="CZ17" s="626">
        <v>0.7</v>
      </c>
      <c r="DA17" s="626"/>
      <c r="DB17" s="626"/>
      <c r="DC17" s="626"/>
      <c r="DD17" s="632" t="s">
        <v>108</v>
      </c>
      <c r="DE17" s="624"/>
      <c r="DF17" s="624"/>
      <c r="DG17" s="624"/>
      <c r="DH17" s="624"/>
      <c r="DI17" s="624"/>
      <c r="DJ17" s="624"/>
      <c r="DK17" s="624"/>
      <c r="DL17" s="624"/>
      <c r="DM17" s="624"/>
      <c r="DN17" s="624"/>
      <c r="DO17" s="624"/>
      <c r="DP17" s="625"/>
      <c r="DQ17" s="632">
        <v>43235</v>
      </c>
      <c r="DR17" s="624"/>
      <c r="DS17" s="624"/>
      <c r="DT17" s="624"/>
      <c r="DU17" s="624"/>
      <c r="DV17" s="624"/>
      <c r="DW17" s="624"/>
      <c r="DX17" s="624"/>
      <c r="DY17" s="624"/>
      <c r="DZ17" s="624"/>
      <c r="EA17" s="624"/>
      <c r="EB17" s="624"/>
      <c r="EC17" s="633"/>
    </row>
    <row r="18" spans="2:133" ht="11.25" customHeight="1" x14ac:dyDescent="0.15">
      <c r="B18" s="620" t="s">
        <v>246</v>
      </c>
      <c r="C18" s="621"/>
      <c r="D18" s="621"/>
      <c r="E18" s="621"/>
      <c r="F18" s="621"/>
      <c r="G18" s="621"/>
      <c r="H18" s="621"/>
      <c r="I18" s="621"/>
      <c r="J18" s="621"/>
      <c r="K18" s="621"/>
      <c r="L18" s="621"/>
      <c r="M18" s="621"/>
      <c r="N18" s="621"/>
      <c r="O18" s="621"/>
      <c r="P18" s="621"/>
      <c r="Q18" s="622"/>
      <c r="R18" s="623">
        <v>11064</v>
      </c>
      <c r="S18" s="624"/>
      <c r="T18" s="624"/>
      <c r="U18" s="624"/>
      <c r="V18" s="624"/>
      <c r="W18" s="624"/>
      <c r="X18" s="624"/>
      <c r="Y18" s="625"/>
      <c r="Z18" s="626">
        <v>0.2</v>
      </c>
      <c r="AA18" s="626"/>
      <c r="AB18" s="626"/>
      <c r="AC18" s="626"/>
      <c r="AD18" s="627" t="s">
        <v>108</v>
      </c>
      <c r="AE18" s="627"/>
      <c r="AF18" s="627"/>
      <c r="AG18" s="627"/>
      <c r="AH18" s="627"/>
      <c r="AI18" s="627"/>
      <c r="AJ18" s="627"/>
      <c r="AK18" s="627"/>
      <c r="AL18" s="628" t="s">
        <v>108</v>
      </c>
      <c r="AM18" s="629"/>
      <c r="AN18" s="629"/>
      <c r="AO18" s="630"/>
      <c r="AP18" s="620" t="s">
        <v>247</v>
      </c>
      <c r="AQ18" s="621"/>
      <c r="AR18" s="621"/>
      <c r="AS18" s="621"/>
      <c r="AT18" s="621"/>
      <c r="AU18" s="621"/>
      <c r="AV18" s="621"/>
      <c r="AW18" s="621"/>
      <c r="AX18" s="621"/>
      <c r="AY18" s="621"/>
      <c r="AZ18" s="621"/>
      <c r="BA18" s="621"/>
      <c r="BB18" s="621"/>
      <c r="BC18" s="621"/>
      <c r="BD18" s="621"/>
      <c r="BE18" s="621"/>
      <c r="BF18" s="622"/>
      <c r="BG18" s="623" t="s">
        <v>108</v>
      </c>
      <c r="BH18" s="624"/>
      <c r="BI18" s="624"/>
      <c r="BJ18" s="624"/>
      <c r="BK18" s="624"/>
      <c r="BL18" s="624"/>
      <c r="BM18" s="624"/>
      <c r="BN18" s="625"/>
      <c r="BO18" s="626" t="s">
        <v>108</v>
      </c>
      <c r="BP18" s="626"/>
      <c r="BQ18" s="626"/>
      <c r="BR18" s="626"/>
      <c r="BS18" s="632" t="s">
        <v>108</v>
      </c>
      <c r="BT18" s="624"/>
      <c r="BU18" s="624"/>
      <c r="BV18" s="624"/>
      <c r="BW18" s="624"/>
      <c r="BX18" s="624"/>
      <c r="BY18" s="624"/>
      <c r="BZ18" s="624"/>
      <c r="CA18" s="624"/>
      <c r="CB18" s="633"/>
      <c r="CD18" s="637" t="s">
        <v>248</v>
      </c>
      <c r="CE18" s="638"/>
      <c r="CF18" s="638"/>
      <c r="CG18" s="638"/>
      <c r="CH18" s="638"/>
      <c r="CI18" s="638"/>
      <c r="CJ18" s="638"/>
      <c r="CK18" s="638"/>
      <c r="CL18" s="638"/>
      <c r="CM18" s="638"/>
      <c r="CN18" s="638"/>
      <c r="CO18" s="638"/>
      <c r="CP18" s="638"/>
      <c r="CQ18" s="639"/>
      <c r="CR18" s="623" t="s">
        <v>108</v>
      </c>
      <c r="CS18" s="624"/>
      <c r="CT18" s="624"/>
      <c r="CU18" s="624"/>
      <c r="CV18" s="624"/>
      <c r="CW18" s="624"/>
      <c r="CX18" s="624"/>
      <c r="CY18" s="625"/>
      <c r="CZ18" s="626" t="s">
        <v>108</v>
      </c>
      <c r="DA18" s="626"/>
      <c r="DB18" s="626"/>
      <c r="DC18" s="626"/>
      <c r="DD18" s="632" t="s">
        <v>108</v>
      </c>
      <c r="DE18" s="624"/>
      <c r="DF18" s="624"/>
      <c r="DG18" s="624"/>
      <c r="DH18" s="624"/>
      <c r="DI18" s="624"/>
      <c r="DJ18" s="624"/>
      <c r="DK18" s="624"/>
      <c r="DL18" s="624"/>
      <c r="DM18" s="624"/>
      <c r="DN18" s="624"/>
      <c r="DO18" s="624"/>
      <c r="DP18" s="625"/>
      <c r="DQ18" s="632" t="s">
        <v>108</v>
      </c>
      <c r="DR18" s="624"/>
      <c r="DS18" s="624"/>
      <c r="DT18" s="624"/>
      <c r="DU18" s="624"/>
      <c r="DV18" s="624"/>
      <c r="DW18" s="624"/>
      <c r="DX18" s="624"/>
      <c r="DY18" s="624"/>
      <c r="DZ18" s="624"/>
      <c r="EA18" s="624"/>
      <c r="EB18" s="624"/>
      <c r="EC18" s="633"/>
    </row>
    <row r="19" spans="2:133" ht="11.25" customHeight="1" x14ac:dyDescent="0.15">
      <c r="B19" s="620" t="s">
        <v>249</v>
      </c>
      <c r="C19" s="621"/>
      <c r="D19" s="621"/>
      <c r="E19" s="621"/>
      <c r="F19" s="621"/>
      <c r="G19" s="621"/>
      <c r="H19" s="621"/>
      <c r="I19" s="621"/>
      <c r="J19" s="621"/>
      <c r="K19" s="621"/>
      <c r="L19" s="621"/>
      <c r="M19" s="621"/>
      <c r="N19" s="621"/>
      <c r="O19" s="621"/>
      <c r="P19" s="621"/>
      <c r="Q19" s="622"/>
      <c r="R19" s="623">
        <v>1</v>
      </c>
      <c r="S19" s="624"/>
      <c r="T19" s="624"/>
      <c r="U19" s="624"/>
      <c r="V19" s="624"/>
      <c r="W19" s="624"/>
      <c r="X19" s="624"/>
      <c r="Y19" s="625"/>
      <c r="Z19" s="626">
        <v>0</v>
      </c>
      <c r="AA19" s="626"/>
      <c r="AB19" s="626"/>
      <c r="AC19" s="626"/>
      <c r="AD19" s="627" t="s">
        <v>108</v>
      </c>
      <c r="AE19" s="627"/>
      <c r="AF19" s="627"/>
      <c r="AG19" s="627"/>
      <c r="AH19" s="627"/>
      <c r="AI19" s="627"/>
      <c r="AJ19" s="627"/>
      <c r="AK19" s="627"/>
      <c r="AL19" s="628" t="s">
        <v>108</v>
      </c>
      <c r="AM19" s="629"/>
      <c r="AN19" s="629"/>
      <c r="AO19" s="630"/>
      <c r="AP19" s="620" t="s">
        <v>250</v>
      </c>
      <c r="AQ19" s="621"/>
      <c r="AR19" s="621"/>
      <c r="AS19" s="621"/>
      <c r="AT19" s="621"/>
      <c r="AU19" s="621"/>
      <c r="AV19" s="621"/>
      <c r="AW19" s="621"/>
      <c r="AX19" s="621"/>
      <c r="AY19" s="621"/>
      <c r="AZ19" s="621"/>
      <c r="BA19" s="621"/>
      <c r="BB19" s="621"/>
      <c r="BC19" s="621"/>
      <c r="BD19" s="621"/>
      <c r="BE19" s="621"/>
      <c r="BF19" s="622"/>
      <c r="BG19" s="623" t="s">
        <v>108</v>
      </c>
      <c r="BH19" s="624"/>
      <c r="BI19" s="624"/>
      <c r="BJ19" s="624"/>
      <c r="BK19" s="624"/>
      <c r="BL19" s="624"/>
      <c r="BM19" s="624"/>
      <c r="BN19" s="625"/>
      <c r="BO19" s="626" t="s">
        <v>108</v>
      </c>
      <c r="BP19" s="626"/>
      <c r="BQ19" s="626"/>
      <c r="BR19" s="626"/>
      <c r="BS19" s="632" t="s">
        <v>108</v>
      </c>
      <c r="BT19" s="624"/>
      <c r="BU19" s="624"/>
      <c r="BV19" s="624"/>
      <c r="BW19" s="624"/>
      <c r="BX19" s="624"/>
      <c r="BY19" s="624"/>
      <c r="BZ19" s="624"/>
      <c r="CA19" s="624"/>
      <c r="CB19" s="633"/>
      <c r="CD19" s="637" t="s">
        <v>251</v>
      </c>
      <c r="CE19" s="638"/>
      <c r="CF19" s="638"/>
      <c r="CG19" s="638"/>
      <c r="CH19" s="638"/>
      <c r="CI19" s="638"/>
      <c r="CJ19" s="638"/>
      <c r="CK19" s="638"/>
      <c r="CL19" s="638"/>
      <c r="CM19" s="638"/>
      <c r="CN19" s="638"/>
      <c r="CO19" s="638"/>
      <c r="CP19" s="638"/>
      <c r="CQ19" s="639"/>
      <c r="CR19" s="623" t="s">
        <v>108</v>
      </c>
      <c r="CS19" s="624"/>
      <c r="CT19" s="624"/>
      <c r="CU19" s="624"/>
      <c r="CV19" s="624"/>
      <c r="CW19" s="624"/>
      <c r="CX19" s="624"/>
      <c r="CY19" s="625"/>
      <c r="CZ19" s="626" t="s">
        <v>108</v>
      </c>
      <c r="DA19" s="626"/>
      <c r="DB19" s="626"/>
      <c r="DC19" s="626"/>
      <c r="DD19" s="632" t="s">
        <v>108</v>
      </c>
      <c r="DE19" s="624"/>
      <c r="DF19" s="624"/>
      <c r="DG19" s="624"/>
      <c r="DH19" s="624"/>
      <c r="DI19" s="624"/>
      <c r="DJ19" s="624"/>
      <c r="DK19" s="624"/>
      <c r="DL19" s="624"/>
      <c r="DM19" s="624"/>
      <c r="DN19" s="624"/>
      <c r="DO19" s="624"/>
      <c r="DP19" s="625"/>
      <c r="DQ19" s="632" t="s">
        <v>108</v>
      </c>
      <c r="DR19" s="624"/>
      <c r="DS19" s="624"/>
      <c r="DT19" s="624"/>
      <c r="DU19" s="624"/>
      <c r="DV19" s="624"/>
      <c r="DW19" s="624"/>
      <c r="DX19" s="624"/>
      <c r="DY19" s="624"/>
      <c r="DZ19" s="624"/>
      <c r="EA19" s="624"/>
      <c r="EB19" s="624"/>
      <c r="EC19" s="633"/>
    </row>
    <row r="20" spans="2:133" ht="11.25" customHeight="1" x14ac:dyDescent="0.15">
      <c r="B20" s="620" t="s">
        <v>252</v>
      </c>
      <c r="C20" s="621"/>
      <c r="D20" s="621"/>
      <c r="E20" s="621"/>
      <c r="F20" s="621"/>
      <c r="G20" s="621"/>
      <c r="H20" s="621"/>
      <c r="I20" s="621"/>
      <c r="J20" s="621"/>
      <c r="K20" s="621"/>
      <c r="L20" s="621"/>
      <c r="M20" s="621"/>
      <c r="N20" s="621"/>
      <c r="O20" s="621"/>
      <c r="P20" s="621"/>
      <c r="Q20" s="622"/>
      <c r="R20" s="623">
        <v>4971642</v>
      </c>
      <c r="S20" s="624"/>
      <c r="T20" s="624"/>
      <c r="U20" s="624"/>
      <c r="V20" s="624"/>
      <c r="W20" s="624"/>
      <c r="X20" s="624"/>
      <c r="Y20" s="625"/>
      <c r="Z20" s="626">
        <v>72.8</v>
      </c>
      <c r="AA20" s="626"/>
      <c r="AB20" s="626"/>
      <c r="AC20" s="626"/>
      <c r="AD20" s="627">
        <v>4960577</v>
      </c>
      <c r="AE20" s="627"/>
      <c r="AF20" s="627"/>
      <c r="AG20" s="627"/>
      <c r="AH20" s="627"/>
      <c r="AI20" s="627"/>
      <c r="AJ20" s="627"/>
      <c r="AK20" s="627"/>
      <c r="AL20" s="628">
        <v>99.9</v>
      </c>
      <c r="AM20" s="629"/>
      <c r="AN20" s="629"/>
      <c r="AO20" s="630"/>
      <c r="AP20" s="620" t="s">
        <v>253</v>
      </c>
      <c r="AQ20" s="621"/>
      <c r="AR20" s="621"/>
      <c r="AS20" s="621"/>
      <c r="AT20" s="621"/>
      <c r="AU20" s="621"/>
      <c r="AV20" s="621"/>
      <c r="AW20" s="621"/>
      <c r="AX20" s="621"/>
      <c r="AY20" s="621"/>
      <c r="AZ20" s="621"/>
      <c r="BA20" s="621"/>
      <c r="BB20" s="621"/>
      <c r="BC20" s="621"/>
      <c r="BD20" s="621"/>
      <c r="BE20" s="621"/>
      <c r="BF20" s="622"/>
      <c r="BG20" s="623" t="s">
        <v>108</v>
      </c>
      <c r="BH20" s="624"/>
      <c r="BI20" s="624"/>
      <c r="BJ20" s="624"/>
      <c r="BK20" s="624"/>
      <c r="BL20" s="624"/>
      <c r="BM20" s="624"/>
      <c r="BN20" s="625"/>
      <c r="BO20" s="626" t="s">
        <v>108</v>
      </c>
      <c r="BP20" s="626"/>
      <c r="BQ20" s="626"/>
      <c r="BR20" s="626"/>
      <c r="BS20" s="632" t="s">
        <v>108</v>
      </c>
      <c r="BT20" s="624"/>
      <c r="BU20" s="624"/>
      <c r="BV20" s="624"/>
      <c r="BW20" s="624"/>
      <c r="BX20" s="624"/>
      <c r="BY20" s="624"/>
      <c r="BZ20" s="624"/>
      <c r="CA20" s="624"/>
      <c r="CB20" s="633"/>
      <c r="CD20" s="637" t="s">
        <v>254</v>
      </c>
      <c r="CE20" s="638"/>
      <c r="CF20" s="638"/>
      <c r="CG20" s="638"/>
      <c r="CH20" s="638"/>
      <c r="CI20" s="638"/>
      <c r="CJ20" s="638"/>
      <c r="CK20" s="638"/>
      <c r="CL20" s="638"/>
      <c r="CM20" s="638"/>
      <c r="CN20" s="638"/>
      <c r="CO20" s="638"/>
      <c r="CP20" s="638"/>
      <c r="CQ20" s="639"/>
      <c r="CR20" s="623">
        <v>6356656</v>
      </c>
      <c r="CS20" s="624"/>
      <c r="CT20" s="624"/>
      <c r="CU20" s="624"/>
      <c r="CV20" s="624"/>
      <c r="CW20" s="624"/>
      <c r="CX20" s="624"/>
      <c r="CY20" s="625"/>
      <c r="CZ20" s="626">
        <v>100</v>
      </c>
      <c r="DA20" s="626"/>
      <c r="DB20" s="626"/>
      <c r="DC20" s="626"/>
      <c r="DD20" s="632">
        <v>790119</v>
      </c>
      <c r="DE20" s="624"/>
      <c r="DF20" s="624"/>
      <c r="DG20" s="624"/>
      <c r="DH20" s="624"/>
      <c r="DI20" s="624"/>
      <c r="DJ20" s="624"/>
      <c r="DK20" s="624"/>
      <c r="DL20" s="624"/>
      <c r="DM20" s="624"/>
      <c r="DN20" s="624"/>
      <c r="DO20" s="624"/>
      <c r="DP20" s="625"/>
      <c r="DQ20" s="632">
        <v>4695349</v>
      </c>
      <c r="DR20" s="624"/>
      <c r="DS20" s="624"/>
      <c r="DT20" s="624"/>
      <c r="DU20" s="624"/>
      <c r="DV20" s="624"/>
      <c r="DW20" s="624"/>
      <c r="DX20" s="624"/>
      <c r="DY20" s="624"/>
      <c r="DZ20" s="624"/>
      <c r="EA20" s="624"/>
      <c r="EB20" s="624"/>
      <c r="EC20" s="633"/>
    </row>
    <row r="21" spans="2:133" ht="11.25" customHeight="1" x14ac:dyDescent="0.15">
      <c r="B21" s="620" t="s">
        <v>255</v>
      </c>
      <c r="C21" s="621"/>
      <c r="D21" s="621"/>
      <c r="E21" s="621"/>
      <c r="F21" s="621"/>
      <c r="G21" s="621"/>
      <c r="H21" s="621"/>
      <c r="I21" s="621"/>
      <c r="J21" s="621"/>
      <c r="K21" s="621"/>
      <c r="L21" s="621"/>
      <c r="M21" s="621"/>
      <c r="N21" s="621"/>
      <c r="O21" s="621"/>
      <c r="P21" s="621"/>
      <c r="Q21" s="622"/>
      <c r="R21" s="623">
        <v>2802</v>
      </c>
      <c r="S21" s="624"/>
      <c r="T21" s="624"/>
      <c r="U21" s="624"/>
      <c r="V21" s="624"/>
      <c r="W21" s="624"/>
      <c r="X21" s="624"/>
      <c r="Y21" s="625"/>
      <c r="Z21" s="626">
        <v>0</v>
      </c>
      <c r="AA21" s="626"/>
      <c r="AB21" s="626"/>
      <c r="AC21" s="626"/>
      <c r="AD21" s="627">
        <v>2802</v>
      </c>
      <c r="AE21" s="627"/>
      <c r="AF21" s="627"/>
      <c r="AG21" s="627"/>
      <c r="AH21" s="627"/>
      <c r="AI21" s="627"/>
      <c r="AJ21" s="627"/>
      <c r="AK21" s="627"/>
      <c r="AL21" s="628">
        <v>0.1</v>
      </c>
      <c r="AM21" s="629"/>
      <c r="AN21" s="629"/>
      <c r="AO21" s="630"/>
      <c r="AP21" s="640" t="s">
        <v>256</v>
      </c>
      <c r="AQ21" s="641"/>
      <c r="AR21" s="641"/>
      <c r="AS21" s="641"/>
      <c r="AT21" s="641"/>
      <c r="AU21" s="641"/>
      <c r="AV21" s="641"/>
      <c r="AW21" s="641"/>
      <c r="AX21" s="641"/>
      <c r="AY21" s="641"/>
      <c r="AZ21" s="641"/>
      <c r="BA21" s="641"/>
      <c r="BB21" s="641"/>
      <c r="BC21" s="641"/>
      <c r="BD21" s="641"/>
      <c r="BE21" s="641"/>
      <c r="BF21" s="642"/>
      <c r="BG21" s="623" t="s">
        <v>108</v>
      </c>
      <c r="BH21" s="624"/>
      <c r="BI21" s="624"/>
      <c r="BJ21" s="624"/>
      <c r="BK21" s="624"/>
      <c r="BL21" s="624"/>
      <c r="BM21" s="624"/>
      <c r="BN21" s="625"/>
      <c r="BO21" s="626" t="s">
        <v>108</v>
      </c>
      <c r="BP21" s="626"/>
      <c r="BQ21" s="626"/>
      <c r="BR21" s="626"/>
      <c r="BS21" s="632" t="s">
        <v>108</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x14ac:dyDescent="0.15">
      <c r="B22" s="620" t="s">
        <v>257</v>
      </c>
      <c r="C22" s="621"/>
      <c r="D22" s="621"/>
      <c r="E22" s="621"/>
      <c r="F22" s="621"/>
      <c r="G22" s="621"/>
      <c r="H22" s="621"/>
      <c r="I22" s="621"/>
      <c r="J22" s="621"/>
      <c r="K22" s="621"/>
      <c r="L22" s="621"/>
      <c r="M22" s="621"/>
      <c r="N22" s="621"/>
      <c r="O22" s="621"/>
      <c r="P22" s="621"/>
      <c r="Q22" s="622"/>
      <c r="R22" s="623">
        <v>35358</v>
      </c>
      <c r="S22" s="624"/>
      <c r="T22" s="624"/>
      <c r="U22" s="624"/>
      <c r="V22" s="624"/>
      <c r="W22" s="624"/>
      <c r="X22" s="624"/>
      <c r="Y22" s="625"/>
      <c r="Z22" s="626">
        <v>0.5</v>
      </c>
      <c r="AA22" s="626"/>
      <c r="AB22" s="626"/>
      <c r="AC22" s="626"/>
      <c r="AD22" s="627" t="s">
        <v>108</v>
      </c>
      <c r="AE22" s="627"/>
      <c r="AF22" s="627"/>
      <c r="AG22" s="627"/>
      <c r="AH22" s="627"/>
      <c r="AI22" s="627"/>
      <c r="AJ22" s="627"/>
      <c r="AK22" s="627"/>
      <c r="AL22" s="628" t="s">
        <v>108</v>
      </c>
      <c r="AM22" s="629"/>
      <c r="AN22" s="629"/>
      <c r="AO22" s="630"/>
      <c r="AP22" s="640" t="s">
        <v>258</v>
      </c>
      <c r="AQ22" s="641"/>
      <c r="AR22" s="641"/>
      <c r="AS22" s="641"/>
      <c r="AT22" s="641"/>
      <c r="AU22" s="641"/>
      <c r="AV22" s="641"/>
      <c r="AW22" s="641"/>
      <c r="AX22" s="641"/>
      <c r="AY22" s="641"/>
      <c r="AZ22" s="641"/>
      <c r="BA22" s="641"/>
      <c r="BB22" s="641"/>
      <c r="BC22" s="641"/>
      <c r="BD22" s="641"/>
      <c r="BE22" s="641"/>
      <c r="BF22" s="642"/>
      <c r="BG22" s="623" t="s">
        <v>108</v>
      </c>
      <c r="BH22" s="624"/>
      <c r="BI22" s="624"/>
      <c r="BJ22" s="624"/>
      <c r="BK22" s="624"/>
      <c r="BL22" s="624"/>
      <c r="BM22" s="624"/>
      <c r="BN22" s="625"/>
      <c r="BO22" s="626" t="s">
        <v>108</v>
      </c>
      <c r="BP22" s="626"/>
      <c r="BQ22" s="626"/>
      <c r="BR22" s="626"/>
      <c r="BS22" s="632" t="s">
        <v>108</v>
      </c>
      <c r="BT22" s="624"/>
      <c r="BU22" s="624"/>
      <c r="BV22" s="624"/>
      <c r="BW22" s="624"/>
      <c r="BX22" s="624"/>
      <c r="BY22" s="624"/>
      <c r="BZ22" s="624"/>
      <c r="CA22" s="624"/>
      <c r="CB22" s="633"/>
      <c r="CD22" s="605" t="s">
        <v>259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260</v>
      </c>
      <c r="C23" s="621"/>
      <c r="D23" s="621"/>
      <c r="E23" s="621"/>
      <c r="F23" s="621"/>
      <c r="G23" s="621"/>
      <c r="H23" s="621"/>
      <c r="I23" s="621"/>
      <c r="J23" s="621"/>
      <c r="K23" s="621"/>
      <c r="L23" s="621"/>
      <c r="M23" s="621"/>
      <c r="N23" s="621"/>
      <c r="O23" s="621"/>
      <c r="P23" s="621"/>
      <c r="Q23" s="622"/>
      <c r="R23" s="623">
        <v>83440</v>
      </c>
      <c r="S23" s="624"/>
      <c r="T23" s="624"/>
      <c r="U23" s="624"/>
      <c r="V23" s="624"/>
      <c r="W23" s="624"/>
      <c r="X23" s="624"/>
      <c r="Y23" s="625"/>
      <c r="Z23" s="626">
        <v>1.2</v>
      </c>
      <c r="AA23" s="626"/>
      <c r="AB23" s="626"/>
      <c r="AC23" s="626"/>
      <c r="AD23" s="627" t="s">
        <v>108</v>
      </c>
      <c r="AE23" s="627"/>
      <c r="AF23" s="627"/>
      <c r="AG23" s="627"/>
      <c r="AH23" s="627"/>
      <c r="AI23" s="627"/>
      <c r="AJ23" s="627"/>
      <c r="AK23" s="627"/>
      <c r="AL23" s="628" t="s">
        <v>108</v>
      </c>
      <c r="AM23" s="629"/>
      <c r="AN23" s="629"/>
      <c r="AO23" s="630"/>
      <c r="AP23" s="640" t="s">
        <v>261</v>
      </c>
      <c r="AQ23" s="641"/>
      <c r="AR23" s="641"/>
      <c r="AS23" s="641"/>
      <c r="AT23" s="641"/>
      <c r="AU23" s="641"/>
      <c r="AV23" s="641"/>
      <c r="AW23" s="641"/>
      <c r="AX23" s="641"/>
      <c r="AY23" s="641"/>
      <c r="AZ23" s="641"/>
      <c r="BA23" s="641"/>
      <c r="BB23" s="641"/>
      <c r="BC23" s="641"/>
      <c r="BD23" s="641"/>
      <c r="BE23" s="641"/>
      <c r="BF23" s="642"/>
      <c r="BG23" s="623" t="s">
        <v>108</v>
      </c>
      <c r="BH23" s="624"/>
      <c r="BI23" s="624"/>
      <c r="BJ23" s="624"/>
      <c r="BK23" s="624"/>
      <c r="BL23" s="624"/>
      <c r="BM23" s="624"/>
      <c r="BN23" s="625"/>
      <c r="BO23" s="626" t="s">
        <v>108</v>
      </c>
      <c r="BP23" s="626"/>
      <c r="BQ23" s="626"/>
      <c r="BR23" s="626"/>
      <c r="BS23" s="632" t="s">
        <v>108</v>
      </c>
      <c r="BT23" s="624"/>
      <c r="BU23" s="624"/>
      <c r="BV23" s="624"/>
      <c r="BW23" s="624"/>
      <c r="BX23" s="624"/>
      <c r="BY23" s="624"/>
      <c r="BZ23" s="624"/>
      <c r="CA23" s="624"/>
      <c r="CB23" s="633"/>
      <c r="CD23" s="605" t="s">
        <v>200</v>
      </c>
      <c r="CE23" s="606"/>
      <c r="CF23" s="606"/>
      <c r="CG23" s="606"/>
      <c r="CH23" s="606"/>
      <c r="CI23" s="606"/>
      <c r="CJ23" s="606"/>
      <c r="CK23" s="606"/>
      <c r="CL23" s="606"/>
      <c r="CM23" s="606"/>
      <c r="CN23" s="606"/>
      <c r="CO23" s="606"/>
      <c r="CP23" s="606"/>
      <c r="CQ23" s="607"/>
      <c r="CR23" s="605" t="s">
        <v>262</v>
      </c>
      <c r="CS23" s="606"/>
      <c r="CT23" s="606"/>
      <c r="CU23" s="606"/>
      <c r="CV23" s="606"/>
      <c r="CW23" s="606"/>
      <c r="CX23" s="606"/>
      <c r="CY23" s="607"/>
      <c r="CZ23" s="605" t="s">
        <v>263</v>
      </c>
      <c r="DA23" s="606"/>
      <c r="DB23" s="606"/>
      <c r="DC23" s="607"/>
      <c r="DD23" s="605" t="s">
        <v>264</v>
      </c>
      <c r="DE23" s="606"/>
      <c r="DF23" s="606"/>
      <c r="DG23" s="606"/>
      <c r="DH23" s="606"/>
      <c r="DI23" s="606"/>
      <c r="DJ23" s="606"/>
      <c r="DK23" s="607"/>
      <c r="DL23" s="646" t="s">
        <v>265</v>
      </c>
      <c r="DM23" s="647"/>
      <c r="DN23" s="647"/>
      <c r="DO23" s="647"/>
      <c r="DP23" s="647"/>
      <c r="DQ23" s="647"/>
      <c r="DR23" s="647"/>
      <c r="DS23" s="647"/>
      <c r="DT23" s="647"/>
      <c r="DU23" s="647"/>
      <c r="DV23" s="648"/>
      <c r="DW23" s="605" t="s">
        <v>266</v>
      </c>
      <c r="DX23" s="606"/>
      <c r="DY23" s="606"/>
      <c r="DZ23" s="606"/>
      <c r="EA23" s="606"/>
      <c r="EB23" s="606"/>
      <c r="EC23" s="607"/>
    </row>
    <row r="24" spans="2:133" ht="11.25" customHeight="1" x14ac:dyDescent="0.15">
      <c r="B24" s="620" t="s">
        <v>267</v>
      </c>
      <c r="C24" s="621"/>
      <c r="D24" s="621"/>
      <c r="E24" s="621"/>
      <c r="F24" s="621"/>
      <c r="G24" s="621"/>
      <c r="H24" s="621"/>
      <c r="I24" s="621"/>
      <c r="J24" s="621"/>
      <c r="K24" s="621"/>
      <c r="L24" s="621"/>
      <c r="M24" s="621"/>
      <c r="N24" s="621"/>
      <c r="O24" s="621"/>
      <c r="P24" s="621"/>
      <c r="Q24" s="622"/>
      <c r="R24" s="623">
        <v>10137</v>
      </c>
      <c r="S24" s="624"/>
      <c r="T24" s="624"/>
      <c r="U24" s="624"/>
      <c r="V24" s="624"/>
      <c r="W24" s="624"/>
      <c r="X24" s="624"/>
      <c r="Y24" s="625"/>
      <c r="Z24" s="626">
        <v>0.1</v>
      </c>
      <c r="AA24" s="626"/>
      <c r="AB24" s="626"/>
      <c r="AC24" s="626"/>
      <c r="AD24" s="627" t="s">
        <v>108</v>
      </c>
      <c r="AE24" s="627"/>
      <c r="AF24" s="627"/>
      <c r="AG24" s="627"/>
      <c r="AH24" s="627"/>
      <c r="AI24" s="627"/>
      <c r="AJ24" s="627"/>
      <c r="AK24" s="627"/>
      <c r="AL24" s="628" t="s">
        <v>108</v>
      </c>
      <c r="AM24" s="629"/>
      <c r="AN24" s="629"/>
      <c r="AO24" s="630"/>
      <c r="AP24" s="640" t="s">
        <v>268</v>
      </c>
      <c r="AQ24" s="641"/>
      <c r="AR24" s="641"/>
      <c r="AS24" s="641"/>
      <c r="AT24" s="641"/>
      <c r="AU24" s="641"/>
      <c r="AV24" s="641"/>
      <c r="AW24" s="641"/>
      <c r="AX24" s="641"/>
      <c r="AY24" s="641"/>
      <c r="AZ24" s="641"/>
      <c r="BA24" s="641"/>
      <c r="BB24" s="641"/>
      <c r="BC24" s="641"/>
      <c r="BD24" s="641"/>
      <c r="BE24" s="641"/>
      <c r="BF24" s="642"/>
      <c r="BG24" s="623" t="s">
        <v>108</v>
      </c>
      <c r="BH24" s="624"/>
      <c r="BI24" s="624"/>
      <c r="BJ24" s="624"/>
      <c r="BK24" s="624"/>
      <c r="BL24" s="624"/>
      <c r="BM24" s="624"/>
      <c r="BN24" s="625"/>
      <c r="BO24" s="626" t="s">
        <v>108</v>
      </c>
      <c r="BP24" s="626"/>
      <c r="BQ24" s="626"/>
      <c r="BR24" s="626"/>
      <c r="BS24" s="632" t="s">
        <v>108</v>
      </c>
      <c r="BT24" s="624"/>
      <c r="BU24" s="624"/>
      <c r="BV24" s="624"/>
      <c r="BW24" s="624"/>
      <c r="BX24" s="624"/>
      <c r="BY24" s="624"/>
      <c r="BZ24" s="624"/>
      <c r="CA24" s="624"/>
      <c r="CB24" s="633"/>
      <c r="CD24" s="634" t="s">
        <v>269</v>
      </c>
      <c r="CE24" s="635"/>
      <c r="CF24" s="635"/>
      <c r="CG24" s="635"/>
      <c r="CH24" s="635"/>
      <c r="CI24" s="635"/>
      <c r="CJ24" s="635"/>
      <c r="CK24" s="635"/>
      <c r="CL24" s="635"/>
      <c r="CM24" s="635"/>
      <c r="CN24" s="635"/>
      <c r="CO24" s="635"/>
      <c r="CP24" s="635"/>
      <c r="CQ24" s="636"/>
      <c r="CR24" s="612">
        <v>1796746</v>
      </c>
      <c r="CS24" s="613"/>
      <c r="CT24" s="613"/>
      <c r="CU24" s="613"/>
      <c r="CV24" s="613"/>
      <c r="CW24" s="613"/>
      <c r="CX24" s="613"/>
      <c r="CY24" s="614"/>
      <c r="CZ24" s="650">
        <v>28.3</v>
      </c>
      <c r="DA24" s="651"/>
      <c r="DB24" s="651"/>
      <c r="DC24" s="652"/>
      <c r="DD24" s="649">
        <v>1096198</v>
      </c>
      <c r="DE24" s="613"/>
      <c r="DF24" s="613"/>
      <c r="DG24" s="613"/>
      <c r="DH24" s="613"/>
      <c r="DI24" s="613"/>
      <c r="DJ24" s="613"/>
      <c r="DK24" s="614"/>
      <c r="DL24" s="649">
        <v>1092428</v>
      </c>
      <c r="DM24" s="613"/>
      <c r="DN24" s="613"/>
      <c r="DO24" s="613"/>
      <c r="DP24" s="613"/>
      <c r="DQ24" s="613"/>
      <c r="DR24" s="613"/>
      <c r="DS24" s="613"/>
      <c r="DT24" s="613"/>
      <c r="DU24" s="613"/>
      <c r="DV24" s="614"/>
      <c r="DW24" s="617">
        <v>22</v>
      </c>
      <c r="DX24" s="618"/>
      <c r="DY24" s="618"/>
      <c r="DZ24" s="618"/>
      <c r="EA24" s="618"/>
      <c r="EB24" s="618"/>
      <c r="EC24" s="619"/>
    </row>
    <row r="25" spans="2:133" ht="11.25" customHeight="1" x14ac:dyDescent="0.15">
      <c r="B25" s="620" t="s">
        <v>270</v>
      </c>
      <c r="C25" s="621"/>
      <c r="D25" s="621"/>
      <c r="E25" s="621"/>
      <c r="F25" s="621"/>
      <c r="G25" s="621"/>
      <c r="H25" s="621"/>
      <c r="I25" s="621"/>
      <c r="J25" s="621"/>
      <c r="K25" s="621"/>
      <c r="L25" s="621"/>
      <c r="M25" s="621"/>
      <c r="N25" s="621"/>
      <c r="O25" s="621"/>
      <c r="P25" s="621"/>
      <c r="Q25" s="622"/>
      <c r="R25" s="623">
        <v>493783</v>
      </c>
      <c r="S25" s="624"/>
      <c r="T25" s="624"/>
      <c r="U25" s="624"/>
      <c r="V25" s="624"/>
      <c r="W25" s="624"/>
      <c r="X25" s="624"/>
      <c r="Y25" s="625"/>
      <c r="Z25" s="626">
        <v>7.2</v>
      </c>
      <c r="AA25" s="626"/>
      <c r="AB25" s="626"/>
      <c r="AC25" s="626"/>
      <c r="AD25" s="627" t="s">
        <v>108</v>
      </c>
      <c r="AE25" s="627"/>
      <c r="AF25" s="627"/>
      <c r="AG25" s="627"/>
      <c r="AH25" s="627"/>
      <c r="AI25" s="627"/>
      <c r="AJ25" s="627"/>
      <c r="AK25" s="627"/>
      <c r="AL25" s="628" t="s">
        <v>108</v>
      </c>
      <c r="AM25" s="629"/>
      <c r="AN25" s="629"/>
      <c r="AO25" s="630"/>
      <c r="AP25" s="640" t="s">
        <v>271</v>
      </c>
      <c r="AQ25" s="641"/>
      <c r="AR25" s="641"/>
      <c r="AS25" s="641"/>
      <c r="AT25" s="641"/>
      <c r="AU25" s="641"/>
      <c r="AV25" s="641"/>
      <c r="AW25" s="641"/>
      <c r="AX25" s="641"/>
      <c r="AY25" s="641"/>
      <c r="AZ25" s="641"/>
      <c r="BA25" s="641"/>
      <c r="BB25" s="641"/>
      <c r="BC25" s="641"/>
      <c r="BD25" s="641"/>
      <c r="BE25" s="641"/>
      <c r="BF25" s="642"/>
      <c r="BG25" s="623" t="s">
        <v>108</v>
      </c>
      <c r="BH25" s="624"/>
      <c r="BI25" s="624"/>
      <c r="BJ25" s="624"/>
      <c r="BK25" s="624"/>
      <c r="BL25" s="624"/>
      <c r="BM25" s="624"/>
      <c r="BN25" s="625"/>
      <c r="BO25" s="626" t="s">
        <v>108</v>
      </c>
      <c r="BP25" s="626"/>
      <c r="BQ25" s="626"/>
      <c r="BR25" s="626"/>
      <c r="BS25" s="632" t="s">
        <v>108</v>
      </c>
      <c r="BT25" s="624"/>
      <c r="BU25" s="624"/>
      <c r="BV25" s="624"/>
      <c r="BW25" s="624"/>
      <c r="BX25" s="624"/>
      <c r="BY25" s="624"/>
      <c r="BZ25" s="624"/>
      <c r="CA25" s="624"/>
      <c r="CB25" s="633"/>
      <c r="CD25" s="637" t="s">
        <v>272</v>
      </c>
      <c r="CE25" s="638"/>
      <c r="CF25" s="638"/>
      <c r="CG25" s="638"/>
      <c r="CH25" s="638"/>
      <c r="CI25" s="638"/>
      <c r="CJ25" s="638"/>
      <c r="CK25" s="638"/>
      <c r="CL25" s="638"/>
      <c r="CM25" s="638"/>
      <c r="CN25" s="638"/>
      <c r="CO25" s="638"/>
      <c r="CP25" s="638"/>
      <c r="CQ25" s="639"/>
      <c r="CR25" s="623">
        <v>909604</v>
      </c>
      <c r="CS25" s="655"/>
      <c r="CT25" s="655"/>
      <c r="CU25" s="655"/>
      <c r="CV25" s="655"/>
      <c r="CW25" s="655"/>
      <c r="CX25" s="655"/>
      <c r="CY25" s="656"/>
      <c r="CZ25" s="657">
        <v>14.3</v>
      </c>
      <c r="DA25" s="658"/>
      <c r="DB25" s="658"/>
      <c r="DC25" s="659"/>
      <c r="DD25" s="632">
        <v>799664</v>
      </c>
      <c r="DE25" s="655"/>
      <c r="DF25" s="655"/>
      <c r="DG25" s="655"/>
      <c r="DH25" s="655"/>
      <c r="DI25" s="655"/>
      <c r="DJ25" s="655"/>
      <c r="DK25" s="656"/>
      <c r="DL25" s="632">
        <v>795894</v>
      </c>
      <c r="DM25" s="655"/>
      <c r="DN25" s="655"/>
      <c r="DO25" s="655"/>
      <c r="DP25" s="655"/>
      <c r="DQ25" s="655"/>
      <c r="DR25" s="655"/>
      <c r="DS25" s="655"/>
      <c r="DT25" s="655"/>
      <c r="DU25" s="655"/>
      <c r="DV25" s="656"/>
      <c r="DW25" s="628">
        <v>16</v>
      </c>
      <c r="DX25" s="653"/>
      <c r="DY25" s="653"/>
      <c r="DZ25" s="653"/>
      <c r="EA25" s="653"/>
      <c r="EB25" s="653"/>
      <c r="EC25" s="654"/>
    </row>
    <row r="26" spans="2:133" ht="11.25" customHeight="1" x14ac:dyDescent="0.15">
      <c r="B26" s="660" t="s">
        <v>273</v>
      </c>
      <c r="C26" s="661"/>
      <c r="D26" s="661"/>
      <c r="E26" s="661"/>
      <c r="F26" s="661"/>
      <c r="G26" s="661"/>
      <c r="H26" s="661"/>
      <c r="I26" s="661"/>
      <c r="J26" s="661"/>
      <c r="K26" s="661"/>
      <c r="L26" s="661"/>
      <c r="M26" s="661"/>
      <c r="N26" s="661"/>
      <c r="O26" s="661"/>
      <c r="P26" s="661"/>
      <c r="Q26" s="662"/>
      <c r="R26" s="623" t="s">
        <v>108</v>
      </c>
      <c r="S26" s="624"/>
      <c r="T26" s="624"/>
      <c r="U26" s="624"/>
      <c r="V26" s="624"/>
      <c r="W26" s="624"/>
      <c r="X26" s="624"/>
      <c r="Y26" s="625"/>
      <c r="Z26" s="626" t="s">
        <v>108</v>
      </c>
      <c r="AA26" s="626"/>
      <c r="AB26" s="626"/>
      <c r="AC26" s="626"/>
      <c r="AD26" s="627" t="s">
        <v>108</v>
      </c>
      <c r="AE26" s="627"/>
      <c r="AF26" s="627"/>
      <c r="AG26" s="627"/>
      <c r="AH26" s="627"/>
      <c r="AI26" s="627"/>
      <c r="AJ26" s="627"/>
      <c r="AK26" s="627"/>
      <c r="AL26" s="628" t="s">
        <v>108</v>
      </c>
      <c r="AM26" s="629"/>
      <c r="AN26" s="629"/>
      <c r="AO26" s="630"/>
      <c r="AP26" s="640" t="s">
        <v>274</v>
      </c>
      <c r="AQ26" s="663"/>
      <c r="AR26" s="663"/>
      <c r="AS26" s="663"/>
      <c r="AT26" s="663"/>
      <c r="AU26" s="663"/>
      <c r="AV26" s="663"/>
      <c r="AW26" s="663"/>
      <c r="AX26" s="663"/>
      <c r="AY26" s="663"/>
      <c r="AZ26" s="663"/>
      <c r="BA26" s="663"/>
      <c r="BB26" s="663"/>
      <c r="BC26" s="663"/>
      <c r="BD26" s="663"/>
      <c r="BE26" s="663"/>
      <c r="BF26" s="642"/>
      <c r="BG26" s="623" t="s">
        <v>108</v>
      </c>
      <c r="BH26" s="624"/>
      <c r="BI26" s="624"/>
      <c r="BJ26" s="624"/>
      <c r="BK26" s="624"/>
      <c r="BL26" s="624"/>
      <c r="BM26" s="624"/>
      <c r="BN26" s="625"/>
      <c r="BO26" s="626" t="s">
        <v>108</v>
      </c>
      <c r="BP26" s="626"/>
      <c r="BQ26" s="626"/>
      <c r="BR26" s="626"/>
      <c r="BS26" s="632" t="s">
        <v>108</v>
      </c>
      <c r="BT26" s="624"/>
      <c r="BU26" s="624"/>
      <c r="BV26" s="624"/>
      <c r="BW26" s="624"/>
      <c r="BX26" s="624"/>
      <c r="BY26" s="624"/>
      <c r="BZ26" s="624"/>
      <c r="CA26" s="624"/>
      <c r="CB26" s="633"/>
      <c r="CD26" s="637" t="s">
        <v>275</v>
      </c>
      <c r="CE26" s="638"/>
      <c r="CF26" s="638"/>
      <c r="CG26" s="638"/>
      <c r="CH26" s="638"/>
      <c r="CI26" s="638"/>
      <c r="CJ26" s="638"/>
      <c r="CK26" s="638"/>
      <c r="CL26" s="638"/>
      <c r="CM26" s="638"/>
      <c r="CN26" s="638"/>
      <c r="CO26" s="638"/>
      <c r="CP26" s="638"/>
      <c r="CQ26" s="639"/>
      <c r="CR26" s="623">
        <v>574693</v>
      </c>
      <c r="CS26" s="624"/>
      <c r="CT26" s="624"/>
      <c r="CU26" s="624"/>
      <c r="CV26" s="624"/>
      <c r="CW26" s="624"/>
      <c r="CX26" s="624"/>
      <c r="CY26" s="625"/>
      <c r="CZ26" s="657">
        <v>9</v>
      </c>
      <c r="DA26" s="658"/>
      <c r="DB26" s="658"/>
      <c r="DC26" s="659"/>
      <c r="DD26" s="632">
        <v>470449</v>
      </c>
      <c r="DE26" s="624"/>
      <c r="DF26" s="624"/>
      <c r="DG26" s="624"/>
      <c r="DH26" s="624"/>
      <c r="DI26" s="624"/>
      <c r="DJ26" s="624"/>
      <c r="DK26" s="625"/>
      <c r="DL26" s="632" t="s">
        <v>206</v>
      </c>
      <c r="DM26" s="624"/>
      <c r="DN26" s="624"/>
      <c r="DO26" s="624"/>
      <c r="DP26" s="624"/>
      <c r="DQ26" s="624"/>
      <c r="DR26" s="624"/>
      <c r="DS26" s="624"/>
      <c r="DT26" s="624"/>
      <c r="DU26" s="624"/>
      <c r="DV26" s="625"/>
      <c r="DW26" s="628" t="s">
        <v>206</v>
      </c>
      <c r="DX26" s="653"/>
      <c r="DY26" s="653"/>
      <c r="DZ26" s="653"/>
      <c r="EA26" s="653"/>
      <c r="EB26" s="653"/>
      <c r="EC26" s="654"/>
    </row>
    <row r="27" spans="2:133" ht="11.25" customHeight="1" x14ac:dyDescent="0.15">
      <c r="B27" s="620" t="s">
        <v>276</v>
      </c>
      <c r="C27" s="621"/>
      <c r="D27" s="621"/>
      <c r="E27" s="621"/>
      <c r="F27" s="621"/>
      <c r="G27" s="621"/>
      <c r="H27" s="621"/>
      <c r="I27" s="621"/>
      <c r="J27" s="621"/>
      <c r="K27" s="621"/>
      <c r="L27" s="621"/>
      <c r="M27" s="621"/>
      <c r="N27" s="621"/>
      <c r="O27" s="621"/>
      <c r="P27" s="621"/>
      <c r="Q27" s="622"/>
      <c r="R27" s="623">
        <v>275687</v>
      </c>
      <c r="S27" s="624"/>
      <c r="T27" s="624"/>
      <c r="U27" s="624"/>
      <c r="V27" s="624"/>
      <c r="W27" s="624"/>
      <c r="X27" s="624"/>
      <c r="Y27" s="625"/>
      <c r="Z27" s="626">
        <v>4</v>
      </c>
      <c r="AA27" s="626"/>
      <c r="AB27" s="626"/>
      <c r="AC27" s="626"/>
      <c r="AD27" s="627" t="s">
        <v>108</v>
      </c>
      <c r="AE27" s="627"/>
      <c r="AF27" s="627"/>
      <c r="AG27" s="627"/>
      <c r="AH27" s="627"/>
      <c r="AI27" s="627"/>
      <c r="AJ27" s="627"/>
      <c r="AK27" s="627"/>
      <c r="AL27" s="628" t="s">
        <v>108</v>
      </c>
      <c r="AM27" s="629"/>
      <c r="AN27" s="629"/>
      <c r="AO27" s="630"/>
      <c r="AP27" s="620" t="s">
        <v>277</v>
      </c>
      <c r="AQ27" s="621"/>
      <c r="AR27" s="621"/>
      <c r="AS27" s="621"/>
      <c r="AT27" s="621"/>
      <c r="AU27" s="621"/>
      <c r="AV27" s="621"/>
      <c r="AW27" s="621"/>
      <c r="AX27" s="621"/>
      <c r="AY27" s="621"/>
      <c r="AZ27" s="621"/>
      <c r="BA27" s="621"/>
      <c r="BB27" s="621"/>
      <c r="BC27" s="621"/>
      <c r="BD27" s="621"/>
      <c r="BE27" s="621"/>
      <c r="BF27" s="622"/>
      <c r="BG27" s="623">
        <v>4580542</v>
      </c>
      <c r="BH27" s="624"/>
      <c r="BI27" s="624"/>
      <c r="BJ27" s="624"/>
      <c r="BK27" s="624"/>
      <c r="BL27" s="624"/>
      <c r="BM27" s="624"/>
      <c r="BN27" s="625"/>
      <c r="BO27" s="626">
        <v>100</v>
      </c>
      <c r="BP27" s="626"/>
      <c r="BQ27" s="626"/>
      <c r="BR27" s="626"/>
      <c r="BS27" s="632" t="s">
        <v>108</v>
      </c>
      <c r="BT27" s="624"/>
      <c r="BU27" s="624"/>
      <c r="BV27" s="624"/>
      <c r="BW27" s="624"/>
      <c r="BX27" s="624"/>
      <c r="BY27" s="624"/>
      <c r="BZ27" s="624"/>
      <c r="CA27" s="624"/>
      <c r="CB27" s="633"/>
      <c r="CD27" s="637" t="s">
        <v>278</v>
      </c>
      <c r="CE27" s="638"/>
      <c r="CF27" s="638"/>
      <c r="CG27" s="638"/>
      <c r="CH27" s="638"/>
      <c r="CI27" s="638"/>
      <c r="CJ27" s="638"/>
      <c r="CK27" s="638"/>
      <c r="CL27" s="638"/>
      <c r="CM27" s="638"/>
      <c r="CN27" s="638"/>
      <c r="CO27" s="638"/>
      <c r="CP27" s="638"/>
      <c r="CQ27" s="639"/>
      <c r="CR27" s="623">
        <v>843907</v>
      </c>
      <c r="CS27" s="655"/>
      <c r="CT27" s="655"/>
      <c r="CU27" s="655"/>
      <c r="CV27" s="655"/>
      <c r="CW27" s="655"/>
      <c r="CX27" s="655"/>
      <c r="CY27" s="656"/>
      <c r="CZ27" s="657">
        <v>13.3</v>
      </c>
      <c r="DA27" s="658"/>
      <c r="DB27" s="658"/>
      <c r="DC27" s="659"/>
      <c r="DD27" s="632">
        <v>253299</v>
      </c>
      <c r="DE27" s="655"/>
      <c r="DF27" s="655"/>
      <c r="DG27" s="655"/>
      <c r="DH27" s="655"/>
      <c r="DI27" s="655"/>
      <c r="DJ27" s="655"/>
      <c r="DK27" s="656"/>
      <c r="DL27" s="632">
        <v>253299</v>
      </c>
      <c r="DM27" s="655"/>
      <c r="DN27" s="655"/>
      <c r="DO27" s="655"/>
      <c r="DP27" s="655"/>
      <c r="DQ27" s="655"/>
      <c r="DR27" s="655"/>
      <c r="DS27" s="655"/>
      <c r="DT27" s="655"/>
      <c r="DU27" s="655"/>
      <c r="DV27" s="656"/>
      <c r="DW27" s="628">
        <v>5.0999999999999996</v>
      </c>
      <c r="DX27" s="653"/>
      <c r="DY27" s="653"/>
      <c r="DZ27" s="653"/>
      <c r="EA27" s="653"/>
      <c r="EB27" s="653"/>
      <c r="EC27" s="654"/>
    </row>
    <row r="28" spans="2:133" ht="11.25" customHeight="1" x14ac:dyDescent="0.15">
      <c r="B28" s="620" t="s">
        <v>279</v>
      </c>
      <c r="C28" s="621"/>
      <c r="D28" s="621"/>
      <c r="E28" s="621"/>
      <c r="F28" s="621"/>
      <c r="G28" s="621"/>
      <c r="H28" s="621"/>
      <c r="I28" s="621"/>
      <c r="J28" s="621"/>
      <c r="K28" s="621"/>
      <c r="L28" s="621"/>
      <c r="M28" s="621"/>
      <c r="N28" s="621"/>
      <c r="O28" s="621"/>
      <c r="P28" s="621"/>
      <c r="Q28" s="622"/>
      <c r="R28" s="623">
        <v>227764</v>
      </c>
      <c r="S28" s="624"/>
      <c r="T28" s="624"/>
      <c r="U28" s="624"/>
      <c r="V28" s="624"/>
      <c r="W28" s="624"/>
      <c r="X28" s="624"/>
      <c r="Y28" s="625"/>
      <c r="Z28" s="626">
        <v>3.3</v>
      </c>
      <c r="AA28" s="626"/>
      <c r="AB28" s="626"/>
      <c r="AC28" s="626"/>
      <c r="AD28" s="627">
        <v>2549</v>
      </c>
      <c r="AE28" s="627"/>
      <c r="AF28" s="627"/>
      <c r="AG28" s="627"/>
      <c r="AH28" s="627"/>
      <c r="AI28" s="627"/>
      <c r="AJ28" s="627"/>
      <c r="AK28" s="627"/>
      <c r="AL28" s="628">
        <v>0.1</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280</v>
      </c>
      <c r="CE28" s="638"/>
      <c r="CF28" s="638"/>
      <c r="CG28" s="638"/>
      <c r="CH28" s="638"/>
      <c r="CI28" s="638"/>
      <c r="CJ28" s="638"/>
      <c r="CK28" s="638"/>
      <c r="CL28" s="638"/>
      <c r="CM28" s="638"/>
      <c r="CN28" s="638"/>
      <c r="CO28" s="638"/>
      <c r="CP28" s="638"/>
      <c r="CQ28" s="639"/>
      <c r="CR28" s="623">
        <v>43235</v>
      </c>
      <c r="CS28" s="624"/>
      <c r="CT28" s="624"/>
      <c r="CU28" s="624"/>
      <c r="CV28" s="624"/>
      <c r="CW28" s="624"/>
      <c r="CX28" s="624"/>
      <c r="CY28" s="625"/>
      <c r="CZ28" s="657">
        <v>0.7</v>
      </c>
      <c r="DA28" s="658"/>
      <c r="DB28" s="658"/>
      <c r="DC28" s="659"/>
      <c r="DD28" s="632">
        <v>43235</v>
      </c>
      <c r="DE28" s="624"/>
      <c r="DF28" s="624"/>
      <c r="DG28" s="624"/>
      <c r="DH28" s="624"/>
      <c r="DI28" s="624"/>
      <c r="DJ28" s="624"/>
      <c r="DK28" s="625"/>
      <c r="DL28" s="632">
        <v>43235</v>
      </c>
      <c r="DM28" s="624"/>
      <c r="DN28" s="624"/>
      <c r="DO28" s="624"/>
      <c r="DP28" s="624"/>
      <c r="DQ28" s="624"/>
      <c r="DR28" s="624"/>
      <c r="DS28" s="624"/>
      <c r="DT28" s="624"/>
      <c r="DU28" s="624"/>
      <c r="DV28" s="625"/>
      <c r="DW28" s="628">
        <v>0.9</v>
      </c>
      <c r="DX28" s="653"/>
      <c r="DY28" s="653"/>
      <c r="DZ28" s="653"/>
      <c r="EA28" s="653"/>
      <c r="EB28" s="653"/>
      <c r="EC28" s="654"/>
    </row>
    <row r="29" spans="2:133" ht="11.25" customHeight="1" x14ac:dyDescent="0.15">
      <c r="B29" s="620" t="s">
        <v>281</v>
      </c>
      <c r="C29" s="621"/>
      <c r="D29" s="621"/>
      <c r="E29" s="621"/>
      <c r="F29" s="621"/>
      <c r="G29" s="621"/>
      <c r="H29" s="621"/>
      <c r="I29" s="621"/>
      <c r="J29" s="621"/>
      <c r="K29" s="621"/>
      <c r="L29" s="621"/>
      <c r="M29" s="621"/>
      <c r="N29" s="621"/>
      <c r="O29" s="621"/>
      <c r="P29" s="621"/>
      <c r="Q29" s="622"/>
      <c r="R29" s="623">
        <v>50</v>
      </c>
      <c r="S29" s="624"/>
      <c r="T29" s="624"/>
      <c r="U29" s="624"/>
      <c r="V29" s="624"/>
      <c r="W29" s="624"/>
      <c r="X29" s="624"/>
      <c r="Y29" s="625"/>
      <c r="Z29" s="626">
        <v>0</v>
      </c>
      <c r="AA29" s="626"/>
      <c r="AB29" s="626"/>
      <c r="AC29" s="626"/>
      <c r="AD29" s="627" t="s">
        <v>108</v>
      </c>
      <c r="AE29" s="627"/>
      <c r="AF29" s="627"/>
      <c r="AG29" s="627"/>
      <c r="AH29" s="627"/>
      <c r="AI29" s="627"/>
      <c r="AJ29" s="627"/>
      <c r="AK29" s="627"/>
      <c r="AL29" s="628" t="s">
        <v>108</v>
      </c>
      <c r="AM29" s="629"/>
      <c r="AN29" s="629"/>
      <c r="AO29" s="630"/>
      <c r="AP29" s="602" t="s">
        <v>200</v>
      </c>
      <c r="AQ29" s="603"/>
      <c r="AR29" s="603"/>
      <c r="AS29" s="603"/>
      <c r="AT29" s="603"/>
      <c r="AU29" s="603"/>
      <c r="AV29" s="603"/>
      <c r="AW29" s="603"/>
      <c r="AX29" s="603"/>
      <c r="AY29" s="603"/>
      <c r="AZ29" s="603"/>
      <c r="BA29" s="603"/>
      <c r="BB29" s="603"/>
      <c r="BC29" s="603"/>
      <c r="BD29" s="603"/>
      <c r="BE29" s="603"/>
      <c r="BF29" s="604"/>
      <c r="BG29" s="602" t="s">
        <v>282</v>
      </c>
      <c r="BH29" s="664"/>
      <c r="BI29" s="664"/>
      <c r="BJ29" s="664"/>
      <c r="BK29" s="664"/>
      <c r="BL29" s="664"/>
      <c r="BM29" s="664"/>
      <c r="BN29" s="664"/>
      <c r="BO29" s="664"/>
      <c r="BP29" s="664"/>
      <c r="BQ29" s="665"/>
      <c r="BR29" s="602" t="s">
        <v>283</v>
      </c>
      <c r="BS29" s="664"/>
      <c r="BT29" s="664"/>
      <c r="BU29" s="664"/>
      <c r="BV29" s="664"/>
      <c r="BW29" s="664"/>
      <c r="BX29" s="664"/>
      <c r="BY29" s="664"/>
      <c r="BZ29" s="664"/>
      <c r="CA29" s="664"/>
      <c r="CB29" s="665"/>
      <c r="CD29" s="684" t="s">
        <v>284</v>
      </c>
      <c r="CE29" s="685"/>
      <c r="CF29" s="637" t="s">
        <v>285</v>
      </c>
      <c r="CG29" s="638"/>
      <c r="CH29" s="638"/>
      <c r="CI29" s="638"/>
      <c r="CJ29" s="638"/>
      <c r="CK29" s="638"/>
      <c r="CL29" s="638"/>
      <c r="CM29" s="638"/>
      <c r="CN29" s="638"/>
      <c r="CO29" s="638"/>
      <c r="CP29" s="638"/>
      <c r="CQ29" s="639"/>
      <c r="CR29" s="623">
        <v>43235</v>
      </c>
      <c r="CS29" s="655"/>
      <c r="CT29" s="655"/>
      <c r="CU29" s="655"/>
      <c r="CV29" s="655"/>
      <c r="CW29" s="655"/>
      <c r="CX29" s="655"/>
      <c r="CY29" s="656"/>
      <c r="CZ29" s="657">
        <v>0.7</v>
      </c>
      <c r="DA29" s="658"/>
      <c r="DB29" s="658"/>
      <c r="DC29" s="659"/>
      <c r="DD29" s="632">
        <v>43235</v>
      </c>
      <c r="DE29" s="655"/>
      <c r="DF29" s="655"/>
      <c r="DG29" s="655"/>
      <c r="DH29" s="655"/>
      <c r="DI29" s="655"/>
      <c r="DJ29" s="655"/>
      <c r="DK29" s="656"/>
      <c r="DL29" s="632">
        <v>43235</v>
      </c>
      <c r="DM29" s="655"/>
      <c r="DN29" s="655"/>
      <c r="DO29" s="655"/>
      <c r="DP29" s="655"/>
      <c r="DQ29" s="655"/>
      <c r="DR29" s="655"/>
      <c r="DS29" s="655"/>
      <c r="DT29" s="655"/>
      <c r="DU29" s="655"/>
      <c r="DV29" s="656"/>
      <c r="DW29" s="628">
        <v>0.9</v>
      </c>
      <c r="DX29" s="653"/>
      <c r="DY29" s="653"/>
      <c r="DZ29" s="653"/>
      <c r="EA29" s="653"/>
      <c r="EB29" s="653"/>
      <c r="EC29" s="654"/>
    </row>
    <row r="30" spans="2:133" ht="11.25" customHeight="1" x14ac:dyDescent="0.15">
      <c r="B30" s="620" t="s">
        <v>286</v>
      </c>
      <c r="C30" s="621"/>
      <c r="D30" s="621"/>
      <c r="E30" s="621"/>
      <c r="F30" s="621"/>
      <c r="G30" s="621"/>
      <c r="H30" s="621"/>
      <c r="I30" s="621"/>
      <c r="J30" s="621"/>
      <c r="K30" s="621"/>
      <c r="L30" s="621"/>
      <c r="M30" s="621"/>
      <c r="N30" s="621"/>
      <c r="O30" s="621"/>
      <c r="P30" s="621"/>
      <c r="Q30" s="622"/>
      <c r="R30" s="623">
        <v>141818</v>
      </c>
      <c r="S30" s="624"/>
      <c r="T30" s="624"/>
      <c r="U30" s="624"/>
      <c r="V30" s="624"/>
      <c r="W30" s="624"/>
      <c r="X30" s="624"/>
      <c r="Y30" s="625"/>
      <c r="Z30" s="626">
        <v>2.1</v>
      </c>
      <c r="AA30" s="626"/>
      <c r="AB30" s="626"/>
      <c r="AC30" s="626"/>
      <c r="AD30" s="627" t="s">
        <v>108</v>
      </c>
      <c r="AE30" s="627"/>
      <c r="AF30" s="627"/>
      <c r="AG30" s="627"/>
      <c r="AH30" s="627"/>
      <c r="AI30" s="627"/>
      <c r="AJ30" s="627"/>
      <c r="AK30" s="627"/>
      <c r="AL30" s="628" t="s">
        <v>108</v>
      </c>
      <c r="AM30" s="629"/>
      <c r="AN30" s="629"/>
      <c r="AO30" s="630"/>
      <c r="AP30" s="669" t="s">
        <v>287</v>
      </c>
      <c r="AQ30" s="670"/>
      <c r="AR30" s="670"/>
      <c r="AS30" s="670"/>
      <c r="AT30" s="675" t="s">
        <v>288</v>
      </c>
      <c r="AU30" s="182"/>
      <c r="AV30" s="182"/>
      <c r="AW30" s="182"/>
      <c r="AX30" s="609" t="s">
        <v>166</v>
      </c>
      <c r="AY30" s="610"/>
      <c r="AZ30" s="610"/>
      <c r="BA30" s="610"/>
      <c r="BB30" s="610"/>
      <c r="BC30" s="610"/>
      <c r="BD30" s="610"/>
      <c r="BE30" s="610"/>
      <c r="BF30" s="611"/>
      <c r="BG30" s="681">
        <v>99.3</v>
      </c>
      <c r="BH30" s="682"/>
      <c r="BI30" s="682"/>
      <c r="BJ30" s="682"/>
      <c r="BK30" s="682"/>
      <c r="BL30" s="682"/>
      <c r="BM30" s="618">
        <v>97.1</v>
      </c>
      <c r="BN30" s="682"/>
      <c r="BO30" s="682"/>
      <c r="BP30" s="682"/>
      <c r="BQ30" s="683"/>
      <c r="BR30" s="681">
        <v>99</v>
      </c>
      <c r="BS30" s="682"/>
      <c r="BT30" s="682"/>
      <c r="BU30" s="682"/>
      <c r="BV30" s="682"/>
      <c r="BW30" s="682"/>
      <c r="BX30" s="618">
        <v>96.9</v>
      </c>
      <c r="BY30" s="682"/>
      <c r="BZ30" s="682"/>
      <c r="CA30" s="682"/>
      <c r="CB30" s="683"/>
      <c r="CD30" s="686"/>
      <c r="CE30" s="687"/>
      <c r="CF30" s="637" t="s">
        <v>289</v>
      </c>
      <c r="CG30" s="638"/>
      <c r="CH30" s="638"/>
      <c r="CI30" s="638"/>
      <c r="CJ30" s="638"/>
      <c r="CK30" s="638"/>
      <c r="CL30" s="638"/>
      <c r="CM30" s="638"/>
      <c r="CN30" s="638"/>
      <c r="CO30" s="638"/>
      <c r="CP30" s="638"/>
      <c r="CQ30" s="639"/>
      <c r="CR30" s="623">
        <v>38665</v>
      </c>
      <c r="CS30" s="624"/>
      <c r="CT30" s="624"/>
      <c r="CU30" s="624"/>
      <c r="CV30" s="624"/>
      <c r="CW30" s="624"/>
      <c r="CX30" s="624"/>
      <c r="CY30" s="625"/>
      <c r="CZ30" s="657">
        <v>0.6</v>
      </c>
      <c r="DA30" s="658"/>
      <c r="DB30" s="658"/>
      <c r="DC30" s="659"/>
      <c r="DD30" s="632">
        <v>38665</v>
      </c>
      <c r="DE30" s="624"/>
      <c r="DF30" s="624"/>
      <c r="DG30" s="624"/>
      <c r="DH30" s="624"/>
      <c r="DI30" s="624"/>
      <c r="DJ30" s="624"/>
      <c r="DK30" s="625"/>
      <c r="DL30" s="632">
        <v>38665</v>
      </c>
      <c r="DM30" s="624"/>
      <c r="DN30" s="624"/>
      <c r="DO30" s="624"/>
      <c r="DP30" s="624"/>
      <c r="DQ30" s="624"/>
      <c r="DR30" s="624"/>
      <c r="DS30" s="624"/>
      <c r="DT30" s="624"/>
      <c r="DU30" s="624"/>
      <c r="DV30" s="625"/>
      <c r="DW30" s="628">
        <v>0.8</v>
      </c>
      <c r="DX30" s="653"/>
      <c r="DY30" s="653"/>
      <c r="DZ30" s="653"/>
      <c r="EA30" s="653"/>
      <c r="EB30" s="653"/>
      <c r="EC30" s="654"/>
    </row>
    <row r="31" spans="2:133" ht="11.25" customHeight="1" x14ac:dyDescent="0.15">
      <c r="B31" s="620" t="s">
        <v>290</v>
      </c>
      <c r="C31" s="621"/>
      <c r="D31" s="621"/>
      <c r="E31" s="621"/>
      <c r="F31" s="621"/>
      <c r="G31" s="621"/>
      <c r="H31" s="621"/>
      <c r="I31" s="621"/>
      <c r="J31" s="621"/>
      <c r="K31" s="621"/>
      <c r="L31" s="621"/>
      <c r="M31" s="621"/>
      <c r="N31" s="621"/>
      <c r="O31" s="621"/>
      <c r="P31" s="621"/>
      <c r="Q31" s="622"/>
      <c r="R31" s="623">
        <v>175169</v>
      </c>
      <c r="S31" s="624"/>
      <c r="T31" s="624"/>
      <c r="U31" s="624"/>
      <c r="V31" s="624"/>
      <c r="W31" s="624"/>
      <c r="X31" s="624"/>
      <c r="Y31" s="625"/>
      <c r="Z31" s="626">
        <v>2.6</v>
      </c>
      <c r="AA31" s="626"/>
      <c r="AB31" s="626"/>
      <c r="AC31" s="626"/>
      <c r="AD31" s="627" t="s">
        <v>108</v>
      </c>
      <c r="AE31" s="627"/>
      <c r="AF31" s="627"/>
      <c r="AG31" s="627"/>
      <c r="AH31" s="627"/>
      <c r="AI31" s="627"/>
      <c r="AJ31" s="627"/>
      <c r="AK31" s="627"/>
      <c r="AL31" s="628" t="s">
        <v>108</v>
      </c>
      <c r="AM31" s="629"/>
      <c r="AN31" s="629"/>
      <c r="AO31" s="630"/>
      <c r="AP31" s="671"/>
      <c r="AQ31" s="672"/>
      <c r="AR31" s="672"/>
      <c r="AS31" s="672"/>
      <c r="AT31" s="676"/>
      <c r="AU31" s="181" t="s">
        <v>291</v>
      </c>
      <c r="AV31" s="181"/>
      <c r="AW31" s="181"/>
      <c r="AX31" s="620" t="s">
        <v>292</v>
      </c>
      <c r="AY31" s="621"/>
      <c r="AZ31" s="621"/>
      <c r="BA31" s="621"/>
      <c r="BB31" s="621"/>
      <c r="BC31" s="621"/>
      <c r="BD31" s="621"/>
      <c r="BE31" s="621"/>
      <c r="BF31" s="622"/>
      <c r="BG31" s="678">
        <v>98.4</v>
      </c>
      <c r="BH31" s="655"/>
      <c r="BI31" s="655"/>
      <c r="BJ31" s="655"/>
      <c r="BK31" s="655"/>
      <c r="BL31" s="655"/>
      <c r="BM31" s="629">
        <v>96.1</v>
      </c>
      <c r="BN31" s="679"/>
      <c r="BO31" s="679"/>
      <c r="BP31" s="679"/>
      <c r="BQ31" s="680"/>
      <c r="BR31" s="678">
        <v>97.9</v>
      </c>
      <c r="BS31" s="655"/>
      <c r="BT31" s="655"/>
      <c r="BU31" s="655"/>
      <c r="BV31" s="655"/>
      <c r="BW31" s="655"/>
      <c r="BX31" s="629">
        <v>95.2</v>
      </c>
      <c r="BY31" s="679"/>
      <c r="BZ31" s="679"/>
      <c r="CA31" s="679"/>
      <c r="CB31" s="680"/>
      <c r="CD31" s="686"/>
      <c r="CE31" s="687"/>
      <c r="CF31" s="637" t="s">
        <v>293</v>
      </c>
      <c r="CG31" s="638"/>
      <c r="CH31" s="638"/>
      <c r="CI31" s="638"/>
      <c r="CJ31" s="638"/>
      <c r="CK31" s="638"/>
      <c r="CL31" s="638"/>
      <c r="CM31" s="638"/>
      <c r="CN31" s="638"/>
      <c r="CO31" s="638"/>
      <c r="CP31" s="638"/>
      <c r="CQ31" s="639"/>
      <c r="CR31" s="623">
        <v>4570</v>
      </c>
      <c r="CS31" s="655"/>
      <c r="CT31" s="655"/>
      <c r="CU31" s="655"/>
      <c r="CV31" s="655"/>
      <c r="CW31" s="655"/>
      <c r="CX31" s="655"/>
      <c r="CY31" s="656"/>
      <c r="CZ31" s="657">
        <v>0.1</v>
      </c>
      <c r="DA31" s="658"/>
      <c r="DB31" s="658"/>
      <c r="DC31" s="659"/>
      <c r="DD31" s="632">
        <v>4570</v>
      </c>
      <c r="DE31" s="655"/>
      <c r="DF31" s="655"/>
      <c r="DG31" s="655"/>
      <c r="DH31" s="655"/>
      <c r="DI31" s="655"/>
      <c r="DJ31" s="655"/>
      <c r="DK31" s="656"/>
      <c r="DL31" s="632">
        <v>4570</v>
      </c>
      <c r="DM31" s="655"/>
      <c r="DN31" s="655"/>
      <c r="DO31" s="655"/>
      <c r="DP31" s="655"/>
      <c r="DQ31" s="655"/>
      <c r="DR31" s="655"/>
      <c r="DS31" s="655"/>
      <c r="DT31" s="655"/>
      <c r="DU31" s="655"/>
      <c r="DV31" s="656"/>
      <c r="DW31" s="628">
        <v>0.1</v>
      </c>
      <c r="DX31" s="653"/>
      <c r="DY31" s="653"/>
      <c r="DZ31" s="653"/>
      <c r="EA31" s="653"/>
      <c r="EB31" s="653"/>
      <c r="EC31" s="654"/>
    </row>
    <row r="32" spans="2:133" ht="11.25" customHeight="1" x14ac:dyDescent="0.15">
      <c r="B32" s="620" t="s">
        <v>294</v>
      </c>
      <c r="C32" s="621"/>
      <c r="D32" s="621"/>
      <c r="E32" s="621"/>
      <c r="F32" s="621"/>
      <c r="G32" s="621"/>
      <c r="H32" s="621"/>
      <c r="I32" s="621"/>
      <c r="J32" s="621"/>
      <c r="K32" s="621"/>
      <c r="L32" s="621"/>
      <c r="M32" s="621"/>
      <c r="N32" s="621"/>
      <c r="O32" s="621"/>
      <c r="P32" s="621"/>
      <c r="Q32" s="622"/>
      <c r="R32" s="623">
        <v>176310</v>
      </c>
      <c r="S32" s="624"/>
      <c r="T32" s="624"/>
      <c r="U32" s="624"/>
      <c r="V32" s="624"/>
      <c r="W32" s="624"/>
      <c r="X32" s="624"/>
      <c r="Y32" s="625"/>
      <c r="Z32" s="626">
        <v>2.6</v>
      </c>
      <c r="AA32" s="626"/>
      <c r="AB32" s="626"/>
      <c r="AC32" s="626"/>
      <c r="AD32" s="627">
        <v>152</v>
      </c>
      <c r="AE32" s="627"/>
      <c r="AF32" s="627"/>
      <c r="AG32" s="627"/>
      <c r="AH32" s="627"/>
      <c r="AI32" s="627"/>
      <c r="AJ32" s="627"/>
      <c r="AK32" s="627"/>
      <c r="AL32" s="628">
        <v>0</v>
      </c>
      <c r="AM32" s="629"/>
      <c r="AN32" s="629"/>
      <c r="AO32" s="630"/>
      <c r="AP32" s="673"/>
      <c r="AQ32" s="674"/>
      <c r="AR32" s="674"/>
      <c r="AS32" s="674"/>
      <c r="AT32" s="677"/>
      <c r="AU32" s="183"/>
      <c r="AV32" s="183"/>
      <c r="AW32" s="183"/>
      <c r="AX32" s="666" t="s">
        <v>295</v>
      </c>
      <c r="AY32" s="667"/>
      <c r="AZ32" s="667"/>
      <c r="BA32" s="667"/>
      <c r="BB32" s="667"/>
      <c r="BC32" s="667"/>
      <c r="BD32" s="667"/>
      <c r="BE32" s="667"/>
      <c r="BF32" s="668"/>
      <c r="BG32" s="690">
        <v>99.5</v>
      </c>
      <c r="BH32" s="691"/>
      <c r="BI32" s="691"/>
      <c r="BJ32" s="691"/>
      <c r="BK32" s="691"/>
      <c r="BL32" s="691"/>
      <c r="BM32" s="692">
        <v>97.3</v>
      </c>
      <c r="BN32" s="691"/>
      <c r="BO32" s="691"/>
      <c r="BP32" s="691"/>
      <c r="BQ32" s="693"/>
      <c r="BR32" s="690">
        <v>99.3</v>
      </c>
      <c r="BS32" s="691"/>
      <c r="BT32" s="691"/>
      <c r="BU32" s="691"/>
      <c r="BV32" s="691"/>
      <c r="BW32" s="691"/>
      <c r="BX32" s="692">
        <v>97.4</v>
      </c>
      <c r="BY32" s="691"/>
      <c r="BZ32" s="691"/>
      <c r="CA32" s="691"/>
      <c r="CB32" s="693"/>
      <c r="CD32" s="688"/>
      <c r="CE32" s="689"/>
      <c r="CF32" s="637" t="s">
        <v>296</v>
      </c>
      <c r="CG32" s="638"/>
      <c r="CH32" s="638"/>
      <c r="CI32" s="638"/>
      <c r="CJ32" s="638"/>
      <c r="CK32" s="638"/>
      <c r="CL32" s="638"/>
      <c r="CM32" s="638"/>
      <c r="CN32" s="638"/>
      <c r="CO32" s="638"/>
      <c r="CP32" s="638"/>
      <c r="CQ32" s="639"/>
      <c r="CR32" s="623" t="s">
        <v>108</v>
      </c>
      <c r="CS32" s="624"/>
      <c r="CT32" s="624"/>
      <c r="CU32" s="624"/>
      <c r="CV32" s="624"/>
      <c r="CW32" s="624"/>
      <c r="CX32" s="624"/>
      <c r="CY32" s="625"/>
      <c r="CZ32" s="657" t="s">
        <v>108</v>
      </c>
      <c r="DA32" s="658"/>
      <c r="DB32" s="658"/>
      <c r="DC32" s="659"/>
      <c r="DD32" s="632" t="s">
        <v>108</v>
      </c>
      <c r="DE32" s="624"/>
      <c r="DF32" s="624"/>
      <c r="DG32" s="624"/>
      <c r="DH32" s="624"/>
      <c r="DI32" s="624"/>
      <c r="DJ32" s="624"/>
      <c r="DK32" s="625"/>
      <c r="DL32" s="632" t="s">
        <v>108</v>
      </c>
      <c r="DM32" s="624"/>
      <c r="DN32" s="624"/>
      <c r="DO32" s="624"/>
      <c r="DP32" s="624"/>
      <c r="DQ32" s="624"/>
      <c r="DR32" s="624"/>
      <c r="DS32" s="624"/>
      <c r="DT32" s="624"/>
      <c r="DU32" s="624"/>
      <c r="DV32" s="625"/>
      <c r="DW32" s="628" t="s">
        <v>108</v>
      </c>
      <c r="DX32" s="653"/>
      <c r="DY32" s="653"/>
      <c r="DZ32" s="653"/>
      <c r="EA32" s="653"/>
      <c r="EB32" s="653"/>
      <c r="EC32" s="654"/>
    </row>
    <row r="33" spans="2:133" ht="11.25" customHeight="1" x14ac:dyDescent="0.15">
      <c r="B33" s="620" t="s">
        <v>297</v>
      </c>
      <c r="C33" s="621"/>
      <c r="D33" s="621"/>
      <c r="E33" s="621"/>
      <c r="F33" s="621"/>
      <c r="G33" s="621"/>
      <c r="H33" s="621"/>
      <c r="I33" s="621"/>
      <c r="J33" s="621"/>
      <c r="K33" s="621"/>
      <c r="L33" s="621"/>
      <c r="M33" s="621"/>
      <c r="N33" s="621"/>
      <c r="O33" s="621"/>
      <c r="P33" s="621"/>
      <c r="Q33" s="622"/>
      <c r="R33" s="623">
        <v>231600</v>
      </c>
      <c r="S33" s="624"/>
      <c r="T33" s="624"/>
      <c r="U33" s="624"/>
      <c r="V33" s="624"/>
      <c r="W33" s="624"/>
      <c r="X33" s="624"/>
      <c r="Y33" s="625"/>
      <c r="Z33" s="626">
        <v>3.4</v>
      </c>
      <c r="AA33" s="626"/>
      <c r="AB33" s="626"/>
      <c r="AC33" s="626"/>
      <c r="AD33" s="627" t="s">
        <v>108</v>
      </c>
      <c r="AE33" s="627"/>
      <c r="AF33" s="627"/>
      <c r="AG33" s="627"/>
      <c r="AH33" s="627"/>
      <c r="AI33" s="627"/>
      <c r="AJ33" s="627"/>
      <c r="AK33" s="627"/>
      <c r="AL33" s="628" t="s">
        <v>108</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298</v>
      </c>
      <c r="CE33" s="638"/>
      <c r="CF33" s="638"/>
      <c r="CG33" s="638"/>
      <c r="CH33" s="638"/>
      <c r="CI33" s="638"/>
      <c r="CJ33" s="638"/>
      <c r="CK33" s="638"/>
      <c r="CL33" s="638"/>
      <c r="CM33" s="638"/>
      <c r="CN33" s="638"/>
      <c r="CO33" s="638"/>
      <c r="CP33" s="638"/>
      <c r="CQ33" s="639"/>
      <c r="CR33" s="623">
        <v>3769791</v>
      </c>
      <c r="CS33" s="655"/>
      <c r="CT33" s="655"/>
      <c r="CU33" s="655"/>
      <c r="CV33" s="655"/>
      <c r="CW33" s="655"/>
      <c r="CX33" s="655"/>
      <c r="CY33" s="656"/>
      <c r="CZ33" s="657">
        <v>59.3</v>
      </c>
      <c r="DA33" s="658"/>
      <c r="DB33" s="658"/>
      <c r="DC33" s="659"/>
      <c r="DD33" s="632">
        <v>3065146</v>
      </c>
      <c r="DE33" s="655"/>
      <c r="DF33" s="655"/>
      <c r="DG33" s="655"/>
      <c r="DH33" s="655"/>
      <c r="DI33" s="655"/>
      <c r="DJ33" s="655"/>
      <c r="DK33" s="656"/>
      <c r="DL33" s="632">
        <v>2331840</v>
      </c>
      <c r="DM33" s="655"/>
      <c r="DN33" s="655"/>
      <c r="DO33" s="655"/>
      <c r="DP33" s="655"/>
      <c r="DQ33" s="655"/>
      <c r="DR33" s="655"/>
      <c r="DS33" s="655"/>
      <c r="DT33" s="655"/>
      <c r="DU33" s="655"/>
      <c r="DV33" s="656"/>
      <c r="DW33" s="628">
        <v>47</v>
      </c>
      <c r="DX33" s="653"/>
      <c r="DY33" s="653"/>
      <c r="DZ33" s="653"/>
      <c r="EA33" s="653"/>
      <c r="EB33" s="653"/>
      <c r="EC33" s="654"/>
    </row>
    <row r="34" spans="2:133" ht="11.25" customHeight="1" x14ac:dyDescent="0.15">
      <c r="B34" s="620" t="s">
        <v>299</v>
      </c>
      <c r="C34" s="621"/>
      <c r="D34" s="621"/>
      <c r="E34" s="621"/>
      <c r="F34" s="621"/>
      <c r="G34" s="621"/>
      <c r="H34" s="621"/>
      <c r="I34" s="621"/>
      <c r="J34" s="621"/>
      <c r="K34" s="621"/>
      <c r="L34" s="621"/>
      <c r="M34" s="621"/>
      <c r="N34" s="621"/>
      <c r="O34" s="621"/>
      <c r="P34" s="621"/>
      <c r="Q34" s="622"/>
      <c r="R34" s="623" t="s">
        <v>108</v>
      </c>
      <c r="S34" s="624"/>
      <c r="T34" s="624"/>
      <c r="U34" s="624"/>
      <c r="V34" s="624"/>
      <c r="W34" s="624"/>
      <c r="X34" s="624"/>
      <c r="Y34" s="625"/>
      <c r="Z34" s="626" t="s">
        <v>108</v>
      </c>
      <c r="AA34" s="626"/>
      <c r="AB34" s="626"/>
      <c r="AC34" s="626"/>
      <c r="AD34" s="627" t="s">
        <v>108</v>
      </c>
      <c r="AE34" s="627"/>
      <c r="AF34" s="627"/>
      <c r="AG34" s="627"/>
      <c r="AH34" s="627"/>
      <c r="AI34" s="627"/>
      <c r="AJ34" s="627"/>
      <c r="AK34" s="627"/>
      <c r="AL34" s="628" t="s">
        <v>108</v>
      </c>
      <c r="AM34" s="629"/>
      <c r="AN34" s="629"/>
      <c r="AO34" s="630"/>
      <c r="AP34" s="186"/>
      <c r="AQ34" s="602" t="s">
        <v>300</v>
      </c>
      <c r="AR34" s="603"/>
      <c r="AS34" s="603"/>
      <c r="AT34" s="603"/>
      <c r="AU34" s="603"/>
      <c r="AV34" s="603"/>
      <c r="AW34" s="603"/>
      <c r="AX34" s="603"/>
      <c r="AY34" s="603"/>
      <c r="AZ34" s="603"/>
      <c r="BA34" s="603"/>
      <c r="BB34" s="603"/>
      <c r="BC34" s="603"/>
      <c r="BD34" s="603"/>
      <c r="BE34" s="603"/>
      <c r="BF34" s="604"/>
      <c r="BG34" s="602" t="s">
        <v>301</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302</v>
      </c>
      <c r="CE34" s="638"/>
      <c r="CF34" s="638"/>
      <c r="CG34" s="638"/>
      <c r="CH34" s="638"/>
      <c r="CI34" s="638"/>
      <c r="CJ34" s="638"/>
      <c r="CK34" s="638"/>
      <c r="CL34" s="638"/>
      <c r="CM34" s="638"/>
      <c r="CN34" s="638"/>
      <c r="CO34" s="638"/>
      <c r="CP34" s="638"/>
      <c r="CQ34" s="639"/>
      <c r="CR34" s="623">
        <v>1251388</v>
      </c>
      <c r="CS34" s="624"/>
      <c r="CT34" s="624"/>
      <c r="CU34" s="624"/>
      <c r="CV34" s="624"/>
      <c r="CW34" s="624"/>
      <c r="CX34" s="624"/>
      <c r="CY34" s="625"/>
      <c r="CZ34" s="657">
        <v>19.7</v>
      </c>
      <c r="DA34" s="658"/>
      <c r="DB34" s="658"/>
      <c r="DC34" s="659"/>
      <c r="DD34" s="632">
        <v>968094</v>
      </c>
      <c r="DE34" s="624"/>
      <c r="DF34" s="624"/>
      <c r="DG34" s="624"/>
      <c r="DH34" s="624"/>
      <c r="DI34" s="624"/>
      <c r="DJ34" s="624"/>
      <c r="DK34" s="625"/>
      <c r="DL34" s="632">
        <v>825577</v>
      </c>
      <c r="DM34" s="624"/>
      <c r="DN34" s="624"/>
      <c r="DO34" s="624"/>
      <c r="DP34" s="624"/>
      <c r="DQ34" s="624"/>
      <c r="DR34" s="624"/>
      <c r="DS34" s="624"/>
      <c r="DT34" s="624"/>
      <c r="DU34" s="624"/>
      <c r="DV34" s="625"/>
      <c r="DW34" s="628">
        <v>16.600000000000001</v>
      </c>
      <c r="DX34" s="653"/>
      <c r="DY34" s="653"/>
      <c r="DZ34" s="653"/>
      <c r="EA34" s="653"/>
      <c r="EB34" s="653"/>
      <c r="EC34" s="654"/>
    </row>
    <row r="35" spans="2:133" ht="11.25" customHeight="1" x14ac:dyDescent="0.15">
      <c r="B35" s="620" t="s">
        <v>303</v>
      </c>
      <c r="C35" s="621"/>
      <c r="D35" s="621"/>
      <c r="E35" s="621"/>
      <c r="F35" s="621"/>
      <c r="G35" s="621"/>
      <c r="H35" s="621"/>
      <c r="I35" s="621"/>
      <c r="J35" s="621"/>
      <c r="K35" s="621"/>
      <c r="L35" s="621"/>
      <c r="M35" s="621"/>
      <c r="N35" s="621"/>
      <c r="O35" s="621"/>
      <c r="P35" s="621"/>
      <c r="Q35" s="622"/>
      <c r="R35" s="623" t="s">
        <v>108</v>
      </c>
      <c r="S35" s="624"/>
      <c r="T35" s="624"/>
      <c r="U35" s="624"/>
      <c r="V35" s="624"/>
      <c r="W35" s="624"/>
      <c r="X35" s="624"/>
      <c r="Y35" s="625"/>
      <c r="Z35" s="626" t="s">
        <v>108</v>
      </c>
      <c r="AA35" s="626"/>
      <c r="AB35" s="626"/>
      <c r="AC35" s="626"/>
      <c r="AD35" s="627" t="s">
        <v>108</v>
      </c>
      <c r="AE35" s="627"/>
      <c r="AF35" s="627"/>
      <c r="AG35" s="627"/>
      <c r="AH35" s="627"/>
      <c r="AI35" s="627"/>
      <c r="AJ35" s="627"/>
      <c r="AK35" s="627"/>
      <c r="AL35" s="628" t="s">
        <v>108</v>
      </c>
      <c r="AM35" s="629"/>
      <c r="AN35" s="629"/>
      <c r="AO35" s="630"/>
      <c r="AP35" s="186"/>
      <c r="AQ35" s="634" t="s">
        <v>304</v>
      </c>
      <c r="AR35" s="635"/>
      <c r="AS35" s="635"/>
      <c r="AT35" s="635"/>
      <c r="AU35" s="635"/>
      <c r="AV35" s="635"/>
      <c r="AW35" s="635"/>
      <c r="AX35" s="635"/>
      <c r="AY35" s="636"/>
      <c r="AZ35" s="612">
        <v>1234910</v>
      </c>
      <c r="BA35" s="613"/>
      <c r="BB35" s="613"/>
      <c r="BC35" s="613"/>
      <c r="BD35" s="613"/>
      <c r="BE35" s="613"/>
      <c r="BF35" s="694"/>
      <c r="BG35" s="634" t="s">
        <v>305</v>
      </c>
      <c r="BH35" s="635"/>
      <c r="BI35" s="635"/>
      <c r="BJ35" s="635"/>
      <c r="BK35" s="635"/>
      <c r="BL35" s="635"/>
      <c r="BM35" s="635"/>
      <c r="BN35" s="635"/>
      <c r="BO35" s="635"/>
      <c r="BP35" s="635"/>
      <c r="BQ35" s="635"/>
      <c r="BR35" s="635"/>
      <c r="BS35" s="635"/>
      <c r="BT35" s="635"/>
      <c r="BU35" s="636"/>
      <c r="BV35" s="612">
        <v>74999</v>
      </c>
      <c r="BW35" s="613"/>
      <c r="BX35" s="613"/>
      <c r="BY35" s="613"/>
      <c r="BZ35" s="613"/>
      <c r="CA35" s="613"/>
      <c r="CB35" s="694"/>
      <c r="CD35" s="637" t="s">
        <v>306</v>
      </c>
      <c r="CE35" s="638"/>
      <c r="CF35" s="638"/>
      <c r="CG35" s="638"/>
      <c r="CH35" s="638"/>
      <c r="CI35" s="638"/>
      <c r="CJ35" s="638"/>
      <c r="CK35" s="638"/>
      <c r="CL35" s="638"/>
      <c r="CM35" s="638"/>
      <c r="CN35" s="638"/>
      <c r="CO35" s="638"/>
      <c r="CP35" s="638"/>
      <c r="CQ35" s="639"/>
      <c r="CR35" s="623">
        <v>16596</v>
      </c>
      <c r="CS35" s="655"/>
      <c r="CT35" s="655"/>
      <c r="CU35" s="655"/>
      <c r="CV35" s="655"/>
      <c r="CW35" s="655"/>
      <c r="CX35" s="655"/>
      <c r="CY35" s="656"/>
      <c r="CZ35" s="657">
        <v>0.3</v>
      </c>
      <c r="DA35" s="658"/>
      <c r="DB35" s="658"/>
      <c r="DC35" s="659"/>
      <c r="DD35" s="632">
        <v>16478</v>
      </c>
      <c r="DE35" s="655"/>
      <c r="DF35" s="655"/>
      <c r="DG35" s="655"/>
      <c r="DH35" s="655"/>
      <c r="DI35" s="655"/>
      <c r="DJ35" s="655"/>
      <c r="DK35" s="656"/>
      <c r="DL35" s="632">
        <v>16478</v>
      </c>
      <c r="DM35" s="655"/>
      <c r="DN35" s="655"/>
      <c r="DO35" s="655"/>
      <c r="DP35" s="655"/>
      <c r="DQ35" s="655"/>
      <c r="DR35" s="655"/>
      <c r="DS35" s="655"/>
      <c r="DT35" s="655"/>
      <c r="DU35" s="655"/>
      <c r="DV35" s="656"/>
      <c r="DW35" s="628">
        <v>0.3</v>
      </c>
      <c r="DX35" s="653"/>
      <c r="DY35" s="653"/>
      <c r="DZ35" s="653"/>
      <c r="EA35" s="653"/>
      <c r="EB35" s="653"/>
      <c r="EC35" s="654"/>
    </row>
    <row r="36" spans="2:133" ht="11.25" customHeight="1" x14ac:dyDescent="0.15">
      <c r="B36" s="666" t="s">
        <v>307</v>
      </c>
      <c r="C36" s="667"/>
      <c r="D36" s="667"/>
      <c r="E36" s="667"/>
      <c r="F36" s="667"/>
      <c r="G36" s="667"/>
      <c r="H36" s="667"/>
      <c r="I36" s="667"/>
      <c r="J36" s="667"/>
      <c r="K36" s="667"/>
      <c r="L36" s="667"/>
      <c r="M36" s="667"/>
      <c r="N36" s="667"/>
      <c r="O36" s="667"/>
      <c r="P36" s="667"/>
      <c r="Q36" s="668"/>
      <c r="R36" s="695">
        <v>6825560</v>
      </c>
      <c r="S36" s="696"/>
      <c r="T36" s="696"/>
      <c r="U36" s="696"/>
      <c r="V36" s="696"/>
      <c r="W36" s="696"/>
      <c r="X36" s="696"/>
      <c r="Y36" s="697"/>
      <c r="Z36" s="698">
        <v>100</v>
      </c>
      <c r="AA36" s="698"/>
      <c r="AB36" s="698"/>
      <c r="AC36" s="698"/>
      <c r="AD36" s="699">
        <v>4966080</v>
      </c>
      <c r="AE36" s="699"/>
      <c r="AF36" s="699"/>
      <c r="AG36" s="699"/>
      <c r="AH36" s="699"/>
      <c r="AI36" s="699"/>
      <c r="AJ36" s="699"/>
      <c r="AK36" s="699"/>
      <c r="AL36" s="700">
        <v>100</v>
      </c>
      <c r="AM36" s="692"/>
      <c r="AN36" s="692"/>
      <c r="AO36" s="701"/>
      <c r="AQ36" s="702" t="s">
        <v>308</v>
      </c>
      <c r="AR36" s="703"/>
      <c r="AS36" s="703"/>
      <c r="AT36" s="703"/>
      <c r="AU36" s="703"/>
      <c r="AV36" s="703"/>
      <c r="AW36" s="703"/>
      <c r="AX36" s="703"/>
      <c r="AY36" s="704"/>
      <c r="AZ36" s="623">
        <v>756054</v>
      </c>
      <c r="BA36" s="624"/>
      <c r="BB36" s="624"/>
      <c r="BC36" s="624"/>
      <c r="BD36" s="655"/>
      <c r="BE36" s="655"/>
      <c r="BF36" s="680"/>
      <c r="BG36" s="637" t="s">
        <v>309</v>
      </c>
      <c r="BH36" s="638"/>
      <c r="BI36" s="638"/>
      <c r="BJ36" s="638"/>
      <c r="BK36" s="638"/>
      <c r="BL36" s="638"/>
      <c r="BM36" s="638"/>
      <c r="BN36" s="638"/>
      <c r="BO36" s="638"/>
      <c r="BP36" s="638"/>
      <c r="BQ36" s="638"/>
      <c r="BR36" s="638"/>
      <c r="BS36" s="638"/>
      <c r="BT36" s="638"/>
      <c r="BU36" s="639"/>
      <c r="BV36" s="623">
        <v>-52586</v>
      </c>
      <c r="BW36" s="624"/>
      <c r="BX36" s="624"/>
      <c r="BY36" s="624"/>
      <c r="BZ36" s="624"/>
      <c r="CA36" s="624"/>
      <c r="CB36" s="633"/>
      <c r="CD36" s="637" t="s">
        <v>310</v>
      </c>
      <c r="CE36" s="638"/>
      <c r="CF36" s="638"/>
      <c r="CG36" s="638"/>
      <c r="CH36" s="638"/>
      <c r="CI36" s="638"/>
      <c r="CJ36" s="638"/>
      <c r="CK36" s="638"/>
      <c r="CL36" s="638"/>
      <c r="CM36" s="638"/>
      <c r="CN36" s="638"/>
      <c r="CO36" s="638"/>
      <c r="CP36" s="638"/>
      <c r="CQ36" s="639"/>
      <c r="CR36" s="623">
        <v>707214</v>
      </c>
      <c r="CS36" s="624"/>
      <c r="CT36" s="624"/>
      <c r="CU36" s="624"/>
      <c r="CV36" s="624"/>
      <c r="CW36" s="624"/>
      <c r="CX36" s="624"/>
      <c r="CY36" s="625"/>
      <c r="CZ36" s="657">
        <v>11.1</v>
      </c>
      <c r="DA36" s="658"/>
      <c r="DB36" s="658"/>
      <c r="DC36" s="659"/>
      <c r="DD36" s="632">
        <v>556494</v>
      </c>
      <c r="DE36" s="624"/>
      <c r="DF36" s="624"/>
      <c r="DG36" s="624"/>
      <c r="DH36" s="624"/>
      <c r="DI36" s="624"/>
      <c r="DJ36" s="624"/>
      <c r="DK36" s="625"/>
      <c r="DL36" s="632">
        <v>539621</v>
      </c>
      <c r="DM36" s="624"/>
      <c r="DN36" s="624"/>
      <c r="DO36" s="624"/>
      <c r="DP36" s="624"/>
      <c r="DQ36" s="624"/>
      <c r="DR36" s="624"/>
      <c r="DS36" s="624"/>
      <c r="DT36" s="624"/>
      <c r="DU36" s="624"/>
      <c r="DV36" s="625"/>
      <c r="DW36" s="628">
        <v>10.9</v>
      </c>
      <c r="DX36" s="653"/>
      <c r="DY36" s="653"/>
      <c r="DZ36" s="653"/>
      <c r="EA36" s="653"/>
      <c r="EB36" s="653"/>
      <c r="EC36" s="654"/>
    </row>
    <row r="37" spans="2:133" ht="11.25" customHeight="1" x14ac:dyDescent="0.15">
      <c r="AQ37" s="702" t="s">
        <v>311</v>
      </c>
      <c r="AR37" s="703"/>
      <c r="AS37" s="703"/>
      <c r="AT37" s="703"/>
      <c r="AU37" s="703"/>
      <c r="AV37" s="703"/>
      <c r="AW37" s="703"/>
      <c r="AX37" s="703"/>
      <c r="AY37" s="704"/>
      <c r="AZ37" s="623">
        <v>20000</v>
      </c>
      <c r="BA37" s="624"/>
      <c r="BB37" s="624"/>
      <c r="BC37" s="624"/>
      <c r="BD37" s="655"/>
      <c r="BE37" s="655"/>
      <c r="BF37" s="680"/>
      <c r="BG37" s="637" t="s">
        <v>312</v>
      </c>
      <c r="BH37" s="638"/>
      <c r="BI37" s="638"/>
      <c r="BJ37" s="638"/>
      <c r="BK37" s="638"/>
      <c r="BL37" s="638"/>
      <c r="BM37" s="638"/>
      <c r="BN37" s="638"/>
      <c r="BO37" s="638"/>
      <c r="BP37" s="638"/>
      <c r="BQ37" s="638"/>
      <c r="BR37" s="638"/>
      <c r="BS37" s="638"/>
      <c r="BT37" s="638"/>
      <c r="BU37" s="639"/>
      <c r="BV37" s="623">
        <v>1743</v>
      </c>
      <c r="BW37" s="624"/>
      <c r="BX37" s="624"/>
      <c r="BY37" s="624"/>
      <c r="BZ37" s="624"/>
      <c r="CA37" s="624"/>
      <c r="CB37" s="633"/>
      <c r="CD37" s="637" t="s">
        <v>313</v>
      </c>
      <c r="CE37" s="638"/>
      <c r="CF37" s="638"/>
      <c r="CG37" s="638"/>
      <c r="CH37" s="638"/>
      <c r="CI37" s="638"/>
      <c r="CJ37" s="638"/>
      <c r="CK37" s="638"/>
      <c r="CL37" s="638"/>
      <c r="CM37" s="638"/>
      <c r="CN37" s="638"/>
      <c r="CO37" s="638"/>
      <c r="CP37" s="638"/>
      <c r="CQ37" s="639"/>
      <c r="CR37" s="623">
        <v>138858</v>
      </c>
      <c r="CS37" s="655"/>
      <c r="CT37" s="655"/>
      <c r="CU37" s="655"/>
      <c r="CV37" s="655"/>
      <c r="CW37" s="655"/>
      <c r="CX37" s="655"/>
      <c r="CY37" s="656"/>
      <c r="CZ37" s="657">
        <v>2.2000000000000002</v>
      </c>
      <c r="DA37" s="658"/>
      <c r="DB37" s="658"/>
      <c r="DC37" s="659"/>
      <c r="DD37" s="632">
        <v>138858</v>
      </c>
      <c r="DE37" s="655"/>
      <c r="DF37" s="655"/>
      <c r="DG37" s="655"/>
      <c r="DH37" s="655"/>
      <c r="DI37" s="655"/>
      <c r="DJ37" s="655"/>
      <c r="DK37" s="656"/>
      <c r="DL37" s="632">
        <v>138858</v>
      </c>
      <c r="DM37" s="655"/>
      <c r="DN37" s="655"/>
      <c r="DO37" s="655"/>
      <c r="DP37" s="655"/>
      <c r="DQ37" s="655"/>
      <c r="DR37" s="655"/>
      <c r="DS37" s="655"/>
      <c r="DT37" s="655"/>
      <c r="DU37" s="655"/>
      <c r="DV37" s="656"/>
      <c r="DW37" s="628">
        <v>2.8</v>
      </c>
      <c r="DX37" s="653"/>
      <c r="DY37" s="653"/>
      <c r="DZ37" s="653"/>
      <c r="EA37" s="653"/>
      <c r="EB37" s="653"/>
      <c r="EC37" s="654"/>
    </row>
    <row r="38" spans="2:133" ht="11.25" customHeight="1" x14ac:dyDescent="0.15">
      <c r="AQ38" s="702" t="s">
        <v>314</v>
      </c>
      <c r="AR38" s="703"/>
      <c r="AS38" s="703"/>
      <c r="AT38" s="703"/>
      <c r="AU38" s="703"/>
      <c r="AV38" s="703"/>
      <c r="AW38" s="703"/>
      <c r="AX38" s="703"/>
      <c r="AY38" s="704"/>
      <c r="AZ38" s="623" t="s">
        <v>108</v>
      </c>
      <c r="BA38" s="624"/>
      <c r="BB38" s="624"/>
      <c r="BC38" s="624"/>
      <c r="BD38" s="655"/>
      <c r="BE38" s="655"/>
      <c r="BF38" s="680"/>
      <c r="BG38" s="637" t="s">
        <v>315</v>
      </c>
      <c r="BH38" s="638"/>
      <c r="BI38" s="638"/>
      <c r="BJ38" s="638"/>
      <c r="BK38" s="638"/>
      <c r="BL38" s="638"/>
      <c r="BM38" s="638"/>
      <c r="BN38" s="638"/>
      <c r="BO38" s="638"/>
      <c r="BP38" s="638"/>
      <c r="BQ38" s="638"/>
      <c r="BR38" s="638"/>
      <c r="BS38" s="638"/>
      <c r="BT38" s="638"/>
      <c r="BU38" s="639"/>
      <c r="BV38" s="623">
        <v>2965</v>
      </c>
      <c r="BW38" s="624"/>
      <c r="BX38" s="624"/>
      <c r="BY38" s="624"/>
      <c r="BZ38" s="624"/>
      <c r="CA38" s="624"/>
      <c r="CB38" s="633"/>
      <c r="CD38" s="637" t="s">
        <v>316</v>
      </c>
      <c r="CE38" s="638"/>
      <c r="CF38" s="638"/>
      <c r="CG38" s="638"/>
      <c r="CH38" s="638"/>
      <c r="CI38" s="638"/>
      <c r="CJ38" s="638"/>
      <c r="CK38" s="638"/>
      <c r="CL38" s="638"/>
      <c r="CM38" s="638"/>
      <c r="CN38" s="638"/>
      <c r="CO38" s="638"/>
      <c r="CP38" s="638"/>
      <c r="CQ38" s="639"/>
      <c r="CR38" s="623">
        <v>1210642</v>
      </c>
      <c r="CS38" s="624"/>
      <c r="CT38" s="624"/>
      <c r="CU38" s="624"/>
      <c r="CV38" s="624"/>
      <c r="CW38" s="624"/>
      <c r="CX38" s="624"/>
      <c r="CY38" s="625"/>
      <c r="CZ38" s="657">
        <v>19</v>
      </c>
      <c r="DA38" s="658"/>
      <c r="DB38" s="658"/>
      <c r="DC38" s="659"/>
      <c r="DD38" s="632">
        <v>1157513</v>
      </c>
      <c r="DE38" s="624"/>
      <c r="DF38" s="624"/>
      <c r="DG38" s="624"/>
      <c r="DH38" s="624"/>
      <c r="DI38" s="624"/>
      <c r="DJ38" s="624"/>
      <c r="DK38" s="625"/>
      <c r="DL38" s="632">
        <v>948115</v>
      </c>
      <c r="DM38" s="624"/>
      <c r="DN38" s="624"/>
      <c r="DO38" s="624"/>
      <c r="DP38" s="624"/>
      <c r="DQ38" s="624"/>
      <c r="DR38" s="624"/>
      <c r="DS38" s="624"/>
      <c r="DT38" s="624"/>
      <c r="DU38" s="624"/>
      <c r="DV38" s="625"/>
      <c r="DW38" s="628">
        <v>19.100000000000001</v>
      </c>
      <c r="DX38" s="653"/>
      <c r="DY38" s="653"/>
      <c r="DZ38" s="653"/>
      <c r="EA38" s="653"/>
      <c r="EB38" s="653"/>
      <c r="EC38" s="654"/>
    </row>
    <row r="39" spans="2:133" ht="11.25" customHeight="1" x14ac:dyDescent="0.15">
      <c r="AQ39" s="702" t="s">
        <v>317</v>
      </c>
      <c r="AR39" s="703"/>
      <c r="AS39" s="703"/>
      <c r="AT39" s="703"/>
      <c r="AU39" s="703"/>
      <c r="AV39" s="703"/>
      <c r="AW39" s="703"/>
      <c r="AX39" s="703"/>
      <c r="AY39" s="704"/>
      <c r="AZ39" s="623" t="s">
        <v>108</v>
      </c>
      <c r="BA39" s="624"/>
      <c r="BB39" s="624"/>
      <c r="BC39" s="624"/>
      <c r="BD39" s="655"/>
      <c r="BE39" s="655"/>
      <c r="BF39" s="680"/>
      <c r="BG39" s="708" t="s">
        <v>318</v>
      </c>
      <c r="BH39" s="709"/>
      <c r="BI39" s="709"/>
      <c r="BJ39" s="709"/>
      <c r="BK39" s="709"/>
      <c r="BL39" s="187"/>
      <c r="BM39" s="638" t="s">
        <v>319</v>
      </c>
      <c r="BN39" s="638"/>
      <c r="BO39" s="638"/>
      <c r="BP39" s="638"/>
      <c r="BQ39" s="638"/>
      <c r="BR39" s="638"/>
      <c r="BS39" s="638"/>
      <c r="BT39" s="638"/>
      <c r="BU39" s="639"/>
      <c r="BV39" s="623">
        <v>89</v>
      </c>
      <c r="BW39" s="624"/>
      <c r="BX39" s="624"/>
      <c r="BY39" s="624"/>
      <c r="BZ39" s="624"/>
      <c r="CA39" s="624"/>
      <c r="CB39" s="633"/>
      <c r="CD39" s="637" t="s">
        <v>320</v>
      </c>
      <c r="CE39" s="638"/>
      <c r="CF39" s="638"/>
      <c r="CG39" s="638"/>
      <c r="CH39" s="638"/>
      <c r="CI39" s="638"/>
      <c r="CJ39" s="638"/>
      <c r="CK39" s="638"/>
      <c r="CL39" s="638"/>
      <c r="CM39" s="638"/>
      <c r="CN39" s="638"/>
      <c r="CO39" s="638"/>
      <c r="CP39" s="638"/>
      <c r="CQ39" s="639"/>
      <c r="CR39" s="623">
        <v>576501</v>
      </c>
      <c r="CS39" s="655"/>
      <c r="CT39" s="655"/>
      <c r="CU39" s="655"/>
      <c r="CV39" s="655"/>
      <c r="CW39" s="655"/>
      <c r="CX39" s="655"/>
      <c r="CY39" s="656"/>
      <c r="CZ39" s="657">
        <v>9.1</v>
      </c>
      <c r="DA39" s="658"/>
      <c r="DB39" s="658"/>
      <c r="DC39" s="659"/>
      <c r="DD39" s="632">
        <v>364518</v>
      </c>
      <c r="DE39" s="655"/>
      <c r="DF39" s="655"/>
      <c r="DG39" s="655"/>
      <c r="DH39" s="655"/>
      <c r="DI39" s="655"/>
      <c r="DJ39" s="655"/>
      <c r="DK39" s="656"/>
      <c r="DL39" s="632" t="s">
        <v>108</v>
      </c>
      <c r="DM39" s="655"/>
      <c r="DN39" s="655"/>
      <c r="DO39" s="655"/>
      <c r="DP39" s="655"/>
      <c r="DQ39" s="655"/>
      <c r="DR39" s="655"/>
      <c r="DS39" s="655"/>
      <c r="DT39" s="655"/>
      <c r="DU39" s="655"/>
      <c r="DV39" s="656"/>
      <c r="DW39" s="628" t="s">
        <v>108</v>
      </c>
      <c r="DX39" s="653"/>
      <c r="DY39" s="653"/>
      <c r="DZ39" s="653"/>
      <c r="EA39" s="653"/>
      <c r="EB39" s="653"/>
      <c r="EC39" s="654"/>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321</v>
      </c>
      <c r="AR40" s="703"/>
      <c r="AS40" s="703"/>
      <c r="AT40" s="703"/>
      <c r="AU40" s="703"/>
      <c r="AV40" s="703"/>
      <c r="AW40" s="703"/>
      <c r="AX40" s="703"/>
      <c r="AY40" s="704"/>
      <c r="AZ40" s="623">
        <v>194680</v>
      </c>
      <c r="BA40" s="624"/>
      <c r="BB40" s="624"/>
      <c r="BC40" s="624"/>
      <c r="BD40" s="655"/>
      <c r="BE40" s="655"/>
      <c r="BF40" s="680"/>
      <c r="BG40" s="708"/>
      <c r="BH40" s="709"/>
      <c r="BI40" s="709"/>
      <c r="BJ40" s="709"/>
      <c r="BK40" s="709"/>
      <c r="BL40" s="187"/>
      <c r="BM40" s="638" t="s">
        <v>322</v>
      </c>
      <c r="BN40" s="638"/>
      <c r="BO40" s="638"/>
      <c r="BP40" s="638"/>
      <c r="BQ40" s="638"/>
      <c r="BR40" s="638"/>
      <c r="BS40" s="638"/>
      <c r="BT40" s="638"/>
      <c r="BU40" s="639"/>
      <c r="BV40" s="623">
        <v>102</v>
      </c>
      <c r="BW40" s="624"/>
      <c r="BX40" s="624"/>
      <c r="BY40" s="624"/>
      <c r="BZ40" s="624"/>
      <c r="CA40" s="624"/>
      <c r="CB40" s="633"/>
      <c r="CD40" s="637" t="s">
        <v>323</v>
      </c>
      <c r="CE40" s="638"/>
      <c r="CF40" s="638"/>
      <c r="CG40" s="638"/>
      <c r="CH40" s="638"/>
      <c r="CI40" s="638"/>
      <c r="CJ40" s="638"/>
      <c r="CK40" s="638"/>
      <c r="CL40" s="638"/>
      <c r="CM40" s="638"/>
      <c r="CN40" s="638"/>
      <c r="CO40" s="638"/>
      <c r="CP40" s="638"/>
      <c r="CQ40" s="639"/>
      <c r="CR40" s="623">
        <v>7450</v>
      </c>
      <c r="CS40" s="624"/>
      <c r="CT40" s="624"/>
      <c r="CU40" s="624"/>
      <c r="CV40" s="624"/>
      <c r="CW40" s="624"/>
      <c r="CX40" s="624"/>
      <c r="CY40" s="625"/>
      <c r="CZ40" s="657">
        <v>0.1</v>
      </c>
      <c r="DA40" s="658"/>
      <c r="DB40" s="658"/>
      <c r="DC40" s="659"/>
      <c r="DD40" s="632">
        <v>2049</v>
      </c>
      <c r="DE40" s="624"/>
      <c r="DF40" s="624"/>
      <c r="DG40" s="624"/>
      <c r="DH40" s="624"/>
      <c r="DI40" s="624"/>
      <c r="DJ40" s="624"/>
      <c r="DK40" s="625"/>
      <c r="DL40" s="632">
        <v>2049</v>
      </c>
      <c r="DM40" s="624"/>
      <c r="DN40" s="624"/>
      <c r="DO40" s="624"/>
      <c r="DP40" s="624"/>
      <c r="DQ40" s="624"/>
      <c r="DR40" s="624"/>
      <c r="DS40" s="624"/>
      <c r="DT40" s="624"/>
      <c r="DU40" s="624"/>
      <c r="DV40" s="625"/>
      <c r="DW40" s="628">
        <v>0</v>
      </c>
      <c r="DX40" s="653"/>
      <c r="DY40" s="653"/>
      <c r="DZ40" s="653"/>
      <c r="EA40" s="653"/>
      <c r="EB40" s="653"/>
      <c r="EC40" s="654"/>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324</v>
      </c>
      <c r="AR41" s="644"/>
      <c r="AS41" s="644"/>
      <c r="AT41" s="644"/>
      <c r="AU41" s="644"/>
      <c r="AV41" s="644"/>
      <c r="AW41" s="644"/>
      <c r="AX41" s="644"/>
      <c r="AY41" s="645"/>
      <c r="AZ41" s="695">
        <v>264176</v>
      </c>
      <c r="BA41" s="696"/>
      <c r="BB41" s="696"/>
      <c r="BC41" s="696"/>
      <c r="BD41" s="691"/>
      <c r="BE41" s="691"/>
      <c r="BF41" s="693"/>
      <c r="BG41" s="710"/>
      <c r="BH41" s="711"/>
      <c r="BI41" s="711"/>
      <c r="BJ41" s="711"/>
      <c r="BK41" s="711"/>
      <c r="BL41" s="189"/>
      <c r="BM41" s="644" t="s">
        <v>325</v>
      </c>
      <c r="BN41" s="644"/>
      <c r="BO41" s="644"/>
      <c r="BP41" s="644"/>
      <c r="BQ41" s="644"/>
      <c r="BR41" s="644"/>
      <c r="BS41" s="644"/>
      <c r="BT41" s="644"/>
      <c r="BU41" s="645"/>
      <c r="BV41" s="695">
        <v>288</v>
      </c>
      <c r="BW41" s="696"/>
      <c r="BX41" s="696"/>
      <c r="BY41" s="696"/>
      <c r="BZ41" s="696"/>
      <c r="CA41" s="696"/>
      <c r="CB41" s="705"/>
      <c r="CD41" s="637" t="s">
        <v>326</v>
      </c>
      <c r="CE41" s="638"/>
      <c r="CF41" s="638"/>
      <c r="CG41" s="638"/>
      <c r="CH41" s="638"/>
      <c r="CI41" s="638"/>
      <c r="CJ41" s="638"/>
      <c r="CK41" s="638"/>
      <c r="CL41" s="638"/>
      <c r="CM41" s="638"/>
      <c r="CN41" s="638"/>
      <c r="CO41" s="638"/>
      <c r="CP41" s="638"/>
      <c r="CQ41" s="639"/>
      <c r="CR41" s="623" t="s">
        <v>206</v>
      </c>
      <c r="CS41" s="655"/>
      <c r="CT41" s="655"/>
      <c r="CU41" s="655"/>
      <c r="CV41" s="655"/>
      <c r="CW41" s="655"/>
      <c r="CX41" s="655"/>
      <c r="CY41" s="656"/>
      <c r="CZ41" s="657" t="s">
        <v>206</v>
      </c>
      <c r="DA41" s="658"/>
      <c r="DB41" s="658"/>
      <c r="DC41" s="659"/>
      <c r="DD41" s="632" t="s">
        <v>206</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x14ac:dyDescent="0.15">
      <c r="B42" s="181" t="s">
        <v>327</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328</v>
      </c>
      <c r="CE42" s="621"/>
      <c r="CF42" s="621"/>
      <c r="CG42" s="621"/>
      <c r="CH42" s="621"/>
      <c r="CI42" s="621"/>
      <c r="CJ42" s="621"/>
      <c r="CK42" s="621"/>
      <c r="CL42" s="621"/>
      <c r="CM42" s="621"/>
      <c r="CN42" s="621"/>
      <c r="CO42" s="621"/>
      <c r="CP42" s="621"/>
      <c r="CQ42" s="622"/>
      <c r="CR42" s="623">
        <v>790119</v>
      </c>
      <c r="CS42" s="624"/>
      <c r="CT42" s="624"/>
      <c r="CU42" s="624"/>
      <c r="CV42" s="624"/>
      <c r="CW42" s="624"/>
      <c r="CX42" s="624"/>
      <c r="CY42" s="625"/>
      <c r="CZ42" s="657">
        <v>12.4</v>
      </c>
      <c r="DA42" s="706"/>
      <c r="DB42" s="706"/>
      <c r="DC42" s="707"/>
      <c r="DD42" s="632">
        <v>534005</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x14ac:dyDescent="0.15">
      <c r="B43" s="191" t="s">
        <v>329</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330</v>
      </c>
      <c r="CE43" s="621"/>
      <c r="CF43" s="621"/>
      <c r="CG43" s="621"/>
      <c r="CH43" s="621"/>
      <c r="CI43" s="621"/>
      <c r="CJ43" s="621"/>
      <c r="CK43" s="621"/>
      <c r="CL43" s="621"/>
      <c r="CM43" s="621"/>
      <c r="CN43" s="621"/>
      <c r="CO43" s="621"/>
      <c r="CP43" s="621"/>
      <c r="CQ43" s="622"/>
      <c r="CR43" s="623">
        <v>30852</v>
      </c>
      <c r="CS43" s="655"/>
      <c r="CT43" s="655"/>
      <c r="CU43" s="655"/>
      <c r="CV43" s="655"/>
      <c r="CW43" s="655"/>
      <c r="CX43" s="655"/>
      <c r="CY43" s="656"/>
      <c r="CZ43" s="657">
        <v>0.5</v>
      </c>
      <c r="DA43" s="658"/>
      <c r="DB43" s="658"/>
      <c r="DC43" s="659"/>
      <c r="DD43" s="632">
        <v>30852</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x14ac:dyDescent="0.15">
      <c r="B44" s="192" t="s">
        <v>331</v>
      </c>
      <c r="CD44" s="729" t="s">
        <v>284</v>
      </c>
      <c r="CE44" s="730"/>
      <c r="CF44" s="620" t="s">
        <v>332</v>
      </c>
      <c r="CG44" s="621"/>
      <c r="CH44" s="621"/>
      <c r="CI44" s="621"/>
      <c r="CJ44" s="621"/>
      <c r="CK44" s="621"/>
      <c r="CL44" s="621"/>
      <c r="CM44" s="621"/>
      <c r="CN44" s="621"/>
      <c r="CO44" s="621"/>
      <c r="CP44" s="621"/>
      <c r="CQ44" s="622"/>
      <c r="CR44" s="623">
        <v>790119</v>
      </c>
      <c r="CS44" s="624"/>
      <c r="CT44" s="624"/>
      <c r="CU44" s="624"/>
      <c r="CV44" s="624"/>
      <c r="CW44" s="624"/>
      <c r="CX44" s="624"/>
      <c r="CY44" s="625"/>
      <c r="CZ44" s="657">
        <v>12.4</v>
      </c>
      <c r="DA44" s="706"/>
      <c r="DB44" s="706"/>
      <c r="DC44" s="707"/>
      <c r="DD44" s="632">
        <v>534005</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x14ac:dyDescent="0.15">
      <c r="CD45" s="731"/>
      <c r="CE45" s="732"/>
      <c r="CF45" s="620" t="s">
        <v>333</v>
      </c>
      <c r="CG45" s="621"/>
      <c r="CH45" s="621"/>
      <c r="CI45" s="621"/>
      <c r="CJ45" s="621"/>
      <c r="CK45" s="621"/>
      <c r="CL45" s="621"/>
      <c r="CM45" s="621"/>
      <c r="CN45" s="621"/>
      <c r="CO45" s="621"/>
      <c r="CP45" s="621"/>
      <c r="CQ45" s="622"/>
      <c r="CR45" s="623">
        <v>83320</v>
      </c>
      <c r="CS45" s="655"/>
      <c r="CT45" s="655"/>
      <c r="CU45" s="655"/>
      <c r="CV45" s="655"/>
      <c r="CW45" s="655"/>
      <c r="CX45" s="655"/>
      <c r="CY45" s="656"/>
      <c r="CZ45" s="657">
        <v>1.3</v>
      </c>
      <c r="DA45" s="658"/>
      <c r="DB45" s="658"/>
      <c r="DC45" s="659"/>
      <c r="DD45" s="632">
        <v>68450</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x14ac:dyDescent="0.15">
      <c r="CD46" s="731"/>
      <c r="CE46" s="732"/>
      <c r="CF46" s="620" t="s">
        <v>334</v>
      </c>
      <c r="CG46" s="621"/>
      <c r="CH46" s="621"/>
      <c r="CI46" s="621"/>
      <c r="CJ46" s="621"/>
      <c r="CK46" s="621"/>
      <c r="CL46" s="621"/>
      <c r="CM46" s="621"/>
      <c r="CN46" s="621"/>
      <c r="CO46" s="621"/>
      <c r="CP46" s="621"/>
      <c r="CQ46" s="622"/>
      <c r="CR46" s="623">
        <v>706799</v>
      </c>
      <c r="CS46" s="624"/>
      <c r="CT46" s="624"/>
      <c r="CU46" s="624"/>
      <c r="CV46" s="624"/>
      <c r="CW46" s="624"/>
      <c r="CX46" s="624"/>
      <c r="CY46" s="625"/>
      <c r="CZ46" s="657">
        <v>11.1</v>
      </c>
      <c r="DA46" s="706"/>
      <c r="DB46" s="706"/>
      <c r="DC46" s="707"/>
      <c r="DD46" s="632">
        <v>465555</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x14ac:dyDescent="0.15">
      <c r="CD47" s="731"/>
      <c r="CE47" s="732"/>
      <c r="CF47" s="620" t="s">
        <v>335</v>
      </c>
      <c r="CG47" s="621"/>
      <c r="CH47" s="621"/>
      <c r="CI47" s="621"/>
      <c r="CJ47" s="621"/>
      <c r="CK47" s="621"/>
      <c r="CL47" s="621"/>
      <c r="CM47" s="621"/>
      <c r="CN47" s="621"/>
      <c r="CO47" s="621"/>
      <c r="CP47" s="621"/>
      <c r="CQ47" s="622"/>
      <c r="CR47" s="623" t="s">
        <v>117</v>
      </c>
      <c r="CS47" s="655"/>
      <c r="CT47" s="655"/>
      <c r="CU47" s="655"/>
      <c r="CV47" s="655"/>
      <c r="CW47" s="655"/>
      <c r="CX47" s="655"/>
      <c r="CY47" s="656"/>
      <c r="CZ47" s="657" t="s">
        <v>117</v>
      </c>
      <c r="DA47" s="658"/>
      <c r="DB47" s="658"/>
      <c r="DC47" s="659"/>
      <c r="DD47" s="632" t="s">
        <v>117</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x14ac:dyDescent="0.15">
      <c r="CD48" s="733"/>
      <c r="CE48" s="734"/>
      <c r="CF48" s="620" t="s">
        <v>336</v>
      </c>
      <c r="CG48" s="621"/>
      <c r="CH48" s="621"/>
      <c r="CI48" s="621"/>
      <c r="CJ48" s="621"/>
      <c r="CK48" s="621"/>
      <c r="CL48" s="621"/>
      <c r="CM48" s="621"/>
      <c r="CN48" s="621"/>
      <c r="CO48" s="621"/>
      <c r="CP48" s="621"/>
      <c r="CQ48" s="622"/>
      <c r="CR48" s="623" t="s">
        <v>117</v>
      </c>
      <c r="CS48" s="624"/>
      <c r="CT48" s="624"/>
      <c r="CU48" s="624"/>
      <c r="CV48" s="624"/>
      <c r="CW48" s="624"/>
      <c r="CX48" s="624"/>
      <c r="CY48" s="625"/>
      <c r="CZ48" s="657" t="s">
        <v>117</v>
      </c>
      <c r="DA48" s="706"/>
      <c r="DB48" s="706"/>
      <c r="DC48" s="707"/>
      <c r="DD48" s="632" t="s">
        <v>117</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x14ac:dyDescent="0.15">
      <c r="CD49" s="666" t="s">
        <v>337</v>
      </c>
      <c r="CE49" s="667"/>
      <c r="CF49" s="667"/>
      <c r="CG49" s="667"/>
      <c r="CH49" s="667"/>
      <c r="CI49" s="667"/>
      <c r="CJ49" s="667"/>
      <c r="CK49" s="667"/>
      <c r="CL49" s="667"/>
      <c r="CM49" s="667"/>
      <c r="CN49" s="667"/>
      <c r="CO49" s="667"/>
      <c r="CP49" s="667"/>
      <c r="CQ49" s="668"/>
      <c r="CR49" s="695">
        <v>6356656</v>
      </c>
      <c r="CS49" s="691"/>
      <c r="CT49" s="691"/>
      <c r="CU49" s="691"/>
      <c r="CV49" s="691"/>
      <c r="CW49" s="691"/>
      <c r="CX49" s="691"/>
      <c r="CY49" s="718"/>
      <c r="CZ49" s="719">
        <v>100</v>
      </c>
      <c r="DA49" s="720"/>
      <c r="DB49" s="720"/>
      <c r="DC49" s="721"/>
      <c r="DD49" s="722">
        <v>4695349</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x14ac:dyDescent="0.15"/>
    <row r="51" spans="82:133" hidden="1" x14ac:dyDescent="0.15"/>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50" zoomScaleNormal="50" zoomScaleSheetLayoutView="70" workbookViewId="0"/>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338</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6" t="s">
        <v>339</v>
      </c>
      <c r="DK2" s="767"/>
      <c r="DL2" s="767"/>
      <c r="DM2" s="767"/>
      <c r="DN2" s="767"/>
      <c r="DO2" s="768"/>
      <c r="DP2" s="200"/>
      <c r="DQ2" s="766" t="s">
        <v>340</v>
      </c>
      <c r="DR2" s="767"/>
      <c r="DS2" s="767"/>
      <c r="DT2" s="767"/>
      <c r="DU2" s="767"/>
      <c r="DV2" s="767"/>
      <c r="DW2" s="767"/>
      <c r="DX2" s="767"/>
      <c r="DY2" s="767"/>
      <c r="DZ2" s="768"/>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769" t="s">
        <v>341</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3"/>
      <c r="BA4" s="203"/>
      <c r="BB4" s="203"/>
      <c r="BC4" s="203"/>
      <c r="BD4" s="203"/>
      <c r="BE4" s="204"/>
      <c r="BF4" s="204"/>
      <c r="BG4" s="204"/>
      <c r="BH4" s="204"/>
      <c r="BI4" s="204"/>
      <c r="BJ4" s="204"/>
      <c r="BK4" s="204"/>
      <c r="BL4" s="204"/>
      <c r="BM4" s="204"/>
      <c r="BN4" s="204"/>
      <c r="BO4" s="204"/>
      <c r="BP4" s="204"/>
      <c r="BQ4" s="203" t="s">
        <v>342</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760" t="s">
        <v>343</v>
      </c>
      <c r="B5" s="761"/>
      <c r="C5" s="761"/>
      <c r="D5" s="761"/>
      <c r="E5" s="761"/>
      <c r="F5" s="761"/>
      <c r="G5" s="761"/>
      <c r="H5" s="761"/>
      <c r="I5" s="761"/>
      <c r="J5" s="761"/>
      <c r="K5" s="761"/>
      <c r="L5" s="761"/>
      <c r="M5" s="761"/>
      <c r="N5" s="761"/>
      <c r="O5" s="761"/>
      <c r="P5" s="762"/>
      <c r="Q5" s="735" t="s">
        <v>344</v>
      </c>
      <c r="R5" s="736"/>
      <c r="S5" s="736"/>
      <c r="T5" s="736"/>
      <c r="U5" s="737"/>
      <c r="V5" s="735" t="s">
        <v>345</v>
      </c>
      <c r="W5" s="736"/>
      <c r="X5" s="736"/>
      <c r="Y5" s="736"/>
      <c r="Z5" s="737"/>
      <c r="AA5" s="735" t="s">
        <v>346</v>
      </c>
      <c r="AB5" s="736"/>
      <c r="AC5" s="736"/>
      <c r="AD5" s="736"/>
      <c r="AE5" s="736"/>
      <c r="AF5" s="770" t="s">
        <v>347</v>
      </c>
      <c r="AG5" s="736"/>
      <c r="AH5" s="736"/>
      <c r="AI5" s="736"/>
      <c r="AJ5" s="747"/>
      <c r="AK5" s="736" t="s">
        <v>348</v>
      </c>
      <c r="AL5" s="736"/>
      <c r="AM5" s="736"/>
      <c r="AN5" s="736"/>
      <c r="AO5" s="737"/>
      <c r="AP5" s="735" t="s">
        <v>349</v>
      </c>
      <c r="AQ5" s="736"/>
      <c r="AR5" s="736"/>
      <c r="AS5" s="736"/>
      <c r="AT5" s="737"/>
      <c r="AU5" s="735" t="s">
        <v>350</v>
      </c>
      <c r="AV5" s="736"/>
      <c r="AW5" s="736"/>
      <c r="AX5" s="736"/>
      <c r="AY5" s="747"/>
      <c r="AZ5" s="207"/>
      <c r="BA5" s="207"/>
      <c r="BB5" s="207"/>
      <c r="BC5" s="207"/>
      <c r="BD5" s="207"/>
      <c r="BE5" s="208"/>
      <c r="BF5" s="208"/>
      <c r="BG5" s="208"/>
      <c r="BH5" s="208"/>
      <c r="BI5" s="208"/>
      <c r="BJ5" s="208"/>
      <c r="BK5" s="208"/>
      <c r="BL5" s="208"/>
      <c r="BM5" s="208"/>
      <c r="BN5" s="208"/>
      <c r="BO5" s="208"/>
      <c r="BP5" s="208"/>
      <c r="BQ5" s="760" t="s">
        <v>351</v>
      </c>
      <c r="BR5" s="761"/>
      <c r="BS5" s="761"/>
      <c r="BT5" s="761"/>
      <c r="BU5" s="761"/>
      <c r="BV5" s="761"/>
      <c r="BW5" s="761"/>
      <c r="BX5" s="761"/>
      <c r="BY5" s="761"/>
      <c r="BZ5" s="761"/>
      <c r="CA5" s="761"/>
      <c r="CB5" s="761"/>
      <c r="CC5" s="761"/>
      <c r="CD5" s="761"/>
      <c r="CE5" s="761"/>
      <c r="CF5" s="761"/>
      <c r="CG5" s="762"/>
      <c r="CH5" s="735" t="s">
        <v>352</v>
      </c>
      <c r="CI5" s="736"/>
      <c r="CJ5" s="736"/>
      <c r="CK5" s="736"/>
      <c r="CL5" s="737"/>
      <c r="CM5" s="735" t="s">
        <v>353</v>
      </c>
      <c r="CN5" s="736"/>
      <c r="CO5" s="736"/>
      <c r="CP5" s="736"/>
      <c r="CQ5" s="737"/>
      <c r="CR5" s="735" t="s">
        <v>354</v>
      </c>
      <c r="CS5" s="736"/>
      <c r="CT5" s="736"/>
      <c r="CU5" s="736"/>
      <c r="CV5" s="737"/>
      <c r="CW5" s="735" t="s">
        <v>355</v>
      </c>
      <c r="CX5" s="736"/>
      <c r="CY5" s="736"/>
      <c r="CZ5" s="736"/>
      <c r="DA5" s="737"/>
      <c r="DB5" s="735" t="s">
        <v>356</v>
      </c>
      <c r="DC5" s="736"/>
      <c r="DD5" s="736"/>
      <c r="DE5" s="736"/>
      <c r="DF5" s="737"/>
      <c r="DG5" s="741" t="s">
        <v>357</v>
      </c>
      <c r="DH5" s="742"/>
      <c r="DI5" s="742"/>
      <c r="DJ5" s="742"/>
      <c r="DK5" s="743"/>
      <c r="DL5" s="741" t="s">
        <v>358</v>
      </c>
      <c r="DM5" s="742"/>
      <c r="DN5" s="742"/>
      <c r="DO5" s="742"/>
      <c r="DP5" s="743"/>
      <c r="DQ5" s="735" t="s">
        <v>359</v>
      </c>
      <c r="DR5" s="736"/>
      <c r="DS5" s="736"/>
      <c r="DT5" s="736"/>
      <c r="DU5" s="737"/>
      <c r="DV5" s="735" t="s">
        <v>350</v>
      </c>
      <c r="DW5" s="736"/>
      <c r="DX5" s="736"/>
      <c r="DY5" s="736"/>
      <c r="DZ5" s="747"/>
      <c r="EA5" s="205"/>
    </row>
    <row r="6" spans="1:131" s="206" customFormat="1" ht="26.25" customHeight="1" thickBot="1" x14ac:dyDescent="0.2">
      <c r="A6" s="763"/>
      <c r="B6" s="764"/>
      <c r="C6" s="764"/>
      <c r="D6" s="764"/>
      <c r="E6" s="764"/>
      <c r="F6" s="764"/>
      <c r="G6" s="764"/>
      <c r="H6" s="764"/>
      <c r="I6" s="764"/>
      <c r="J6" s="764"/>
      <c r="K6" s="764"/>
      <c r="L6" s="764"/>
      <c r="M6" s="764"/>
      <c r="N6" s="764"/>
      <c r="O6" s="764"/>
      <c r="P6" s="765"/>
      <c r="Q6" s="738"/>
      <c r="R6" s="739"/>
      <c r="S6" s="739"/>
      <c r="T6" s="739"/>
      <c r="U6" s="740"/>
      <c r="V6" s="738"/>
      <c r="W6" s="739"/>
      <c r="X6" s="739"/>
      <c r="Y6" s="739"/>
      <c r="Z6" s="740"/>
      <c r="AA6" s="738"/>
      <c r="AB6" s="739"/>
      <c r="AC6" s="739"/>
      <c r="AD6" s="739"/>
      <c r="AE6" s="739"/>
      <c r="AF6" s="771"/>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3"/>
      <c r="BR6" s="764"/>
      <c r="BS6" s="764"/>
      <c r="BT6" s="764"/>
      <c r="BU6" s="764"/>
      <c r="BV6" s="764"/>
      <c r="BW6" s="764"/>
      <c r="BX6" s="764"/>
      <c r="BY6" s="764"/>
      <c r="BZ6" s="764"/>
      <c r="CA6" s="764"/>
      <c r="CB6" s="764"/>
      <c r="CC6" s="764"/>
      <c r="CD6" s="764"/>
      <c r="CE6" s="764"/>
      <c r="CF6" s="764"/>
      <c r="CG6" s="765"/>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x14ac:dyDescent="0.15">
      <c r="A7" s="209">
        <v>1</v>
      </c>
      <c r="B7" s="749" t="s">
        <v>360</v>
      </c>
      <c r="C7" s="750"/>
      <c r="D7" s="750"/>
      <c r="E7" s="750"/>
      <c r="F7" s="750"/>
      <c r="G7" s="750"/>
      <c r="H7" s="750"/>
      <c r="I7" s="750"/>
      <c r="J7" s="750"/>
      <c r="K7" s="750"/>
      <c r="L7" s="750"/>
      <c r="M7" s="750"/>
      <c r="N7" s="750"/>
      <c r="O7" s="750"/>
      <c r="P7" s="751"/>
      <c r="Q7" s="752">
        <v>6826</v>
      </c>
      <c r="R7" s="753"/>
      <c r="S7" s="753"/>
      <c r="T7" s="753"/>
      <c r="U7" s="754"/>
      <c r="V7" s="755">
        <v>6357</v>
      </c>
      <c r="W7" s="753"/>
      <c r="X7" s="753"/>
      <c r="Y7" s="753"/>
      <c r="Z7" s="754"/>
      <c r="AA7" s="755">
        <v>469</v>
      </c>
      <c r="AB7" s="753"/>
      <c r="AC7" s="753"/>
      <c r="AD7" s="753"/>
      <c r="AE7" s="756"/>
      <c r="AF7" s="757">
        <v>463</v>
      </c>
      <c r="AG7" s="758"/>
      <c r="AH7" s="758"/>
      <c r="AI7" s="758"/>
      <c r="AJ7" s="759"/>
      <c r="AK7" s="794" t="s">
        <v>555</v>
      </c>
      <c r="AL7" s="795"/>
      <c r="AM7" s="795"/>
      <c r="AN7" s="795"/>
      <c r="AO7" s="795"/>
      <c r="AP7" s="795">
        <v>505</v>
      </c>
      <c r="AQ7" s="795"/>
      <c r="AR7" s="795"/>
      <c r="AS7" s="795"/>
      <c r="AT7" s="795"/>
      <c r="AU7" s="796"/>
      <c r="AV7" s="796"/>
      <c r="AW7" s="796"/>
      <c r="AX7" s="796"/>
      <c r="AY7" s="797"/>
      <c r="AZ7" s="203"/>
      <c r="BA7" s="203"/>
      <c r="BB7" s="203"/>
      <c r="BC7" s="203"/>
      <c r="BD7" s="203"/>
      <c r="BE7" s="204"/>
      <c r="BF7" s="204"/>
      <c r="BG7" s="204"/>
      <c r="BH7" s="204"/>
      <c r="BI7" s="204"/>
      <c r="BJ7" s="204"/>
      <c r="BK7" s="204"/>
      <c r="BL7" s="204"/>
      <c r="BM7" s="204"/>
      <c r="BN7" s="204"/>
      <c r="BO7" s="204"/>
      <c r="BP7" s="204"/>
      <c r="BQ7" s="210">
        <v>1</v>
      </c>
      <c r="BR7" s="211" t="s">
        <v>558</v>
      </c>
      <c r="BS7" s="798" t="s">
        <v>554</v>
      </c>
      <c r="BT7" s="799"/>
      <c r="BU7" s="799"/>
      <c r="BV7" s="799"/>
      <c r="BW7" s="799"/>
      <c r="BX7" s="799"/>
      <c r="BY7" s="799"/>
      <c r="BZ7" s="799"/>
      <c r="CA7" s="799"/>
      <c r="CB7" s="799"/>
      <c r="CC7" s="799"/>
      <c r="CD7" s="799"/>
      <c r="CE7" s="799"/>
      <c r="CF7" s="799"/>
      <c r="CG7" s="800"/>
      <c r="CH7" s="791">
        <v>-1</v>
      </c>
      <c r="CI7" s="792"/>
      <c r="CJ7" s="792"/>
      <c r="CK7" s="792"/>
      <c r="CL7" s="793"/>
      <c r="CM7" s="791">
        <v>48</v>
      </c>
      <c r="CN7" s="792"/>
      <c r="CO7" s="792"/>
      <c r="CP7" s="792"/>
      <c r="CQ7" s="793"/>
      <c r="CR7" s="791">
        <v>5</v>
      </c>
      <c r="CS7" s="792"/>
      <c r="CT7" s="792"/>
      <c r="CU7" s="792"/>
      <c r="CV7" s="793"/>
      <c r="CW7" s="791" t="s">
        <v>487</v>
      </c>
      <c r="CX7" s="792"/>
      <c r="CY7" s="792"/>
      <c r="CZ7" s="792"/>
      <c r="DA7" s="793"/>
      <c r="DB7" s="791" t="s">
        <v>487</v>
      </c>
      <c r="DC7" s="792"/>
      <c r="DD7" s="792"/>
      <c r="DE7" s="792"/>
      <c r="DF7" s="793"/>
      <c r="DG7" s="791" t="s">
        <v>487</v>
      </c>
      <c r="DH7" s="792"/>
      <c r="DI7" s="792"/>
      <c r="DJ7" s="792"/>
      <c r="DK7" s="793"/>
      <c r="DL7" s="791" t="s">
        <v>487</v>
      </c>
      <c r="DM7" s="792"/>
      <c r="DN7" s="792"/>
      <c r="DO7" s="792"/>
      <c r="DP7" s="793"/>
      <c r="DQ7" s="791" t="s">
        <v>487</v>
      </c>
      <c r="DR7" s="792"/>
      <c r="DS7" s="792"/>
      <c r="DT7" s="792"/>
      <c r="DU7" s="793"/>
      <c r="DV7" s="772"/>
      <c r="DW7" s="773"/>
      <c r="DX7" s="773"/>
      <c r="DY7" s="773"/>
      <c r="DZ7" s="774"/>
      <c r="EA7" s="205"/>
    </row>
    <row r="8" spans="1:131" s="206" customFormat="1" ht="26.25" customHeight="1" x14ac:dyDescent="0.15">
      <c r="A8" s="212">
        <v>2</v>
      </c>
      <c r="B8" s="775"/>
      <c r="C8" s="776"/>
      <c r="D8" s="776"/>
      <c r="E8" s="776"/>
      <c r="F8" s="776"/>
      <c r="G8" s="776"/>
      <c r="H8" s="776"/>
      <c r="I8" s="776"/>
      <c r="J8" s="776"/>
      <c r="K8" s="776"/>
      <c r="L8" s="776"/>
      <c r="M8" s="776"/>
      <c r="N8" s="776"/>
      <c r="O8" s="776"/>
      <c r="P8" s="777"/>
      <c r="Q8" s="778"/>
      <c r="R8" s="779"/>
      <c r="S8" s="779"/>
      <c r="T8" s="779"/>
      <c r="U8" s="779"/>
      <c r="V8" s="779"/>
      <c r="W8" s="779"/>
      <c r="X8" s="779"/>
      <c r="Y8" s="779"/>
      <c r="Z8" s="779"/>
      <c r="AA8" s="779"/>
      <c r="AB8" s="779"/>
      <c r="AC8" s="779"/>
      <c r="AD8" s="779"/>
      <c r="AE8" s="780"/>
      <c r="AF8" s="781"/>
      <c r="AG8" s="782"/>
      <c r="AH8" s="782"/>
      <c r="AI8" s="782"/>
      <c r="AJ8" s="783"/>
      <c r="AK8" s="784"/>
      <c r="AL8" s="785"/>
      <c r="AM8" s="785"/>
      <c r="AN8" s="785"/>
      <c r="AO8" s="785"/>
      <c r="AP8" s="785"/>
      <c r="AQ8" s="785"/>
      <c r="AR8" s="785"/>
      <c r="AS8" s="785"/>
      <c r="AT8" s="785"/>
      <c r="AU8" s="786"/>
      <c r="AV8" s="786"/>
      <c r="AW8" s="786"/>
      <c r="AX8" s="786"/>
      <c r="AY8" s="787"/>
      <c r="AZ8" s="203"/>
      <c r="BA8" s="203"/>
      <c r="BB8" s="203"/>
      <c r="BC8" s="203"/>
      <c r="BD8" s="203"/>
      <c r="BE8" s="204"/>
      <c r="BF8" s="204"/>
      <c r="BG8" s="204"/>
      <c r="BH8" s="204"/>
      <c r="BI8" s="204"/>
      <c r="BJ8" s="204"/>
      <c r="BK8" s="204"/>
      <c r="BL8" s="204"/>
      <c r="BM8" s="204"/>
      <c r="BN8" s="204"/>
      <c r="BO8" s="204"/>
      <c r="BP8" s="204"/>
      <c r="BQ8" s="213">
        <v>2</v>
      </c>
      <c r="BR8" s="214"/>
      <c r="BS8" s="788"/>
      <c r="BT8" s="789"/>
      <c r="BU8" s="789"/>
      <c r="BV8" s="789"/>
      <c r="BW8" s="789"/>
      <c r="BX8" s="789"/>
      <c r="BY8" s="789"/>
      <c r="BZ8" s="789"/>
      <c r="CA8" s="789"/>
      <c r="CB8" s="789"/>
      <c r="CC8" s="789"/>
      <c r="CD8" s="789"/>
      <c r="CE8" s="789"/>
      <c r="CF8" s="789"/>
      <c r="CG8" s="790"/>
      <c r="CH8" s="801"/>
      <c r="CI8" s="802"/>
      <c r="CJ8" s="802"/>
      <c r="CK8" s="802"/>
      <c r="CL8" s="803"/>
      <c r="CM8" s="801"/>
      <c r="CN8" s="802"/>
      <c r="CO8" s="802"/>
      <c r="CP8" s="802"/>
      <c r="CQ8" s="803"/>
      <c r="CR8" s="801"/>
      <c r="CS8" s="802"/>
      <c r="CT8" s="802"/>
      <c r="CU8" s="802"/>
      <c r="CV8" s="803"/>
      <c r="CW8" s="801"/>
      <c r="CX8" s="802"/>
      <c r="CY8" s="802"/>
      <c r="CZ8" s="802"/>
      <c r="DA8" s="803"/>
      <c r="DB8" s="801"/>
      <c r="DC8" s="802"/>
      <c r="DD8" s="802"/>
      <c r="DE8" s="802"/>
      <c r="DF8" s="803"/>
      <c r="DG8" s="801"/>
      <c r="DH8" s="802"/>
      <c r="DI8" s="802"/>
      <c r="DJ8" s="802"/>
      <c r="DK8" s="803"/>
      <c r="DL8" s="801"/>
      <c r="DM8" s="802"/>
      <c r="DN8" s="802"/>
      <c r="DO8" s="802"/>
      <c r="DP8" s="803"/>
      <c r="DQ8" s="801"/>
      <c r="DR8" s="802"/>
      <c r="DS8" s="802"/>
      <c r="DT8" s="802"/>
      <c r="DU8" s="803"/>
      <c r="DV8" s="804"/>
      <c r="DW8" s="805"/>
      <c r="DX8" s="805"/>
      <c r="DY8" s="805"/>
      <c r="DZ8" s="806"/>
      <c r="EA8" s="205"/>
    </row>
    <row r="9" spans="1:131" s="206" customFormat="1" ht="26.25" customHeight="1" x14ac:dyDescent="0.15">
      <c r="A9" s="212">
        <v>3</v>
      </c>
      <c r="B9" s="775"/>
      <c r="C9" s="776"/>
      <c r="D9" s="776"/>
      <c r="E9" s="776"/>
      <c r="F9" s="776"/>
      <c r="G9" s="776"/>
      <c r="H9" s="776"/>
      <c r="I9" s="776"/>
      <c r="J9" s="776"/>
      <c r="K9" s="776"/>
      <c r="L9" s="776"/>
      <c r="M9" s="776"/>
      <c r="N9" s="776"/>
      <c r="O9" s="776"/>
      <c r="P9" s="777"/>
      <c r="Q9" s="778"/>
      <c r="R9" s="779"/>
      <c r="S9" s="779"/>
      <c r="T9" s="779"/>
      <c r="U9" s="779"/>
      <c r="V9" s="779"/>
      <c r="W9" s="779"/>
      <c r="X9" s="779"/>
      <c r="Y9" s="779"/>
      <c r="Z9" s="779"/>
      <c r="AA9" s="779"/>
      <c r="AB9" s="779"/>
      <c r="AC9" s="779"/>
      <c r="AD9" s="779"/>
      <c r="AE9" s="780"/>
      <c r="AF9" s="781"/>
      <c r="AG9" s="782"/>
      <c r="AH9" s="782"/>
      <c r="AI9" s="782"/>
      <c r="AJ9" s="783"/>
      <c r="AK9" s="784"/>
      <c r="AL9" s="785"/>
      <c r="AM9" s="785"/>
      <c r="AN9" s="785"/>
      <c r="AO9" s="785"/>
      <c r="AP9" s="785"/>
      <c r="AQ9" s="785"/>
      <c r="AR9" s="785"/>
      <c r="AS9" s="785"/>
      <c r="AT9" s="785"/>
      <c r="AU9" s="786"/>
      <c r="AV9" s="786"/>
      <c r="AW9" s="786"/>
      <c r="AX9" s="786"/>
      <c r="AY9" s="787"/>
      <c r="AZ9" s="203"/>
      <c r="BA9" s="203"/>
      <c r="BB9" s="203"/>
      <c r="BC9" s="203"/>
      <c r="BD9" s="203"/>
      <c r="BE9" s="204"/>
      <c r="BF9" s="204"/>
      <c r="BG9" s="204"/>
      <c r="BH9" s="204"/>
      <c r="BI9" s="204"/>
      <c r="BJ9" s="204"/>
      <c r="BK9" s="204"/>
      <c r="BL9" s="204"/>
      <c r="BM9" s="204"/>
      <c r="BN9" s="204"/>
      <c r="BO9" s="204"/>
      <c r="BP9" s="204"/>
      <c r="BQ9" s="213">
        <v>3</v>
      </c>
      <c r="BR9" s="214"/>
      <c r="BS9" s="788"/>
      <c r="BT9" s="789"/>
      <c r="BU9" s="789"/>
      <c r="BV9" s="789"/>
      <c r="BW9" s="789"/>
      <c r="BX9" s="789"/>
      <c r="BY9" s="789"/>
      <c r="BZ9" s="789"/>
      <c r="CA9" s="789"/>
      <c r="CB9" s="789"/>
      <c r="CC9" s="789"/>
      <c r="CD9" s="789"/>
      <c r="CE9" s="789"/>
      <c r="CF9" s="789"/>
      <c r="CG9" s="790"/>
      <c r="CH9" s="801"/>
      <c r="CI9" s="802"/>
      <c r="CJ9" s="802"/>
      <c r="CK9" s="802"/>
      <c r="CL9" s="803"/>
      <c r="CM9" s="801"/>
      <c r="CN9" s="802"/>
      <c r="CO9" s="802"/>
      <c r="CP9" s="802"/>
      <c r="CQ9" s="803"/>
      <c r="CR9" s="801"/>
      <c r="CS9" s="802"/>
      <c r="CT9" s="802"/>
      <c r="CU9" s="802"/>
      <c r="CV9" s="803"/>
      <c r="CW9" s="801"/>
      <c r="CX9" s="802"/>
      <c r="CY9" s="802"/>
      <c r="CZ9" s="802"/>
      <c r="DA9" s="803"/>
      <c r="DB9" s="801"/>
      <c r="DC9" s="802"/>
      <c r="DD9" s="802"/>
      <c r="DE9" s="802"/>
      <c r="DF9" s="803"/>
      <c r="DG9" s="801"/>
      <c r="DH9" s="802"/>
      <c r="DI9" s="802"/>
      <c r="DJ9" s="802"/>
      <c r="DK9" s="803"/>
      <c r="DL9" s="801"/>
      <c r="DM9" s="802"/>
      <c r="DN9" s="802"/>
      <c r="DO9" s="802"/>
      <c r="DP9" s="803"/>
      <c r="DQ9" s="801"/>
      <c r="DR9" s="802"/>
      <c r="DS9" s="802"/>
      <c r="DT9" s="802"/>
      <c r="DU9" s="803"/>
      <c r="DV9" s="804"/>
      <c r="DW9" s="805"/>
      <c r="DX9" s="805"/>
      <c r="DY9" s="805"/>
      <c r="DZ9" s="806"/>
      <c r="EA9" s="205"/>
    </row>
    <row r="10" spans="1:131" s="206" customFormat="1" ht="26.25" customHeight="1" x14ac:dyDescent="0.15">
      <c r="A10" s="212">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3"/>
      <c r="BA10" s="203"/>
      <c r="BB10" s="203"/>
      <c r="BC10" s="203"/>
      <c r="BD10" s="203"/>
      <c r="BE10" s="204"/>
      <c r="BF10" s="204"/>
      <c r="BG10" s="204"/>
      <c r="BH10" s="204"/>
      <c r="BI10" s="204"/>
      <c r="BJ10" s="204"/>
      <c r="BK10" s="204"/>
      <c r="BL10" s="204"/>
      <c r="BM10" s="204"/>
      <c r="BN10" s="204"/>
      <c r="BO10" s="204"/>
      <c r="BP10" s="204"/>
      <c r="BQ10" s="213">
        <v>4</v>
      </c>
      <c r="BR10" s="214"/>
      <c r="BS10" s="788"/>
      <c r="BT10" s="789"/>
      <c r="BU10" s="789"/>
      <c r="BV10" s="789"/>
      <c r="BW10" s="789"/>
      <c r="BX10" s="789"/>
      <c r="BY10" s="789"/>
      <c r="BZ10" s="789"/>
      <c r="CA10" s="789"/>
      <c r="CB10" s="789"/>
      <c r="CC10" s="789"/>
      <c r="CD10" s="789"/>
      <c r="CE10" s="789"/>
      <c r="CF10" s="789"/>
      <c r="CG10" s="790"/>
      <c r="CH10" s="801"/>
      <c r="CI10" s="802"/>
      <c r="CJ10" s="802"/>
      <c r="CK10" s="802"/>
      <c r="CL10" s="803"/>
      <c r="CM10" s="801"/>
      <c r="CN10" s="802"/>
      <c r="CO10" s="802"/>
      <c r="CP10" s="802"/>
      <c r="CQ10" s="803"/>
      <c r="CR10" s="801"/>
      <c r="CS10" s="802"/>
      <c r="CT10" s="802"/>
      <c r="CU10" s="802"/>
      <c r="CV10" s="803"/>
      <c r="CW10" s="801"/>
      <c r="CX10" s="802"/>
      <c r="CY10" s="802"/>
      <c r="CZ10" s="802"/>
      <c r="DA10" s="803"/>
      <c r="DB10" s="801"/>
      <c r="DC10" s="802"/>
      <c r="DD10" s="802"/>
      <c r="DE10" s="802"/>
      <c r="DF10" s="803"/>
      <c r="DG10" s="801"/>
      <c r="DH10" s="802"/>
      <c r="DI10" s="802"/>
      <c r="DJ10" s="802"/>
      <c r="DK10" s="803"/>
      <c r="DL10" s="801"/>
      <c r="DM10" s="802"/>
      <c r="DN10" s="802"/>
      <c r="DO10" s="802"/>
      <c r="DP10" s="803"/>
      <c r="DQ10" s="801"/>
      <c r="DR10" s="802"/>
      <c r="DS10" s="802"/>
      <c r="DT10" s="802"/>
      <c r="DU10" s="803"/>
      <c r="DV10" s="804"/>
      <c r="DW10" s="805"/>
      <c r="DX10" s="805"/>
      <c r="DY10" s="805"/>
      <c r="DZ10" s="806"/>
      <c r="EA10" s="205"/>
    </row>
    <row r="11" spans="1:131" s="206" customFormat="1" ht="26.25" customHeight="1" x14ac:dyDescent="0.15">
      <c r="A11" s="212">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3"/>
      <c r="BA11" s="203"/>
      <c r="BB11" s="203"/>
      <c r="BC11" s="203"/>
      <c r="BD11" s="203"/>
      <c r="BE11" s="204"/>
      <c r="BF11" s="204"/>
      <c r="BG11" s="204"/>
      <c r="BH11" s="204"/>
      <c r="BI11" s="204"/>
      <c r="BJ11" s="204"/>
      <c r="BK11" s="204"/>
      <c r="BL11" s="204"/>
      <c r="BM11" s="204"/>
      <c r="BN11" s="204"/>
      <c r="BO11" s="204"/>
      <c r="BP11" s="204"/>
      <c r="BQ11" s="213">
        <v>5</v>
      </c>
      <c r="BR11" s="214"/>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5"/>
    </row>
    <row r="12" spans="1:131" s="206" customFormat="1" ht="26.25" customHeight="1" x14ac:dyDescent="0.15">
      <c r="A12" s="212">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3"/>
      <c r="BA12" s="203"/>
      <c r="BB12" s="203"/>
      <c r="BC12" s="203"/>
      <c r="BD12" s="203"/>
      <c r="BE12" s="204"/>
      <c r="BF12" s="204"/>
      <c r="BG12" s="204"/>
      <c r="BH12" s="204"/>
      <c r="BI12" s="204"/>
      <c r="BJ12" s="204"/>
      <c r="BK12" s="204"/>
      <c r="BL12" s="204"/>
      <c r="BM12" s="204"/>
      <c r="BN12" s="204"/>
      <c r="BO12" s="204"/>
      <c r="BP12" s="204"/>
      <c r="BQ12" s="213">
        <v>6</v>
      </c>
      <c r="BR12" s="214"/>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5"/>
    </row>
    <row r="13" spans="1:131" s="206" customFormat="1" ht="26.25" customHeight="1" x14ac:dyDescent="0.15">
      <c r="A13" s="212">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3"/>
      <c r="BA13" s="203"/>
      <c r="BB13" s="203"/>
      <c r="BC13" s="203"/>
      <c r="BD13" s="203"/>
      <c r="BE13" s="204"/>
      <c r="BF13" s="204"/>
      <c r="BG13" s="204"/>
      <c r="BH13" s="204"/>
      <c r="BI13" s="204"/>
      <c r="BJ13" s="204"/>
      <c r="BK13" s="204"/>
      <c r="BL13" s="204"/>
      <c r="BM13" s="204"/>
      <c r="BN13" s="204"/>
      <c r="BO13" s="204"/>
      <c r="BP13" s="204"/>
      <c r="BQ13" s="213">
        <v>7</v>
      </c>
      <c r="BR13" s="214"/>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5"/>
    </row>
    <row r="14" spans="1:131" s="206" customFormat="1" ht="26.25" customHeight="1" x14ac:dyDescent="0.15">
      <c r="A14" s="212">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3"/>
      <c r="BA14" s="203"/>
      <c r="BB14" s="203"/>
      <c r="BC14" s="203"/>
      <c r="BD14" s="203"/>
      <c r="BE14" s="204"/>
      <c r="BF14" s="204"/>
      <c r="BG14" s="204"/>
      <c r="BH14" s="204"/>
      <c r="BI14" s="204"/>
      <c r="BJ14" s="204"/>
      <c r="BK14" s="204"/>
      <c r="BL14" s="204"/>
      <c r="BM14" s="204"/>
      <c r="BN14" s="204"/>
      <c r="BO14" s="204"/>
      <c r="BP14" s="204"/>
      <c r="BQ14" s="213">
        <v>8</v>
      </c>
      <c r="BR14" s="214"/>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5"/>
    </row>
    <row r="15" spans="1:131" s="206" customFormat="1" ht="26.25" customHeight="1" x14ac:dyDescent="0.15">
      <c r="A15" s="212">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3"/>
      <c r="BA15" s="203"/>
      <c r="BB15" s="203"/>
      <c r="BC15" s="203"/>
      <c r="BD15" s="203"/>
      <c r="BE15" s="204"/>
      <c r="BF15" s="204"/>
      <c r="BG15" s="204"/>
      <c r="BH15" s="204"/>
      <c r="BI15" s="204"/>
      <c r="BJ15" s="204"/>
      <c r="BK15" s="204"/>
      <c r="BL15" s="204"/>
      <c r="BM15" s="204"/>
      <c r="BN15" s="204"/>
      <c r="BO15" s="204"/>
      <c r="BP15" s="204"/>
      <c r="BQ15" s="213">
        <v>9</v>
      </c>
      <c r="BR15" s="214"/>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5"/>
    </row>
    <row r="16" spans="1:131" s="206" customFormat="1" ht="26.25" customHeight="1" x14ac:dyDescent="0.15">
      <c r="A16" s="212">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3"/>
      <c r="BA16" s="203"/>
      <c r="BB16" s="203"/>
      <c r="BC16" s="203"/>
      <c r="BD16" s="203"/>
      <c r="BE16" s="204"/>
      <c r="BF16" s="204"/>
      <c r="BG16" s="204"/>
      <c r="BH16" s="204"/>
      <c r="BI16" s="204"/>
      <c r="BJ16" s="204"/>
      <c r="BK16" s="204"/>
      <c r="BL16" s="204"/>
      <c r="BM16" s="204"/>
      <c r="BN16" s="204"/>
      <c r="BO16" s="204"/>
      <c r="BP16" s="204"/>
      <c r="BQ16" s="213">
        <v>10</v>
      </c>
      <c r="BR16" s="214"/>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5"/>
    </row>
    <row r="17" spans="1:131" s="206" customFormat="1" ht="26.25" customHeight="1" x14ac:dyDescent="0.15">
      <c r="A17" s="212">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3"/>
      <c r="BA17" s="203"/>
      <c r="BB17" s="203"/>
      <c r="BC17" s="203"/>
      <c r="BD17" s="203"/>
      <c r="BE17" s="204"/>
      <c r="BF17" s="204"/>
      <c r="BG17" s="204"/>
      <c r="BH17" s="204"/>
      <c r="BI17" s="204"/>
      <c r="BJ17" s="204"/>
      <c r="BK17" s="204"/>
      <c r="BL17" s="204"/>
      <c r="BM17" s="204"/>
      <c r="BN17" s="204"/>
      <c r="BO17" s="204"/>
      <c r="BP17" s="204"/>
      <c r="BQ17" s="213">
        <v>11</v>
      </c>
      <c r="BR17" s="214"/>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5"/>
    </row>
    <row r="18" spans="1:131" s="206" customFormat="1" ht="26.25" customHeight="1" x14ac:dyDescent="0.15">
      <c r="A18" s="212">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3"/>
      <c r="BA18" s="203"/>
      <c r="BB18" s="203"/>
      <c r="BC18" s="203"/>
      <c r="BD18" s="203"/>
      <c r="BE18" s="204"/>
      <c r="BF18" s="204"/>
      <c r="BG18" s="204"/>
      <c r="BH18" s="204"/>
      <c r="BI18" s="204"/>
      <c r="BJ18" s="204"/>
      <c r="BK18" s="204"/>
      <c r="BL18" s="204"/>
      <c r="BM18" s="204"/>
      <c r="BN18" s="204"/>
      <c r="BO18" s="204"/>
      <c r="BP18" s="204"/>
      <c r="BQ18" s="213">
        <v>12</v>
      </c>
      <c r="BR18" s="214"/>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5"/>
    </row>
    <row r="19" spans="1:131" s="206" customFormat="1" ht="26.25" customHeight="1" x14ac:dyDescent="0.15">
      <c r="A19" s="212">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3"/>
      <c r="BA19" s="203"/>
      <c r="BB19" s="203"/>
      <c r="BC19" s="203"/>
      <c r="BD19" s="203"/>
      <c r="BE19" s="204"/>
      <c r="BF19" s="204"/>
      <c r="BG19" s="204"/>
      <c r="BH19" s="204"/>
      <c r="BI19" s="204"/>
      <c r="BJ19" s="204"/>
      <c r="BK19" s="204"/>
      <c r="BL19" s="204"/>
      <c r="BM19" s="204"/>
      <c r="BN19" s="204"/>
      <c r="BO19" s="204"/>
      <c r="BP19" s="204"/>
      <c r="BQ19" s="213">
        <v>13</v>
      </c>
      <c r="BR19" s="214"/>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5"/>
    </row>
    <row r="20" spans="1:131" s="206" customFormat="1" ht="26.25" customHeight="1" x14ac:dyDescent="0.15">
      <c r="A20" s="212">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3"/>
      <c r="BA20" s="203"/>
      <c r="BB20" s="203"/>
      <c r="BC20" s="203"/>
      <c r="BD20" s="203"/>
      <c r="BE20" s="204"/>
      <c r="BF20" s="204"/>
      <c r="BG20" s="204"/>
      <c r="BH20" s="204"/>
      <c r="BI20" s="204"/>
      <c r="BJ20" s="204"/>
      <c r="BK20" s="204"/>
      <c r="BL20" s="204"/>
      <c r="BM20" s="204"/>
      <c r="BN20" s="204"/>
      <c r="BO20" s="204"/>
      <c r="BP20" s="204"/>
      <c r="BQ20" s="213">
        <v>14</v>
      </c>
      <c r="BR20" s="214"/>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5"/>
    </row>
    <row r="21" spans="1:131" s="206" customFormat="1" ht="26.25" customHeight="1" thickBot="1" x14ac:dyDescent="0.2">
      <c r="A21" s="212">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3"/>
      <c r="BA21" s="203"/>
      <c r="BB21" s="203"/>
      <c r="BC21" s="203"/>
      <c r="BD21" s="203"/>
      <c r="BE21" s="204"/>
      <c r="BF21" s="204"/>
      <c r="BG21" s="204"/>
      <c r="BH21" s="204"/>
      <c r="BI21" s="204"/>
      <c r="BJ21" s="204"/>
      <c r="BK21" s="204"/>
      <c r="BL21" s="204"/>
      <c r="BM21" s="204"/>
      <c r="BN21" s="204"/>
      <c r="BO21" s="204"/>
      <c r="BP21" s="204"/>
      <c r="BQ21" s="213">
        <v>15</v>
      </c>
      <c r="BR21" s="214"/>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5"/>
    </row>
    <row r="22" spans="1:131" s="206" customFormat="1" ht="26.25" customHeight="1" x14ac:dyDescent="0.15">
      <c r="A22" s="212">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361</v>
      </c>
      <c r="BA22" s="826"/>
      <c r="BB22" s="826"/>
      <c r="BC22" s="826"/>
      <c r="BD22" s="827"/>
      <c r="BE22" s="204"/>
      <c r="BF22" s="204"/>
      <c r="BG22" s="204"/>
      <c r="BH22" s="204"/>
      <c r="BI22" s="204"/>
      <c r="BJ22" s="204"/>
      <c r="BK22" s="204"/>
      <c r="BL22" s="204"/>
      <c r="BM22" s="204"/>
      <c r="BN22" s="204"/>
      <c r="BO22" s="204"/>
      <c r="BP22" s="204"/>
      <c r="BQ22" s="213">
        <v>16</v>
      </c>
      <c r="BR22" s="214"/>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5"/>
    </row>
    <row r="23" spans="1:131" s="206" customFormat="1" ht="26.25" customHeight="1" thickBot="1" x14ac:dyDescent="0.2">
      <c r="A23" s="215" t="s">
        <v>362</v>
      </c>
      <c r="B23" s="810" t="s">
        <v>363</v>
      </c>
      <c r="C23" s="811"/>
      <c r="D23" s="811"/>
      <c r="E23" s="811"/>
      <c r="F23" s="811"/>
      <c r="G23" s="811"/>
      <c r="H23" s="811"/>
      <c r="I23" s="811"/>
      <c r="J23" s="811"/>
      <c r="K23" s="811"/>
      <c r="L23" s="811"/>
      <c r="M23" s="811"/>
      <c r="N23" s="811"/>
      <c r="O23" s="811"/>
      <c r="P23" s="812"/>
      <c r="Q23" s="813">
        <v>6826</v>
      </c>
      <c r="R23" s="814"/>
      <c r="S23" s="814"/>
      <c r="T23" s="814"/>
      <c r="U23" s="814"/>
      <c r="V23" s="814">
        <v>6357</v>
      </c>
      <c r="W23" s="814"/>
      <c r="X23" s="814"/>
      <c r="Y23" s="814"/>
      <c r="Z23" s="814"/>
      <c r="AA23" s="814">
        <v>469</v>
      </c>
      <c r="AB23" s="814"/>
      <c r="AC23" s="814"/>
      <c r="AD23" s="814"/>
      <c r="AE23" s="815"/>
      <c r="AF23" s="816">
        <v>463</v>
      </c>
      <c r="AG23" s="814"/>
      <c r="AH23" s="814"/>
      <c r="AI23" s="814"/>
      <c r="AJ23" s="817"/>
      <c r="AK23" s="818"/>
      <c r="AL23" s="819"/>
      <c r="AM23" s="819"/>
      <c r="AN23" s="819"/>
      <c r="AO23" s="819"/>
      <c r="AP23" s="814">
        <v>505</v>
      </c>
      <c r="AQ23" s="814"/>
      <c r="AR23" s="814"/>
      <c r="AS23" s="814"/>
      <c r="AT23" s="814"/>
      <c r="AU23" s="820"/>
      <c r="AV23" s="820"/>
      <c r="AW23" s="820"/>
      <c r="AX23" s="820"/>
      <c r="AY23" s="821"/>
      <c r="AZ23" s="829" t="s">
        <v>364</v>
      </c>
      <c r="BA23" s="830"/>
      <c r="BB23" s="830"/>
      <c r="BC23" s="830"/>
      <c r="BD23" s="831"/>
      <c r="BE23" s="204"/>
      <c r="BF23" s="204"/>
      <c r="BG23" s="204"/>
      <c r="BH23" s="204"/>
      <c r="BI23" s="204"/>
      <c r="BJ23" s="204"/>
      <c r="BK23" s="204"/>
      <c r="BL23" s="204"/>
      <c r="BM23" s="204"/>
      <c r="BN23" s="204"/>
      <c r="BO23" s="204"/>
      <c r="BP23" s="204"/>
      <c r="BQ23" s="213">
        <v>17</v>
      </c>
      <c r="BR23" s="214"/>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5"/>
    </row>
    <row r="24" spans="1:131" s="206" customFormat="1" ht="26.25" customHeight="1" x14ac:dyDescent="0.15">
      <c r="A24" s="828" t="s">
        <v>365</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3"/>
      <c r="BA24" s="203"/>
      <c r="BB24" s="203"/>
      <c r="BC24" s="203"/>
      <c r="BD24" s="203"/>
      <c r="BE24" s="204"/>
      <c r="BF24" s="204"/>
      <c r="BG24" s="204"/>
      <c r="BH24" s="204"/>
      <c r="BI24" s="204"/>
      <c r="BJ24" s="204"/>
      <c r="BK24" s="204"/>
      <c r="BL24" s="204"/>
      <c r="BM24" s="204"/>
      <c r="BN24" s="204"/>
      <c r="BO24" s="204"/>
      <c r="BP24" s="204"/>
      <c r="BQ24" s="213">
        <v>18</v>
      </c>
      <c r="BR24" s="214"/>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5"/>
    </row>
    <row r="25" spans="1:131" s="198" customFormat="1" ht="26.25" customHeight="1" thickBot="1" x14ac:dyDescent="0.2">
      <c r="A25" s="769" t="s">
        <v>366</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3"/>
      <c r="BK25" s="203"/>
      <c r="BL25" s="203"/>
      <c r="BM25" s="203"/>
      <c r="BN25" s="203"/>
      <c r="BO25" s="216"/>
      <c r="BP25" s="216"/>
      <c r="BQ25" s="213">
        <v>19</v>
      </c>
      <c r="BR25" s="214"/>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7"/>
    </row>
    <row r="26" spans="1:131" s="198" customFormat="1" ht="26.25" customHeight="1" x14ac:dyDescent="0.15">
      <c r="A26" s="760" t="s">
        <v>343</v>
      </c>
      <c r="B26" s="761"/>
      <c r="C26" s="761"/>
      <c r="D26" s="761"/>
      <c r="E26" s="761"/>
      <c r="F26" s="761"/>
      <c r="G26" s="761"/>
      <c r="H26" s="761"/>
      <c r="I26" s="761"/>
      <c r="J26" s="761"/>
      <c r="K26" s="761"/>
      <c r="L26" s="761"/>
      <c r="M26" s="761"/>
      <c r="N26" s="761"/>
      <c r="O26" s="761"/>
      <c r="P26" s="762"/>
      <c r="Q26" s="735" t="s">
        <v>367</v>
      </c>
      <c r="R26" s="736"/>
      <c r="S26" s="736"/>
      <c r="T26" s="736"/>
      <c r="U26" s="737"/>
      <c r="V26" s="735" t="s">
        <v>368</v>
      </c>
      <c r="W26" s="736"/>
      <c r="X26" s="736"/>
      <c r="Y26" s="736"/>
      <c r="Z26" s="737"/>
      <c r="AA26" s="735" t="s">
        <v>369</v>
      </c>
      <c r="AB26" s="736"/>
      <c r="AC26" s="736"/>
      <c r="AD26" s="736"/>
      <c r="AE26" s="736"/>
      <c r="AF26" s="832" t="s">
        <v>370</v>
      </c>
      <c r="AG26" s="833"/>
      <c r="AH26" s="833"/>
      <c r="AI26" s="833"/>
      <c r="AJ26" s="834"/>
      <c r="AK26" s="736" t="s">
        <v>371</v>
      </c>
      <c r="AL26" s="736"/>
      <c r="AM26" s="736"/>
      <c r="AN26" s="736"/>
      <c r="AO26" s="737"/>
      <c r="AP26" s="735" t="s">
        <v>372</v>
      </c>
      <c r="AQ26" s="736"/>
      <c r="AR26" s="736"/>
      <c r="AS26" s="736"/>
      <c r="AT26" s="737"/>
      <c r="AU26" s="735" t="s">
        <v>373</v>
      </c>
      <c r="AV26" s="736"/>
      <c r="AW26" s="736"/>
      <c r="AX26" s="736"/>
      <c r="AY26" s="737"/>
      <c r="AZ26" s="735" t="s">
        <v>374</v>
      </c>
      <c r="BA26" s="736"/>
      <c r="BB26" s="736"/>
      <c r="BC26" s="736"/>
      <c r="BD26" s="737"/>
      <c r="BE26" s="735" t="s">
        <v>350</v>
      </c>
      <c r="BF26" s="736"/>
      <c r="BG26" s="736"/>
      <c r="BH26" s="736"/>
      <c r="BI26" s="747"/>
      <c r="BJ26" s="203"/>
      <c r="BK26" s="203"/>
      <c r="BL26" s="203"/>
      <c r="BM26" s="203"/>
      <c r="BN26" s="203"/>
      <c r="BO26" s="216"/>
      <c r="BP26" s="216"/>
      <c r="BQ26" s="213">
        <v>20</v>
      </c>
      <c r="BR26" s="214"/>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7"/>
    </row>
    <row r="27" spans="1:131" s="198" customFormat="1" ht="26.25" customHeight="1" thickBot="1" x14ac:dyDescent="0.2">
      <c r="A27" s="763"/>
      <c r="B27" s="764"/>
      <c r="C27" s="764"/>
      <c r="D27" s="764"/>
      <c r="E27" s="764"/>
      <c r="F27" s="764"/>
      <c r="G27" s="764"/>
      <c r="H27" s="764"/>
      <c r="I27" s="764"/>
      <c r="J27" s="764"/>
      <c r="K27" s="764"/>
      <c r="L27" s="764"/>
      <c r="M27" s="764"/>
      <c r="N27" s="764"/>
      <c r="O27" s="764"/>
      <c r="P27" s="765"/>
      <c r="Q27" s="738"/>
      <c r="R27" s="739"/>
      <c r="S27" s="739"/>
      <c r="T27" s="739"/>
      <c r="U27" s="740"/>
      <c r="V27" s="738"/>
      <c r="W27" s="739"/>
      <c r="X27" s="739"/>
      <c r="Y27" s="739"/>
      <c r="Z27" s="740"/>
      <c r="AA27" s="738"/>
      <c r="AB27" s="739"/>
      <c r="AC27" s="739"/>
      <c r="AD27" s="739"/>
      <c r="AE27" s="739"/>
      <c r="AF27" s="835"/>
      <c r="AG27" s="836"/>
      <c r="AH27" s="836"/>
      <c r="AI27" s="836"/>
      <c r="AJ27" s="837"/>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7"/>
    </row>
    <row r="28" spans="1:131" s="198" customFormat="1" ht="26.25" customHeight="1" thickTop="1" x14ac:dyDescent="0.15">
      <c r="A28" s="217">
        <v>1</v>
      </c>
      <c r="B28" s="749" t="s">
        <v>375</v>
      </c>
      <c r="C28" s="750"/>
      <c r="D28" s="750"/>
      <c r="E28" s="750"/>
      <c r="F28" s="750"/>
      <c r="G28" s="750"/>
      <c r="H28" s="750"/>
      <c r="I28" s="750"/>
      <c r="J28" s="750"/>
      <c r="K28" s="750"/>
      <c r="L28" s="750"/>
      <c r="M28" s="750"/>
      <c r="N28" s="750"/>
      <c r="O28" s="750"/>
      <c r="P28" s="751"/>
      <c r="Q28" s="842">
        <v>1664</v>
      </c>
      <c r="R28" s="843"/>
      <c r="S28" s="843"/>
      <c r="T28" s="843"/>
      <c r="U28" s="843"/>
      <c r="V28" s="843">
        <v>1576</v>
      </c>
      <c r="W28" s="843"/>
      <c r="X28" s="843"/>
      <c r="Y28" s="843"/>
      <c r="Z28" s="843"/>
      <c r="AA28" s="843">
        <v>87</v>
      </c>
      <c r="AB28" s="843"/>
      <c r="AC28" s="843"/>
      <c r="AD28" s="843"/>
      <c r="AE28" s="844"/>
      <c r="AF28" s="845">
        <v>87</v>
      </c>
      <c r="AG28" s="843"/>
      <c r="AH28" s="843"/>
      <c r="AI28" s="843"/>
      <c r="AJ28" s="846"/>
      <c r="AK28" s="847">
        <v>186</v>
      </c>
      <c r="AL28" s="838"/>
      <c r="AM28" s="838"/>
      <c r="AN28" s="838"/>
      <c r="AO28" s="838"/>
      <c r="AP28" s="838">
        <v>36</v>
      </c>
      <c r="AQ28" s="838"/>
      <c r="AR28" s="838"/>
      <c r="AS28" s="838"/>
      <c r="AT28" s="838"/>
      <c r="AU28" s="838" t="s">
        <v>487</v>
      </c>
      <c r="AV28" s="838"/>
      <c r="AW28" s="838"/>
      <c r="AX28" s="838"/>
      <c r="AY28" s="838"/>
      <c r="AZ28" s="839" t="s">
        <v>487</v>
      </c>
      <c r="BA28" s="839"/>
      <c r="BB28" s="839"/>
      <c r="BC28" s="839"/>
      <c r="BD28" s="839"/>
      <c r="BE28" s="840"/>
      <c r="BF28" s="840"/>
      <c r="BG28" s="840"/>
      <c r="BH28" s="840"/>
      <c r="BI28" s="841"/>
      <c r="BJ28" s="203"/>
      <c r="BK28" s="203"/>
      <c r="BL28" s="203"/>
      <c r="BM28" s="203"/>
      <c r="BN28" s="203"/>
      <c r="BO28" s="216"/>
      <c r="BP28" s="216"/>
      <c r="BQ28" s="213">
        <v>22</v>
      </c>
      <c r="BR28" s="214"/>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7"/>
    </row>
    <row r="29" spans="1:131" s="198" customFormat="1" ht="26.25" customHeight="1" x14ac:dyDescent="0.15">
      <c r="A29" s="217">
        <v>2</v>
      </c>
      <c r="B29" s="775" t="s">
        <v>376</v>
      </c>
      <c r="C29" s="776"/>
      <c r="D29" s="776"/>
      <c r="E29" s="776"/>
      <c r="F29" s="776"/>
      <c r="G29" s="776"/>
      <c r="H29" s="776"/>
      <c r="I29" s="776"/>
      <c r="J29" s="776"/>
      <c r="K29" s="776"/>
      <c r="L29" s="776"/>
      <c r="M29" s="776"/>
      <c r="N29" s="776"/>
      <c r="O29" s="776"/>
      <c r="P29" s="777"/>
      <c r="Q29" s="778">
        <v>819</v>
      </c>
      <c r="R29" s="779"/>
      <c r="S29" s="779"/>
      <c r="T29" s="779"/>
      <c r="U29" s="779"/>
      <c r="V29" s="779">
        <v>763</v>
      </c>
      <c r="W29" s="779"/>
      <c r="X29" s="779"/>
      <c r="Y29" s="779"/>
      <c r="Z29" s="779"/>
      <c r="AA29" s="779">
        <v>56</v>
      </c>
      <c r="AB29" s="779"/>
      <c r="AC29" s="779"/>
      <c r="AD29" s="779"/>
      <c r="AE29" s="780"/>
      <c r="AF29" s="781">
        <v>56</v>
      </c>
      <c r="AG29" s="782"/>
      <c r="AH29" s="782"/>
      <c r="AI29" s="782"/>
      <c r="AJ29" s="783"/>
      <c r="AK29" s="850">
        <v>138</v>
      </c>
      <c r="AL29" s="851"/>
      <c r="AM29" s="851"/>
      <c r="AN29" s="851"/>
      <c r="AO29" s="851"/>
      <c r="AP29" s="851" t="s">
        <v>487</v>
      </c>
      <c r="AQ29" s="851"/>
      <c r="AR29" s="851"/>
      <c r="AS29" s="851"/>
      <c r="AT29" s="851"/>
      <c r="AU29" s="851" t="s">
        <v>487</v>
      </c>
      <c r="AV29" s="851"/>
      <c r="AW29" s="851"/>
      <c r="AX29" s="851"/>
      <c r="AY29" s="851"/>
      <c r="AZ29" s="852" t="s">
        <v>487</v>
      </c>
      <c r="BA29" s="852"/>
      <c r="BB29" s="852"/>
      <c r="BC29" s="852"/>
      <c r="BD29" s="852"/>
      <c r="BE29" s="848"/>
      <c r="BF29" s="848"/>
      <c r="BG29" s="848"/>
      <c r="BH29" s="848"/>
      <c r="BI29" s="849"/>
      <c r="BJ29" s="203"/>
      <c r="BK29" s="203"/>
      <c r="BL29" s="203"/>
      <c r="BM29" s="203"/>
      <c r="BN29" s="203"/>
      <c r="BO29" s="216"/>
      <c r="BP29" s="216"/>
      <c r="BQ29" s="213">
        <v>23</v>
      </c>
      <c r="BR29" s="214"/>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7"/>
    </row>
    <row r="30" spans="1:131" s="198" customFormat="1" ht="26.25" customHeight="1" x14ac:dyDescent="0.15">
      <c r="A30" s="217">
        <v>3</v>
      </c>
      <c r="B30" s="775" t="s">
        <v>377</v>
      </c>
      <c r="C30" s="776"/>
      <c r="D30" s="776"/>
      <c r="E30" s="776"/>
      <c r="F30" s="776"/>
      <c r="G30" s="776"/>
      <c r="H30" s="776"/>
      <c r="I30" s="776"/>
      <c r="J30" s="776"/>
      <c r="K30" s="776"/>
      <c r="L30" s="776"/>
      <c r="M30" s="776"/>
      <c r="N30" s="776"/>
      <c r="O30" s="776"/>
      <c r="P30" s="777"/>
      <c r="Q30" s="778">
        <v>131</v>
      </c>
      <c r="R30" s="779"/>
      <c r="S30" s="779"/>
      <c r="T30" s="779"/>
      <c r="U30" s="779"/>
      <c r="V30" s="779">
        <v>128</v>
      </c>
      <c r="W30" s="779"/>
      <c r="X30" s="779"/>
      <c r="Y30" s="779"/>
      <c r="Z30" s="779"/>
      <c r="AA30" s="779">
        <v>3</v>
      </c>
      <c r="AB30" s="779"/>
      <c r="AC30" s="779"/>
      <c r="AD30" s="779"/>
      <c r="AE30" s="780"/>
      <c r="AF30" s="781">
        <v>3</v>
      </c>
      <c r="AG30" s="782"/>
      <c r="AH30" s="782"/>
      <c r="AI30" s="782"/>
      <c r="AJ30" s="783"/>
      <c r="AK30" s="850">
        <v>31</v>
      </c>
      <c r="AL30" s="851"/>
      <c r="AM30" s="851"/>
      <c r="AN30" s="851"/>
      <c r="AO30" s="851"/>
      <c r="AP30" s="851" t="s">
        <v>487</v>
      </c>
      <c r="AQ30" s="851"/>
      <c r="AR30" s="851"/>
      <c r="AS30" s="851"/>
      <c r="AT30" s="851"/>
      <c r="AU30" s="851" t="s">
        <v>487</v>
      </c>
      <c r="AV30" s="851"/>
      <c r="AW30" s="851"/>
      <c r="AX30" s="851"/>
      <c r="AY30" s="851"/>
      <c r="AZ30" s="852" t="s">
        <v>487</v>
      </c>
      <c r="BA30" s="852"/>
      <c r="BB30" s="852"/>
      <c r="BC30" s="852"/>
      <c r="BD30" s="852"/>
      <c r="BE30" s="848"/>
      <c r="BF30" s="848"/>
      <c r="BG30" s="848"/>
      <c r="BH30" s="848"/>
      <c r="BI30" s="849"/>
      <c r="BJ30" s="203"/>
      <c r="BK30" s="203"/>
      <c r="BL30" s="203"/>
      <c r="BM30" s="203"/>
      <c r="BN30" s="203"/>
      <c r="BO30" s="216"/>
      <c r="BP30" s="216"/>
      <c r="BQ30" s="213">
        <v>24</v>
      </c>
      <c r="BR30" s="214"/>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7"/>
    </row>
    <row r="31" spans="1:131" s="198" customFormat="1" ht="26.25" customHeight="1" x14ac:dyDescent="0.15">
      <c r="A31" s="217">
        <v>4</v>
      </c>
      <c r="B31" s="775" t="s">
        <v>378</v>
      </c>
      <c r="C31" s="776"/>
      <c r="D31" s="776"/>
      <c r="E31" s="776"/>
      <c r="F31" s="776"/>
      <c r="G31" s="776"/>
      <c r="H31" s="776"/>
      <c r="I31" s="776"/>
      <c r="J31" s="776"/>
      <c r="K31" s="776"/>
      <c r="L31" s="776"/>
      <c r="M31" s="776"/>
      <c r="N31" s="776"/>
      <c r="O31" s="776"/>
      <c r="P31" s="777"/>
      <c r="Q31" s="778">
        <v>324</v>
      </c>
      <c r="R31" s="779"/>
      <c r="S31" s="779"/>
      <c r="T31" s="779"/>
      <c r="U31" s="779"/>
      <c r="V31" s="779">
        <v>328</v>
      </c>
      <c r="W31" s="779"/>
      <c r="X31" s="779"/>
      <c r="Y31" s="779"/>
      <c r="Z31" s="779"/>
      <c r="AA31" s="779">
        <v>-3</v>
      </c>
      <c r="AB31" s="779"/>
      <c r="AC31" s="779"/>
      <c r="AD31" s="779"/>
      <c r="AE31" s="780"/>
      <c r="AF31" s="781">
        <v>481</v>
      </c>
      <c r="AG31" s="782"/>
      <c r="AH31" s="782"/>
      <c r="AI31" s="782"/>
      <c r="AJ31" s="783"/>
      <c r="AK31" s="850">
        <v>20</v>
      </c>
      <c r="AL31" s="851"/>
      <c r="AM31" s="851"/>
      <c r="AN31" s="851"/>
      <c r="AO31" s="851"/>
      <c r="AP31" s="851" t="s">
        <v>487</v>
      </c>
      <c r="AQ31" s="851"/>
      <c r="AR31" s="851"/>
      <c r="AS31" s="851"/>
      <c r="AT31" s="851"/>
      <c r="AU31" s="851" t="s">
        <v>487</v>
      </c>
      <c r="AV31" s="851"/>
      <c r="AW31" s="851"/>
      <c r="AX31" s="851"/>
      <c r="AY31" s="851"/>
      <c r="AZ31" s="852" t="s">
        <v>487</v>
      </c>
      <c r="BA31" s="852"/>
      <c r="BB31" s="852"/>
      <c r="BC31" s="852"/>
      <c r="BD31" s="852"/>
      <c r="BE31" s="848" t="s">
        <v>379</v>
      </c>
      <c r="BF31" s="848"/>
      <c r="BG31" s="848"/>
      <c r="BH31" s="848"/>
      <c r="BI31" s="849"/>
      <c r="BJ31" s="203"/>
      <c r="BK31" s="203"/>
      <c r="BL31" s="203"/>
      <c r="BM31" s="203"/>
      <c r="BN31" s="203"/>
      <c r="BO31" s="216"/>
      <c r="BP31" s="216"/>
      <c r="BQ31" s="213">
        <v>25</v>
      </c>
      <c r="BR31" s="214"/>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7"/>
    </row>
    <row r="32" spans="1:131" s="198" customFormat="1" ht="26.25" customHeight="1" x14ac:dyDescent="0.15">
      <c r="A32" s="217">
        <v>5</v>
      </c>
      <c r="B32" s="775" t="s">
        <v>380</v>
      </c>
      <c r="C32" s="776"/>
      <c r="D32" s="776"/>
      <c r="E32" s="776"/>
      <c r="F32" s="776"/>
      <c r="G32" s="776"/>
      <c r="H32" s="776"/>
      <c r="I32" s="776"/>
      <c r="J32" s="776"/>
      <c r="K32" s="776"/>
      <c r="L32" s="776"/>
      <c r="M32" s="776"/>
      <c r="N32" s="776"/>
      <c r="O32" s="776"/>
      <c r="P32" s="777"/>
      <c r="Q32" s="778">
        <v>1622</v>
      </c>
      <c r="R32" s="779"/>
      <c r="S32" s="779"/>
      <c r="T32" s="779"/>
      <c r="U32" s="779"/>
      <c r="V32" s="779">
        <v>1589</v>
      </c>
      <c r="W32" s="779"/>
      <c r="X32" s="779"/>
      <c r="Y32" s="779"/>
      <c r="Z32" s="779"/>
      <c r="AA32" s="779">
        <v>32</v>
      </c>
      <c r="AB32" s="779"/>
      <c r="AC32" s="779"/>
      <c r="AD32" s="779"/>
      <c r="AE32" s="780"/>
      <c r="AF32" s="781">
        <v>32</v>
      </c>
      <c r="AG32" s="782"/>
      <c r="AH32" s="782"/>
      <c r="AI32" s="782"/>
      <c r="AJ32" s="783"/>
      <c r="AK32" s="850">
        <v>756</v>
      </c>
      <c r="AL32" s="851"/>
      <c r="AM32" s="851"/>
      <c r="AN32" s="851"/>
      <c r="AO32" s="851"/>
      <c r="AP32" s="851">
        <v>5513</v>
      </c>
      <c r="AQ32" s="851"/>
      <c r="AR32" s="851"/>
      <c r="AS32" s="851"/>
      <c r="AT32" s="851"/>
      <c r="AU32" s="851">
        <v>4984</v>
      </c>
      <c r="AV32" s="851"/>
      <c r="AW32" s="851"/>
      <c r="AX32" s="851"/>
      <c r="AY32" s="851"/>
      <c r="AZ32" s="852" t="s">
        <v>487</v>
      </c>
      <c r="BA32" s="852"/>
      <c r="BB32" s="852"/>
      <c r="BC32" s="852"/>
      <c r="BD32" s="852"/>
      <c r="BE32" s="848" t="s">
        <v>381</v>
      </c>
      <c r="BF32" s="848"/>
      <c r="BG32" s="848"/>
      <c r="BH32" s="848"/>
      <c r="BI32" s="849"/>
      <c r="BJ32" s="203"/>
      <c r="BK32" s="203"/>
      <c r="BL32" s="203"/>
      <c r="BM32" s="203"/>
      <c r="BN32" s="203"/>
      <c r="BO32" s="216"/>
      <c r="BP32" s="216"/>
      <c r="BQ32" s="213">
        <v>26</v>
      </c>
      <c r="BR32" s="214"/>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7"/>
    </row>
    <row r="33" spans="1:131" s="198" customFormat="1" ht="26.25" customHeight="1" x14ac:dyDescent="0.15">
      <c r="A33" s="217">
        <v>6</v>
      </c>
      <c r="B33" s="775"/>
      <c r="C33" s="776"/>
      <c r="D33" s="776"/>
      <c r="E33" s="776"/>
      <c r="F33" s="776"/>
      <c r="G33" s="776"/>
      <c r="H33" s="776"/>
      <c r="I33" s="776"/>
      <c r="J33" s="776"/>
      <c r="K33" s="776"/>
      <c r="L33" s="776"/>
      <c r="M33" s="776"/>
      <c r="N33" s="776"/>
      <c r="O33" s="776"/>
      <c r="P33" s="777"/>
      <c r="Q33" s="778"/>
      <c r="R33" s="779"/>
      <c r="S33" s="779"/>
      <c r="T33" s="779"/>
      <c r="U33" s="779"/>
      <c r="V33" s="779"/>
      <c r="W33" s="779"/>
      <c r="X33" s="779"/>
      <c r="Y33" s="779"/>
      <c r="Z33" s="779"/>
      <c r="AA33" s="779"/>
      <c r="AB33" s="779"/>
      <c r="AC33" s="779"/>
      <c r="AD33" s="779"/>
      <c r="AE33" s="780"/>
      <c r="AF33" s="781"/>
      <c r="AG33" s="782"/>
      <c r="AH33" s="782"/>
      <c r="AI33" s="782"/>
      <c r="AJ33" s="783"/>
      <c r="AK33" s="850"/>
      <c r="AL33" s="851"/>
      <c r="AM33" s="851"/>
      <c r="AN33" s="851"/>
      <c r="AO33" s="851"/>
      <c r="AP33" s="851"/>
      <c r="AQ33" s="851"/>
      <c r="AR33" s="851"/>
      <c r="AS33" s="851"/>
      <c r="AT33" s="851"/>
      <c r="AU33" s="851"/>
      <c r="AV33" s="851"/>
      <c r="AW33" s="851"/>
      <c r="AX33" s="851"/>
      <c r="AY33" s="851"/>
      <c r="AZ33" s="852"/>
      <c r="BA33" s="852"/>
      <c r="BB33" s="852"/>
      <c r="BC33" s="852"/>
      <c r="BD33" s="852"/>
      <c r="BE33" s="848"/>
      <c r="BF33" s="848"/>
      <c r="BG33" s="848"/>
      <c r="BH33" s="848"/>
      <c r="BI33" s="849"/>
      <c r="BJ33" s="203"/>
      <c r="BK33" s="203"/>
      <c r="BL33" s="203"/>
      <c r="BM33" s="203"/>
      <c r="BN33" s="203"/>
      <c r="BO33" s="216"/>
      <c r="BP33" s="216"/>
      <c r="BQ33" s="213">
        <v>27</v>
      </c>
      <c r="BR33" s="214"/>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7"/>
    </row>
    <row r="34" spans="1:131" s="198" customFormat="1" ht="26.25" customHeight="1" x14ac:dyDescent="0.15">
      <c r="A34" s="217">
        <v>7</v>
      </c>
      <c r="B34" s="775"/>
      <c r="C34" s="776"/>
      <c r="D34" s="776"/>
      <c r="E34" s="776"/>
      <c r="F34" s="776"/>
      <c r="G34" s="776"/>
      <c r="H34" s="776"/>
      <c r="I34" s="776"/>
      <c r="J34" s="776"/>
      <c r="K34" s="776"/>
      <c r="L34" s="776"/>
      <c r="M34" s="776"/>
      <c r="N34" s="776"/>
      <c r="O34" s="776"/>
      <c r="P34" s="777"/>
      <c r="Q34" s="778"/>
      <c r="R34" s="779"/>
      <c r="S34" s="779"/>
      <c r="T34" s="779"/>
      <c r="U34" s="779"/>
      <c r="V34" s="779"/>
      <c r="W34" s="779"/>
      <c r="X34" s="779"/>
      <c r="Y34" s="779"/>
      <c r="Z34" s="779"/>
      <c r="AA34" s="779"/>
      <c r="AB34" s="779"/>
      <c r="AC34" s="779"/>
      <c r="AD34" s="779"/>
      <c r="AE34" s="780"/>
      <c r="AF34" s="781"/>
      <c r="AG34" s="782"/>
      <c r="AH34" s="782"/>
      <c r="AI34" s="782"/>
      <c r="AJ34" s="783"/>
      <c r="AK34" s="850"/>
      <c r="AL34" s="851"/>
      <c r="AM34" s="851"/>
      <c r="AN34" s="851"/>
      <c r="AO34" s="851"/>
      <c r="AP34" s="851"/>
      <c r="AQ34" s="851"/>
      <c r="AR34" s="851"/>
      <c r="AS34" s="851"/>
      <c r="AT34" s="851"/>
      <c r="AU34" s="851"/>
      <c r="AV34" s="851"/>
      <c r="AW34" s="851"/>
      <c r="AX34" s="851"/>
      <c r="AY34" s="851"/>
      <c r="AZ34" s="852"/>
      <c r="BA34" s="852"/>
      <c r="BB34" s="852"/>
      <c r="BC34" s="852"/>
      <c r="BD34" s="852"/>
      <c r="BE34" s="848"/>
      <c r="BF34" s="848"/>
      <c r="BG34" s="848"/>
      <c r="BH34" s="848"/>
      <c r="BI34" s="849"/>
      <c r="BJ34" s="203"/>
      <c r="BK34" s="203"/>
      <c r="BL34" s="203"/>
      <c r="BM34" s="203"/>
      <c r="BN34" s="203"/>
      <c r="BO34" s="216"/>
      <c r="BP34" s="216"/>
      <c r="BQ34" s="213">
        <v>28</v>
      </c>
      <c r="BR34" s="214"/>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7"/>
    </row>
    <row r="35" spans="1:131" s="198" customFormat="1" ht="26.25" customHeight="1" x14ac:dyDescent="0.15">
      <c r="A35" s="217">
        <v>8</v>
      </c>
      <c r="B35" s="775"/>
      <c r="C35" s="776"/>
      <c r="D35" s="776"/>
      <c r="E35" s="776"/>
      <c r="F35" s="776"/>
      <c r="G35" s="776"/>
      <c r="H35" s="776"/>
      <c r="I35" s="776"/>
      <c r="J35" s="776"/>
      <c r="K35" s="776"/>
      <c r="L35" s="776"/>
      <c r="M35" s="776"/>
      <c r="N35" s="776"/>
      <c r="O35" s="776"/>
      <c r="P35" s="777"/>
      <c r="Q35" s="778"/>
      <c r="R35" s="779"/>
      <c r="S35" s="779"/>
      <c r="T35" s="779"/>
      <c r="U35" s="779"/>
      <c r="V35" s="779"/>
      <c r="W35" s="779"/>
      <c r="X35" s="779"/>
      <c r="Y35" s="779"/>
      <c r="Z35" s="779"/>
      <c r="AA35" s="779"/>
      <c r="AB35" s="779"/>
      <c r="AC35" s="779"/>
      <c r="AD35" s="779"/>
      <c r="AE35" s="780"/>
      <c r="AF35" s="781"/>
      <c r="AG35" s="782"/>
      <c r="AH35" s="782"/>
      <c r="AI35" s="782"/>
      <c r="AJ35" s="783"/>
      <c r="AK35" s="850"/>
      <c r="AL35" s="851"/>
      <c r="AM35" s="851"/>
      <c r="AN35" s="851"/>
      <c r="AO35" s="851"/>
      <c r="AP35" s="851"/>
      <c r="AQ35" s="851"/>
      <c r="AR35" s="851"/>
      <c r="AS35" s="851"/>
      <c r="AT35" s="851"/>
      <c r="AU35" s="851"/>
      <c r="AV35" s="851"/>
      <c r="AW35" s="851"/>
      <c r="AX35" s="851"/>
      <c r="AY35" s="851"/>
      <c r="AZ35" s="852"/>
      <c r="BA35" s="852"/>
      <c r="BB35" s="852"/>
      <c r="BC35" s="852"/>
      <c r="BD35" s="852"/>
      <c r="BE35" s="848"/>
      <c r="BF35" s="848"/>
      <c r="BG35" s="848"/>
      <c r="BH35" s="848"/>
      <c r="BI35" s="849"/>
      <c r="BJ35" s="203"/>
      <c r="BK35" s="203"/>
      <c r="BL35" s="203"/>
      <c r="BM35" s="203"/>
      <c r="BN35" s="203"/>
      <c r="BO35" s="216"/>
      <c r="BP35" s="216"/>
      <c r="BQ35" s="213">
        <v>29</v>
      </c>
      <c r="BR35" s="214"/>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7"/>
    </row>
    <row r="36" spans="1:131" s="198" customFormat="1" ht="26.25" customHeight="1" x14ac:dyDescent="0.15">
      <c r="A36" s="217">
        <v>9</v>
      </c>
      <c r="B36" s="775"/>
      <c r="C36" s="776"/>
      <c r="D36" s="776"/>
      <c r="E36" s="776"/>
      <c r="F36" s="776"/>
      <c r="G36" s="776"/>
      <c r="H36" s="776"/>
      <c r="I36" s="776"/>
      <c r="J36" s="776"/>
      <c r="K36" s="776"/>
      <c r="L36" s="776"/>
      <c r="M36" s="776"/>
      <c r="N36" s="776"/>
      <c r="O36" s="776"/>
      <c r="P36" s="777"/>
      <c r="Q36" s="778"/>
      <c r="R36" s="779"/>
      <c r="S36" s="779"/>
      <c r="T36" s="779"/>
      <c r="U36" s="779"/>
      <c r="V36" s="779"/>
      <c r="W36" s="779"/>
      <c r="X36" s="779"/>
      <c r="Y36" s="779"/>
      <c r="Z36" s="779"/>
      <c r="AA36" s="779"/>
      <c r="AB36" s="779"/>
      <c r="AC36" s="779"/>
      <c r="AD36" s="779"/>
      <c r="AE36" s="780"/>
      <c r="AF36" s="781"/>
      <c r="AG36" s="782"/>
      <c r="AH36" s="782"/>
      <c r="AI36" s="782"/>
      <c r="AJ36" s="783"/>
      <c r="AK36" s="850"/>
      <c r="AL36" s="851"/>
      <c r="AM36" s="851"/>
      <c r="AN36" s="851"/>
      <c r="AO36" s="851"/>
      <c r="AP36" s="851"/>
      <c r="AQ36" s="851"/>
      <c r="AR36" s="851"/>
      <c r="AS36" s="851"/>
      <c r="AT36" s="851"/>
      <c r="AU36" s="851"/>
      <c r="AV36" s="851"/>
      <c r="AW36" s="851"/>
      <c r="AX36" s="851"/>
      <c r="AY36" s="851"/>
      <c r="AZ36" s="852"/>
      <c r="BA36" s="852"/>
      <c r="BB36" s="852"/>
      <c r="BC36" s="852"/>
      <c r="BD36" s="852"/>
      <c r="BE36" s="848"/>
      <c r="BF36" s="848"/>
      <c r="BG36" s="848"/>
      <c r="BH36" s="848"/>
      <c r="BI36" s="849"/>
      <c r="BJ36" s="203"/>
      <c r="BK36" s="203"/>
      <c r="BL36" s="203"/>
      <c r="BM36" s="203"/>
      <c r="BN36" s="203"/>
      <c r="BO36" s="216"/>
      <c r="BP36" s="216"/>
      <c r="BQ36" s="213">
        <v>30</v>
      </c>
      <c r="BR36" s="214"/>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7"/>
    </row>
    <row r="37" spans="1:131" s="198" customFormat="1" ht="26.25" customHeight="1" x14ac:dyDescent="0.15">
      <c r="A37" s="217">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50"/>
      <c r="AL37" s="851"/>
      <c r="AM37" s="851"/>
      <c r="AN37" s="851"/>
      <c r="AO37" s="851"/>
      <c r="AP37" s="851"/>
      <c r="AQ37" s="851"/>
      <c r="AR37" s="851"/>
      <c r="AS37" s="851"/>
      <c r="AT37" s="851"/>
      <c r="AU37" s="851"/>
      <c r="AV37" s="851"/>
      <c r="AW37" s="851"/>
      <c r="AX37" s="851"/>
      <c r="AY37" s="851"/>
      <c r="AZ37" s="852"/>
      <c r="BA37" s="852"/>
      <c r="BB37" s="852"/>
      <c r="BC37" s="852"/>
      <c r="BD37" s="852"/>
      <c r="BE37" s="848"/>
      <c r="BF37" s="848"/>
      <c r="BG37" s="848"/>
      <c r="BH37" s="848"/>
      <c r="BI37" s="849"/>
      <c r="BJ37" s="203"/>
      <c r="BK37" s="203"/>
      <c r="BL37" s="203"/>
      <c r="BM37" s="203"/>
      <c r="BN37" s="203"/>
      <c r="BO37" s="216"/>
      <c r="BP37" s="216"/>
      <c r="BQ37" s="213">
        <v>31</v>
      </c>
      <c r="BR37" s="214"/>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7"/>
    </row>
    <row r="38" spans="1:131" s="198" customFormat="1" ht="26.25" customHeight="1" x14ac:dyDescent="0.15">
      <c r="A38" s="217">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3"/>
      <c r="BK38" s="203"/>
      <c r="BL38" s="203"/>
      <c r="BM38" s="203"/>
      <c r="BN38" s="203"/>
      <c r="BO38" s="216"/>
      <c r="BP38" s="216"/>
      <c r="BQ38" s="213">
        <v>32</v>
      </c>
      <c r="BR38" s="214"/>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7"/>
    </row>
    <row r="39" spans="1:131" s="198" customFormat="1" ht="26.25" customHeight="1" x14ac:dyDescent="0.15">
      <c r="A39" s="217">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3"/>
      <c r="BK39" s="203"/>
      <c r="BL39" s="203"/>
      <c r="BM39" s="203"/>
      <c r="BN39" s="203"/>
      <c r="BO39" s="216"/>
      <c r="BP39" s="216"/>
      <c r="BQ39" s="213">
        <v>33</v>
      </c>
      <c r="BR39" s="214"/>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7"/>
    </row>
    <row r="40" spans="1:131" s="198" customFormat="1" ht="26.25" customHeight="1" x14ac:dyDescent="0.15">
      <c r="A40" s="212">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3"/>
      <c r="BK40" s="203"/>
      <c r="BL40" s="203"/>
      <c r="BM40" s="203"/>
      <c r="BN40" s="203"/>
      <c r="BO40" s="216"/>
      <c r="BP40" s="216"/>
      <c r="BQ40" s="213">
        <v>34</v>
      </c>
      <c r="BR40" s="214"/>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7"/>
    </row>
    <row r="41" spans="1:131" s="198" customFormat="1" ht="26.25" customHeight="1" x14ac:dyDescent="0.15">
      <c r="A41" s="212">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3"/>
      <c r="BK41" s="203"/>
      <c r="BL41" s="203"/>
      <c r="BM41" s="203"/>
      <c r="BN41" s="203"/>
      <c r="BO41" s="216"/>
      <c r="BP41" s="216"/>
      <c r="BQ41" s="213">
        <v>35</v>
      </c>
      <c r="BR41" s="214"/>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7"/>
    </row>
    <row r="42" spans="1:131" s="198" customFormat="1" ht="26.25" customHeight="1" x14ac:dyDescent="0.15">
      <c r="A42" s="212">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3"/>
      <c r="BK42" s="203"/>
      <c r="BL42" s="203"/>
      <c r="BM42" s="203"/>
      <c r="BN42" s="203"/>
      <c r="BO42" s="216"/>
      <c r="BP42" s="216"/>
      <c r="BQ42" s="213">
        <v>36</v>
      </c>
      <c r="BR42" s="214"/>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7"/>
    </row>
    <row r="43" spans="1:131" s="198" customFormat="1" ht="26.25" customHeight="1" x14ac:dyDescent="0.15">
      <c r="A43" s="212">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3"/>
      <c r="BK43" s="203"/>
      <c r="BL43" s="203"/>
      <c r="BM43" s="203"/>
      <c r="BN43" s="203"/>
      <c r="BO43" s="216"/>
      <c r="BP43" s="216"/>
      <c r="BQ43" s="213">
        <v>37</v>
      </c>
      <c r="BR43" s="214"/>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7"/>
    </row>
    <row r="44" spans="1:131" s="198" customFormat="1" ht="26.25" customHeight="1" x14ac:dyDescent="0.15">
      <c r="A44" s="212">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3"/>
      <c r="BK44" s="203"/>
      <c r="BL44" s="203"/>
      <c r="BM44" s="203"/>
      <c r="BN44" s="203"/>
      <c r="BO44" s="216"/>
      <c r="BP44" s="216"/>
      <c r="BQ44" s="213">
        <v>38</v>
      </c>
      <c r="BR44" s="214"/>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7"/>
    </row>
    <row r="45" spans="1:131" s="198" customFormat="1" ht="26.25" customHeight="1" x14ac:dyDescent="0.15">
      <c r="A45" s="212">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3"/>
      <c r="BK45" s="203"/>
      <c r="BL45" s="203"/>
      <c r="BM45" s="203"/>
      <c r="BN45" s="203"/>
      <c r="BO45" s="216"/>
      <c r="BP45" s="216"/>
      <c r="BQ45" s="213">
        <v>39</v>
      </c>
      <c r="BR45" s="214"/>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7"/>
    </row>
    <row r="46" spans="1:131" s="198" customFormat="1" ht="26.25" customHeight="1" x14ac:dyDescent="0.15">
      <c r="A46" s="212">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3"/>
      <c r="BK46" s="203"/>
      <c r="BL46" s="203"/>
      <c r="BM46" s="203"/>
      <c r="BN46" s="203"/>
      <c r="BO46" s="216"/>
      <c r="BP46" s="216"/>
      <c r="BQ46" s="213">
        <v>40</v>
      </c>
      <c r="BR46" s="214"/>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7"/>
    </row>
    <row r="47" spans="1:131" s="198" customFormat="1" ht="26.25" customHeight="1" x14ac:dyDescent="0.15">
      <c r="A47" s="212">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3"/>
      <c r="BK47" s="203"/>
      <c r="BL47" s="203"/>
      <c r="BM47" s="203"/>
      <c r="BN47" s="203"/>
      <c r="BO47" s="216"/>
      <c r="BP47" s="216"/>
      <c r="BQ47" s="213">
        <v>41</v>
      </c>
      <c r="BR47" s="214"/>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7"/>
    </row>
    <row r="48" spans="1:131" s="198" customFormat="1" ht="26.25" customHeight="1" x14ac:dyDescent="0.15">
      <c r="A48" s="212">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3"/>
      <c r="BK48" s="203"/>
      <c r="BL48" s="203"/>
      <c r="BM48" s="203"/>
      <c r="BN48" s="203"/>
      <c r="BO48" s="216"/>
      <c r="BP48" s="216"/>
      <c r="BQ48" s="213">
        <v>42</v>
      </c>
      <c r="BR48" s="214"/>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7"/>
    </row>
    <row r="49" spans="1:131" s="198" customFormat="1" ht="26.25" customHeight="1" x14ac:dyDescent="0.15">
      <c r="A49" s="212">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3"/>
      <c r="BK49" s="203"/>
      <c r="BL49" s="203"/>
      <c r="BM49" s="203"/>
      <c r="BN49" s="203"/>
      <c r="BO49" s="216"/>
      <c r="BP49" s="216"/>
      <c r="BQ49" s="213">
        <v>43</v>
      </c>
      <c r="BR49" s="214"/>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7"/>
    </row>
    <row r="50" spans="1:131" s="198" customFormat="1" ht="26.25" customHeight="1" x14ac:dyDescent="0.15">
      <c r="A50" s="212">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3"/>
      <c r="BK50" s="203"/>
      <c r="BL50" s="203"/>
      <c r="BM50" s="203"/>
      <c r="BN50" s="203"/>
      <c r="BO50" s="216"/>
      <c r="BP50" s="216"/>
      <c r="BQ50" s="213">
        <v>44</v>
      </c>
      <c r="BR50" s="214"/>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7"/>
    </row>
    <row r="51" spans="1:131" s="198" customFormat="1" ht="26.25" customHeight="1" x14ac:dyDescent="0.15">
      <c r="A51" s="212">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3"/>
      <c r="BK51" s="203"/>
      <c r="BL51" s="203"/>
      <c r="BM51" s="203"/>
      <c r="BN51" s="203"/>
      <c r="BO51" s="216"/>
      <c r="BP51" s="216"/>
      <c r="BQ51" s="213">
        <v>45</v>
      </c>
      <c r="BR51" s="214"/>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7"/>
    </row>
    <row r="52" spans="1:131" s="198" customFormat="1" ht="26.25" customHeight="1" x14ac:dyDescent="0.15">
      <c r="A52" s="212">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3"/>
      <c r="BK52" s="203"/>
      <c r="BL52" s="203"/>
      <c r="BM52" s="203"/>
      <c r="BN52" s="203"/>
      <c r="BO52" s="216"/>
      <c r="BP52" s="216"/>
      <c r="BQ52" s="213">
        <v>46</v>
      </c>
      <c r="BR52" s="214"/>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7"/>
    </row>
    <row r="53" spans="1:131" s="198" customFormat="1" ht="26.25" customHeight="1" x14ac:dyDescent="0.15">
      <c r="A53" s="212">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3"/>
      <c r="BK53" s="203"/>
      <c r="BL53" s="203"/>
      <c r="BM53" s="203"/>
      <c r="BN53" s="203"/>
      <c r="BO53" s="216"/>
      <c r="BP53" s="216"/>
      <c r="BQ53" s="213">
        <v>47</v>
      </c>
      <c r="BR53" s="214"/>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7"/>
    </row>
    <row r="54" spans="1:131" s="198" customFormat="1" ht="26.25" customHeight="1" x14ac:dyDescent="0.15">
      <c r="A54" s="212">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3"/>
      <c r="BK54" s="203"/>
      <c r="BL54" s="203"/>
      <c r="BM54" s="203"/>
      <c r="BN54" s="203"/>
      <c r="BO54" s="216"/>
      <c r="BP54" s="216"/>
      <c r="BQ54" s="213">
        <v>48</v>
      </c>
      <c r="BR54" s="214"/>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7"/>
    </row>
    <row r="55" spans="1:131" s="198" customFormat="1" ht="26.25" customHeight="1" x14ac:dyDescent="0.15">
      <c r="A55" s="212">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3"/>
      <c r="BK55" s="203"/>
      <c r="BL55" s="203"/>
      <c r="BM55" s="203"/>
      <c r="BN55" s="203"/>
      <c r="BO55" s="216"/>
      <c r="BP55" s="216"/>
      <c r="BQ55" s="213">
        <v>49</v>
      </c>
      <c r="BR55" s="214"/>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7"/>
    </row>
    <row r="56" spans="1:131" s="198" customFormat="1" ht="26.25" customHeight="1" x14ac:dyDescent="0.15">
      <c r="A56" s="212">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3"/>
      <c r="BK56" s="203"/>
      <c r="BL56" s="203"/>
      <c r="BM56" s="203"/>
      <c r="BN56" s="203"/>
      <c r="BO56" s="216"/>
      <c r="BP56" s="216"/>
      <c r="BQ56" s="213">
        <v>50</v>
      </c>
      <c r="BR56" s="214"/>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7"/>
    </row>
    <row r="57" spans="1:131" s="198" customFormat="1" ht="26.25" customHeight="1" x14ac:dyDescent="0.15">
      <c r="A57" s="212">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3"/>
      <c r="BK57" s="203"/>
      <c r="BL57" s="203"/>
      <c r="BM57" s="203"/>
      <c r="BN57" s="203"/>
      <c r="BO57" s="216"/>
      <c r="BP57" s="216"/>
      <c r="BQ57" s="213">
        <v>51</v>
      </c>
      <c r="BR57" s="214"/>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7"/>
    </row>
    <row r="58" spans="1:131" s="198" customFormat="1" ht="26.25" customHeight="1" x14ac:dyDescent="0.15">
      <c r="A58" s="212">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3"/>
      <c r="BK58" s="203"/>
      <c r="BL58" s="203"/>
      <c r="BM58" s="203"/>
      <c r="BN58" s="203"/>
      <c r="BO58" s="216"/>
      <c r="BP58" s="216"/>
      <c r="BQ58" s="213">
        <v>52</v>
      </c>
      <c r="BR58" s="214"/>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7"/>
    </row>
    <row r="59" spans="1:131" s="198" customFormat="1" ht="26.25" customHeight="1" x14ac:dyDescent="0.15">
      <c r="A59" s="212">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3"/>
      <c r="BK59" s="203"/>
      <c r="BL59" s="203"/>
      <c r="BM59" s="203"/>
      <c r="BN59" s="203"/>
      <c r="BO59" s="216"/>
      <c r="BP59" s="216"/>
      <c r="BQ59" s="213">
        <v>53</v>
      </c>
      <c r="BR59" s="214"/>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7"/>
    </row>
    <row r="60" spans="1:131" s="198" customFormat="1" ht="26.25" customHeight="1" x14ac:dyDescent="0.15">
      <c r="A60" s="212">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3"/>
      <c r="BK60" s="203"/>
      <c r="BL60" s="203"/>
      <c r="BM60" s="203"/>
      <c r="BN60" s="203"/>
      <c r="BO60" s="216"/>
      <c r="BP60" s="216"/>
      <c r="BQ60" s="213">
        <v>54</v>
      </c>
      <c r="BR60" s="214"/>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7"/>
    </row>
    <row r="61" spans="1:131" s="198" customFormat="1" ht="26.25" customHeight="1" thickBot="1" x14ac:dyDescent="0.2">
      <c r="A61" s="212">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3"/>
      <c r="BK61" s="203"/>
      <c r="BL61" s="203"/>
      <c r="BM61" s="203"/>
      <c r="BN61" s="203"/>
      <c r="BO61" s="216"/>
      <c r="BP61" s="216"/>
      <c r="BQ61" s="213">
        <v>55</v>
      </c>
      <c r="BR61" s="214"/>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7"/>
    </row>
    <row r="62" spans="1:131" s="198" customFormat="1" ht="26.25" customHeight="1" x14ac:dyDescent="0.15">
      <c r="A62" s="212">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382</v>
      </c>
      <c r="BK62" s="826"/>
      <c r="BL62" s="826"/>
      <c r="BM62" s="826"/>
      <c r="BN62" s="827"/>
      <c r="BO62" s="216"/>
      <c r="BP62" s="216"/>
      <c r="BQ62" s="213">
        <v>56</v>
      </c>
      <c r="BR62" s="214"/>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7"/>
    </row>
    <row r="63" spans="1:131" s="198" customFormat="1" ht="26.25" customHeight="1" thickBot="1" x14ac:dyDescent="0.2">
      <c r="A63" s="215" t="s">
        <v>362</v>
      </c>
      <c r="B63" s="810" t="s">
        <v>383</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660</v>
      </c>
      <c r="AG63" s="862"/>
      <c r="AH63" s="862"/>
      <c r="AI63" s="862"/>
      <c r="AJ63" s="863"/>
      <c r="AK63" s="864"/>
      <c r="AL63" s="859"/>
      <c r="AM63" s="859"/>
      <c r="AN63" s="859"/>
      <c r="AO63" s="859"/>
      <c r="AP63" s="862">
        <v>5549</v>
      </c>
      <c r="AQ63" s="862"/>
      <c r="AR63" s="862"/>
      <c r="AS63" s="862"/>
      <c r="AT63" s="862"/>
      <c r="AU63" s="862">
        <v>4984</v>
      </c>
      <c r="AV63" s="862"/>
      <c r="AW63" s="862"/>
      <c r="AX63" s="862"/>
      <c r="AY63" s="862"/>
      <c r="AZ63" s="866"/>
      <c r="BA63" s="866"/>
      <c r="BB63" s="866"/>
      <c r="BC63" s="866"/>
      <c r="BD63" s="866"/>
      <c r="BE63" s="867"/>
      <c r="BF63" s="867"/>
      <c r="BG63" s="867"/>
      <c r="BH63" s="867"/>
      <c r="BI63" s="868"/>
      <c r="BJ63" s="869" t="s">
        <v>108</v>
      </c>
      <c r="BK63" s="870"/>
      <c r="BL63" s="870"/>
      <c r="BM63" s="870"/>
      <c r="BN63" s="871"/>
      <c r="BO63" s="216"/>
      <c r="BP63" s="216"/>
      <c r="BQ63" s="213">
        <v>57</v>
      </c>
      <c r="BR63" s="214"/>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7"/>
    </row>
    <row r="65" spans="1:131" s="198" customFormat="1" ht="26.25" customHeight="1" thickBot="1" x14ac:dyDescent="0.2">
      <c r="A65" s="203" t="s">
        <v>384</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7"/>
    </row>
    <row r="66" spans="1:131" s="198" customFormat="1" ht="26.25" customHeight="1" x14ac:dyDescent="0.15">
      <c r="A66" s="760" t="s">
        <v>385</v>
      </c>
      <c r="B66" s="761"/>
      <c r="C66" s="761"/>
      <c r="D66" s="761"/>
      <c r="E66" s="761"/>
      <c r="F66" s="761"/>
      <c r="G66" s="761"/>
      <c r="H66" s="761"/>
      <c r="I66" s="761"/>
      <c r="J66" s="761"/>
      <c r="K66" s="761"/>
      <c r="L66" s="761"/>
      <c r="M66" s="761"/>
      <c r="N66" s="761"/>
      <c r="O66" s="761"/>
      <c r="P66" s="762"/>
      <c r="Q66" s="735" t="s">
        <v>386</v>
      </c>
      <c r="R66" s="736"/>
      <c r="S66" s="736"/>
      <c r="T66" s="736"/>
      <c r="U66" s="737"/>
      <c r="V66" s="735" t="s">
        <v>387</v>
      </c>
      <c r="W66" s="736"/>
      <c r="X66" s="736"/>
      <c r="Y66" s="736"/>
      <c r="Z66" s="737"/>
      <c r="AA66" s="735" t="s">
        <v>388</v>
      </c>
      <c r="AB66" s="736"/>
      <c r="AC66" s="736"/>
      <c r="AD66" s="736"/>
      <c r="AE66" s="737"/>
      <c r="AF66" s="872" t="s">
        <v>389</v>
      </c>
      <c r="AG66" s="833"/>
      <c r="AH66" s="833"/>
      <c r="AI66" s="833"/>
      <c r="AJ66" s="873"/>
      <c r="AK66" s="735" t="s">
        <v>390</v>
      </c>
      <c r="AL66" s="761"/>
      <c r="AM66" s="761"/>
      <c r="AN66" s="761"/>
      <c r="AO66" s="762"/>
      <c r="AP66" s="735" t="s">
        <v>391</v>
      </c>
      <c r="AQ66" s="736"/>
      <c r="AR66" s="736"/>
      <c r="AS66" s="736"/>
      <c r="AT66" s="737"/>
      <c r="AU66" s="735" t="s">
        <v>392</v>
      </c>
      <c r="AV66" s="736"/>
      <c r="AW66" s="736"/>
      <c r="AX66" s="736"/>
      <c r="AY66" s="737"/>
      <c r="AZ66" s="735" t="s">
        <v>350</v>
      </c>
      <c r="BA66" s="736"/>
      <c r="BB66" s="736"/>
      <c r="BC66" s="736"/>
      <c r="BD66" s="747"/>
      <c r="BE66" s="216"/>
      <c r="BF66" s="216"/>
      <c r="BG66" s="216"/>
      <c r="BH66" s="216"/>
      <c r="BI66" s="216"/>
      <c r="BJ66" s="216"/>
      <c r="BK66" s="216"/>
      <c r="BL66" s="216"/>
      <c r="BM66" s="216"/>
      <c r="BN66" s="216"/>
      <c r="BO66" s="216"/>
      <c r="BP66" s="216"/>
      <c r="BQ66" s="213">
        <v>60</v>
      </c>
      <c r="BR66" s="218"/>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7"/>
    </row>
    <row r="67" spans="1:131" s="198" customFormat="1" ht="26.25" customHeight="1" thickBot="1" x14ac:dyDescent="0.2">
      <c r="A67" s="763"/>
      <c r="B67" s="764"/>
      <c r="C67" s="764"/>
      <c r="D67" s="764"/>
      <c r="E67" s="764"/>
      <c r="F67" s="764"/>
      <c r="G67" s="764"/>
      <c r="H67" s="764"/>
      <c r="I67" s="764"/>
      <c r="J67" s="764"/>
      <c r="K67" s="764"/>
      <c r="L67" s="764"/>
      <c r="M67" s="764"/>
      <c r="N67" s="764"/>
      <c r="O67" s="764"/>
      <c r="P67" s="765"/>
      <c r="Q67" s="738"/>
      <c r="R67" s="739"/>
      <c r="S67" s="739"/>
      <c r="T67" s="739"/>
      <c r="U67" s="740"/>
      <c r="V67" s="738"/>
      <c r="W67" s="739"/>
      <c r="X67" s="739"/>
      <c r="Y67" s="739"/>
      <c r="Z67" s="740"/>
      <c r="AA67" s="738"/>
      <c r="AB67" s="739"/>
      <c r="AC67" s="739"/>
      <c r="AD67" s="739"/>
      <c r="AE67" s="740"/>
      <c r="AF67" s="874"/>
      <c r="AG67" s="836"/>
      <c r="AH67" s="836"/>
      <c r="AI67" s="836"/>
      <c r="AJ67" s="875"/>
      <c r="AK67" s="876"/>
      <c r="AL67" s="764"/>
      <c r="AM67" s="764"/>
      <c r="AN67" s="764"/>
      <c r="AO67" s="765"/>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7"/>
    </row>
    <row r="68" spans="1:131" s="198" customFormat="1" ht="26.25" customHeight="1" thickTop="1" x14ac:dyDescent="0.15">
      <c r="A68" s="209">
        <v>1</v>
      </c>
      <c r="B68" s="889" t="s">
        <v>539</v>
      </c>
      <c r="C68" s="890"/>
      <c r="D68" s="890"/>
      <c r="E68" s="890"/>
      <c r="F68" s="890"/>
      <c r="G68" s="890"/>
      <c r="H68" s="890"/>
      <c r="I68" s="890"/>
      <c r="J68" s="890"/>
      <c r="K68" s="890"/>
      <c r="L68" s="890"/>
      <c r="M68" s="890"/>
      <c r="N68" s="890"/>
      <c r="O68" s="890"/>
      <c r="P68" s="891"/>
      <c r="Q68" s="892">
        <v>167</v>
      </c>
      <c r="R68" s="886"/>
      <c r="S68" s="886"/>
      <c r="T68" s="886"/>
      <c r="U68" s="886"/>
      <c r="V68" s="886">
        <v>150</v>
      </c>
      <c r="W68" s="886"/>
      <c r="X68" s="886"/>
      <c r="Y68" s="886"/>
      <c r="Z68" s="886"/>
      <c r="AA68" s="886">
        <v>17</v>
      </c>
      <c r="AB68" s="886"/>
      <c r="AC68" s="886"/>
      <c r="AD68" s="886"/>
      <c r="AE68" s="886"/>
      <c r="AF68" s="886">
        <v>17</v>
      </c>
      <c r="AG68" s="886"/>
      <c r="AH68" s="886"/>
      <c r="AI68" s="886"/>
      <c r="AJ68" s="886"/>
      <c r="AK68" s="886" t="s">
        <v>487</v>
      </c>
      <c r="AL68" s="886"/>
      <c r="AM68" s="886"/>
      <c r="AN68" s="886"/>
      <c r="AO68" s="886"/>
      <c r="AP68" s="886" t="s">
        <v>487</v>
      </c>
      <c r="AQ68" s="886"/>
      <c r="AR68" s="886"/>
      <c r="AS68" s="886"/>
      <c r="AT68" s="886"/>
      <c r="AU68" s="886" t="s">
        <v>487</v>
      </c>
      <c r="AV68" s="886"/>
      <c r="AW68" s="886"/>
      <c r="AX68" s="886"/>
      <c r="AY68" s="886"/>
      <c r="AZ68" s="887"/>
      <c r="BA68" s="887"/>
      <c r="BB68" s="887"/>
      <c r="BC68" s="887"/>
      <c r="BD68" s="888"/>
      <c r="BE68" s="216"/>
      <c r="BF68" s="216"/>
      <c r="BG68" s="216"/>
      <c r="BH68" s="216"/>
      <c r="BI68" s="216"/>
      <c r="BJ68" s="216"/>
      <c r="BK68" s="216"/>
      <c r="BL68" s="216"/>
      <c r="BM68" s="216"/>
      <c r="BN68" s="216"/>
      <c r="BO68" s="216"/>
      <c r="BP68" s="216"/>
      <c r="BQ68" s="213">
        <v>62</v>
      </c>
      <c r="BR68" s="218"/>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7"/>
    </row>
    <row r="69" spans="1:131" s="198" customFormat="1" ht="26.25" customHeight="1" x14ac:dyDescent="0.15">
      <c r="A69" s="212">
        <v>2</v>
      </c>
      <c r="B69" s="893" t="s">
        <v>540</v>
      </c>
      <c r="C69" s="894"/>
      <c r="D69" s="894"/>
      <c r="E69" s="894"/>
      <c r="F69" s="894"/>
      <c r="G69" s="894"/>
      <c r="H69" s="894"/>
      <c r="I69" s="894"/>
      <c r="J69" s="894"/>
      <c r="K69" s="894"/>
      <c r="L69" s="894"/>
      <c r="M69" s="894"/>
      <c r="N69" s="894"/>
      <c r="O69" s="894"/>
      <c r="P69" s="895"/>
      <c r="Q69" s="896">
        <v>241</v>
      </c>
      <c r="R69" s="851"/>
      <c r="S69" s="851"/>
      <c r="T69" s="851"/>
      <c r="U69" s="851"/>
      <c r="V69" s="851">
        <v>200</v>
      </c>
      <c r="W69" s="851"/>
      <c r="X69" s="851"/>
      <c r="Y69" s="851"/>
      <c r="Z69" s="851"/>
      <c r="AA69" s="851">
        <v>40</v>
      </c>
      <c r="AB69" s="851"/>
      <c r="AC69" s="851"/>
      <c r="AD69" s="851"/>
      <c r="AE69" s="851"/>
      <c r="AF69" s="851">
        <v>40</v>
      </c>
      <c r="AG69" s="851"/>
      <c r="AH69" s="851"/>
      <c r="AI69" s="851"/>
      <c r="AJ69" s="851"/>
      <c r="AK69" s="851" t="s">
        <v>556</v>
      </c>
      <c r="AL69" s="851"/>
      <c r="AM69" s="851"/>
      <c r="AN69" s="851"/>
      <c r="AO69" s="851"/>
      <c r="AP69" s="851" t="s">
        <v>487</v>
      </c>
      <c r="AQ69" s="851"/>
      <c r="AR69" s="851"/>
      <c r="AS69" s="851"/>
      <c r="AT69" s="851"/>
      <c r="AU69" s="851" t="s">
        <v>487</v>
      </c>
      <c r="AV69" s="851"/>
      <c r="AW69" s="851"/>
      <c r="AX69" s="851"/>
      <c r="AY69" s="851"/>
      <c r="AZ69" s="897"/>
      <c r="BA69" s="897"/>
      <c r="BB69" s="897"/>
      <c r="BC69" s="897"/>
      <c r="BD69" s="898"/>
      <c r="BE69" s="216"/>
      <c r="BF69" s="216"/>
      <c r="BG69" s="216"/>
      <c r="BH69" s="216"/>
      <c r="BI69" s="216"/>
      <c r="BJ69" s="216"/>
      <c r="BK69" s="216"/>
      <c r="BL69" s="216"/>
      <c r="BM69" s="216"/>
      <c r="BN69" s="216"/>
      <c r="BO69" s="216"/>
      <c r="BP69" s="216"/>
      <c r="BQ69" s="213">
        <v>63</v>
      </c>
      <c r="BR69" s="218"/>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7"/>
    </row>
    <row r="70" spans="1:131" s="198" customFormat="1" ht="26.25" customHeight="1" x14ac:dyDescent="0.15">
      <c r="A70" s="212">
        <v>3</v>
      </c>
      <c r="B70" s="893" t="s">
        <v>541</v>
      </c>
      <c r="C70" s="894"/>
      <c r="D70" s="894"/>
      <c r="E70" s="894"/>
      <c r="F70" s="894"/>
      <c r="G70" s="894"/>
      <c r="H70" s="894"/>
      <c r="I70" s="894"/>
      <c r="J70" s="894"/>
      <c r="K70" s="894"/>
      <c r="L70" s="894"/>
      <c r="M70" s="894"/>
      <c r="N70" s="894"/>
      <c r="O70" s="894"/>
      <c r="P70" s="895"/>
      <c r="Q70" s="896">
        <v>318</v>
      </c>
      <c r="R70" s="851"/>
      <c r="S70" s="851"/>
      <c r="T70" s="851"/>
      <c r="U70" s="851"/>
      <c r="V70" s="851">
        <v>296</v>
      </c>
      <c r="W70" s="851"/>
      <c r="X70" s="851"/>
      <c r="Y70" s="851"/>
      <c r="Z70" s="851"/>
      <c r="AA70" s="851">
        <v>22</v>
      </c>
      <c r="AB70" s="851"/>
      <c r="AC70" s="851"/>
      <c r="AD70" s="851"/>
      <c r="AE70" s="851"/>
      <c r="AF70" s="851">
        <v>22</v>
      </c>
      <c r="AG70" s="851"/>
      <c r="AH70" s="851"/>
      <c r="AI70" s="851"/>
      <c r="AJ70" s="851"/>
      <c r="AK70" s="851">
        <v>36</v>
      </c>
      <c r="AL70" s="851"/>
      <c r="AM70" s="851"/>
      <c r="AN70" s="851"/>
      <c r="AO70" s="851"/>
      <c r="AP70" s="851" t="s">
        <v>487</v>
      </c>
      <c r="AQ70" s="851"/>
      <c r="AR70" s="851"/>
      <c r="AS70" s="851"/>
      <c r="AT70" s="851"/>
      <c r="AU70" s="851" t="s">
        <v>487</v>
      </c>
      <c r="AV70" s="851"/>
      <c r="AW70" s="851"/>
      <c r="AX70" s="851"/>
      <c r="AY70" s="851"/>
      <c r="AZ70" s="897"/>
      <c r="BA70" s="897"/>
      <c r="BB70" s="897"/>
      <c r="BC70" s="897"/>
      <c r="BD70" s="898"/>
      <c r="BE70" s="216"/>
      <c r="BF70" s="216"/>
      <c r="BG70" s="216"/>
      <c r="BH70" s="216"/>
      <c r="BI70" s="216"/>
      <c r="BJ70" s="216"/>
      <c r="BK70" s="216"/>
      <c r="BL70" s="216"/>
      <c r="BM70" s="216"/>
      <c r="BN70" s="216"/>
      <c r="BO70" s="216"/>
      <c r="BP70" s="216"/>
      <c r="BQ70" s="213">
        <v>64</v>
      </c>
      <c r="BR70" s="218"/>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7"/>
    </row>
    <row r="71" spans="1:131" s="198" customFormat="1" ht="26.25" customHeight="1" x14ac:dyDescent="0.15">
      <c r="A71" s="212">
        <v>4</v>
      </c>
      <c r="B71" s="893" t="s">
        <v>542</v>
      </c>
      <c r="C71" s="894"/>
      <c r="D71" s="894"/>
      <c r="E71" s="894"/>
      <c r="F71" s="894"/>
      <c r="G71" s="894"/>
      <c r="H71" s="894"/>
      <c r="I71" s="894"/>
      <c r="J71" s="894"/>
      <c r="K71" s="894"/>
      <c r="L71" s="894"/>
      <c r="M71" s="894"/>
      <c r="N71" s="894"/>
      <c r="O71" s="894"/>
      <c r="P71" s="895"/>
      <c r="Q71" s="896">
        <v>373</v>
      </c>
      <c r="R71" s="851"/>
      <c r="S71" s="851"/>
      <c r="T71" s="851"/>
      <c r="U71" s="851"/>
      <c r="V71" s="851">
        <v>365</v>
      </c>
      <c r="W71" s="851"/>
      <c r="X71" s="851"/>
      <c r="Y71" s="851"/>
      <c r="Z71" s="851"/>
      <c r="AA71" s="851">
        <v>8</v>
      </c>
      <c r="AB71" s="851"/>
      <c r="AC71" s="851"/>
      <c r="AD71" s="851"/>
      <c r="AE71" s="851"/>
      <c r="AF71" s="851">
        <v>8</v>
      </c>
      <c r="AG71" s="851"/>
      <c r="AH71" s="851"/>
      <c r="AI71" s="851"/>
      <c r="AJ71" s="851"/>
      <c r="AK71" s="851">
        <v>40</v>
      </c>
      <c r="AL71" s="851"/>
      <c r="AM71" s="851"/>
      <c r="AN71" s="851"/>
      <c r="AO71" s="851"/>
      <c r="AP71" s="851" t="s">
        <v>487</v>
      </c>
      <c r="AQ71" s="851"/>
      <c r="AR71" s="851"/>
      <c r="AS71" s="851"/>
      <c r="AT71" s="851"/>
      <c r="AU71" s="851" t="s">
        <v>487</v>
      </c>
      <c r="AV71" s="851"/>
      <c r="AW71" s="851"/>
      <c r="AX71" s="851"/>
      <c r="AY71" s="851"/>
      <c r="AZ71" s="897"/>
      <c r="BA71" s="897"/>
      <c r="BB71" s="897"/>
      <c r="BC71" s="897"/>
      <c r="BD71" s="898"/>
      <c r="BE71" s="216"/>
      <c r="BF71" s="216"/>
      <c r="BG71" s="216"/>
      <c r="BH71" s="216"/>
      <c r="BI71" s="216"/>
      <c r="BJ71" s="216"/>
      <c r="BK71" s="216"/>
      <c r="BL71" s="216"/>
      <c r="BM71" s="216"/>
      <c r="BN71" s="216"/>
      <c r="BO71" s="216"/>
      <c r="BP71" s="216"/>
      <c r="BQ71" s="213">
        <v>65</v>
      </c>
      <c r="BR71" s="218"/>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7"/>
    </row>
    <row r="72" spans="1:131" s="198" customFormat="1" ht="26.25" customHeight="1" x14ac:dyDescent="0.15">
      <c r="A72" s="212">
        <v>5</v>
      </c>
      <c r="B72" s="893" t="s">
        <v>543</v>
      </c>
      <c r="C72" s="894"/>
      <c r="D72" s="894"/>
      <c r="E72" s="894"/>
      <c r="F72" s="894"/>
      <c r="G72" s="894"/>
      <c r="H72" s="894"/>
      <c r="I72" s="894"/>
      <c r="J72" s="894"/>
      <c r="K72" s="894"/>
      <c r="L72" s="894"/>
      <c r="M72" s="894"/>
      <c r="N72" s="894"/>
      <c r="O72" s="894"/>
      <c r="P72" s="895"/>
      <c r="Q72" s="896">
        <v>400</v>
      </c>
      <c r="R72" s="851"/>
      <c r="S72" s="851"/>
      <c r="T72" s="851"/>
      <c r="U72" s="851"/>
      <c r="V72" s="851">
        <v>386</v>
      </c>
      <c r="W72" s="851"/>
      <c r="X72" s="851"/>
      <c r="Y72" s="851"/>
      <c r="Z72" s="851"/>
      <c r="AA72" s="851">
        <v>13</v>
      </c>
      <c r="AB72" s="851"/>
      <c r="AC72" s="851"/>
      <c r="AD72" s="851"/>
      <c r="AE72" s="851"/>
      <c r="AF72" s="851">
        <v>13</v>
      </c>
      <c r="AG72" s="851"/>
      <c r="AH72" s="851"/>
      <c r="AI72" s="851"/>
      <c r="AJ72" s="851"/>
      <c r="AK72" s="851">
        <v>84</v>
      </c>
      <c r="AL72" s="851"/>
      <c r="AM72" s="851"/>
      <c r="AN72" s="851"/>
      <c r="AO72" s="851"/>
      <c r="AP72" s="851" t="s">
        <v>487</v>
      </c>
      <c r="AQ72" s="851"/>
      <c r="AR72" s="851"/>
      <c r="AS72" s="851"/>
      <c r="AT72" s="851"/>
      <c r="AU72" s="851" t="s">
        <v>487</v>
      </c>
      <c r="AV72" s="851"/>
      <c r="AW72" s="851"/>
      <c r="AX72" s="851"/>
      <c r="AY72" s="851"/>
      <c r="AZ72" s="897"/>
      <c r="BA72" s="897"/>
      <c r="BB72" s="897"/>
      <c r="BC72" s="897"/>
      <c r="BD72" s="898"/>
      <c r="BE72" s="216"/>
      <c r="BF72" s="216"/>
      <c r="BG72" s="216"/>
      <c r="BH72" s="216"/>
      <c r="BI72" s="216"/>
      <c r="BJ72" s="216"/>
      <c r="BK72" s="216"/>
      <c r="BL72" s="216"/>
      <c r="BM72" s="216"/>
      <c r="BN72" s="216"/>
      <c r="BO72" s="216"/>
      <c r="BP72" s="216"/>
      <c r="BQ72" s="213">
        <v>66</v>
      </c>
      <c r="BR72" s="218"/>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7"/>
    </row>
    <row r="73" spans="1:131" s="198" customFormat="1" ht="26.25" customHeight="1" x14ac:dyDescent="0.15">
      <c r="A73" s="212">
        <v>6</v>
      </c>
      <c r="B73" s="893" t="s">
        <v>544</v>
      </c>
      <c r="C73" s="894"/>
      <c r="D73" s="894"/>
      <c r="E73" s="894"/>
      <c r="F73" s="894"/>
      <c r="G73" s="894"/>
      <c r="H73" s="894"/>
      <c r="I73" s="894"/>
      <c r="J73" s="894"/>
      <c r="K73" s="894"/>
      <c r="L73" s="894"/>
      <c r="M73" s="894"/>
      <c r="N73" s="894"/>
      <c r="O73" s="894"/>
      <c r="P73" s="895"/>
      <c r="Q73" s="896">
        <v>63</v>
      </c>
      <c r="R73" s="851"/>
      <c r="S73" s="851"/>
      <c r="T73" s="851"/>
      <c r="U73" s="851"/>
      <c r="V73" s="851">
        <v>62</v>
      </c>
      <c r="W73" s="851"/>
      <c r="X73" s="851"/>
      <c r="Y73" s="851"/>
      <c r="Z73" s="851"/>
      <c r="AA73" s="851">
        <v>1</v>
      </c>
      <c r="AB73" s="851"/>
      <c r="AC73" s="851"/>
      <c r="AD73" s="851"/>
      <c r="AE73" s="851"/>
      <c r="AF73" s="851">
        <v>1</v>
      </c>
      <c r="AG73" s="851"/>
      <c r="AH73" s="851"/>
      <c r="AI73" s="851"/>
      <c r="AJ73" s="851"/>
      <c r="AK73" s="851" t="s">
        <v>487</v>
      </c>
      <c r="AL73" s="851"/>
      <c r="AM73" s="851"/>
      <c r="AN73" s="851"/>
      <c r="AO73" s="851"/>
      <c r="AP73" s="851" t="s">
        <v>487</v>
      </c>
      <c r="AQ73" s="851"/>
      <c r="AR73" s="851"/>
      <c r="AS73" s="851"/>
      <c r="AT73" s="851"/>
      <c r="AU73" s="851" t="s">
        <v>487</v>
      </c>
      <c r="AV73" s="851"/>
      <c r="AW73" s="851"/>
      <c r="AX73" s="851"/>
      <c r="AY73" s="851"/>
      <c r="AZ73" s="897"/>
      <c r="BA73" s="897"/>
      <c r="BB73" s="897"/>
      <c r="BC73" s="897"/>
      <c r="BD73" s="898"/>
      <c r="BE73" s="216"/>
      <c r="BF73" s="216"/>
      <c r="BG73" s="216"/>
      <c r="BH73" s="216"/>
      <c r="BI73" s="216"/>
      <c r="BJ73" s="216"/>
      <c r="BK73" s="216"/>
      <c r="BL73" s="216"/>
      <c r="BM73" s="216"/>
      <c r="BN73" s="216"/>
      <c r="BO73" s="216"/>
      <c r="BP73" s="216"/>
      <c r="BQ73" s="213">
        <v>67</v>
      </c>
      <c r="BR73" s="218"/>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7"/>
    </row>
    <row r="74" spans="1:131" s="198" customFormat="1" ht="26.25" customHeight="1" x14ac:dyDescent="0.15">
      <c r="A74" s="212">
        <v>7</v>
      </c>
      <c r="B74" s="893" t="s">
        <v>545</v>
      </c>
      <c r="C74" s="894"/>
      <c r="D74" s="894"/>
      <c r="E74" s="894"/>
      <c r="F74" s="894"/>
      <c r="G74" s="894"/>
      <c r="H74" s="894"/>
      <c r="I74" s="894"/>
      <c r="J74" s="894"/>
      <c r="K74" s="894"/>
      <c r="L74" s="894"/>
      <c r="M74" s="894"/>
      <c r="N74" s="894"/>
      <c r="O74" s="894"/>
      <c r="P74" s="895"/>
      <c r="Q74" s="896">
        <v>49</v>
      </c>
      <c r="R74" s="851"/>
      <c r="S74" s="851"/>
      <c r="T74" s="851"/>
      <c r="U74" s="851"/>
      <c r="V74" s="851">
        <v>48</v>
      </c>
      <c r="W74" s="851"/>
      <c r="X74" s="851"/>
      <c r="Y74" s="851"/>
      <c r="Z74" s="851"/>
      <c r="AA74" s="851">
        <v>1</v>
      </c>
      <c r="AB74" s="851"/>
      <c r="AC74" s="851"/>
      <c r="AD74" s="851"/>
      <c r="AE74" s="851"/>
      <c r="AF74" s="851">
        <v>1</v>
      </c>
      <c r="AG74" s="851"/>
      <c r="AH74" s="851"/>
      <c r="AI74" s="851"/>
      <c r="AJ74" s="851"/>
      <c r="AK74" s="851" t="s">
        <v>487</v>
      </c>
      <c r="AL74" s="851"/>
      <c r="AM74" s="851"/>
      <c r="AN74" s="851"/>
      <c r="AO74" s="851"/>
      <c r="AP74" s="851" t="s">
        <v>487</v>
      </c>
      <c r="AQ74" s="851"/>
      <c r="AR74" s="851"/>
      <c r="AS74" s="851"/>
      <c r="AT74" s="851"/>
      <c r="AU74" s="851" t="s">
        <v>487</v>
      </c>
      <c r="AV74" s="851"/>
      <c r="AW74" s="851"/>
      <c r="AX74" s="851"/>
      <c r="AY74" s="851"/>
      <c r="AZ74" s="897"/>
      <c r="BA74" s="897"/>
      <c r="BB74" s="897"/>
      <c r="BC74" s="897"/>
      <c r="BD74" s="898"/>
      <c r="BE74" s="216"/>
      <c r="BF74" s="216"/>
      <c r="BG74" s="216"/>
      <c r="BH74" s="216"/>
      <c r="BI74" s="216"/>
      <c r="BJ74" s="216"/>
      <c r="BK74" s="216"/>
      <c r="BL74" s="216"/>
      <c r="BM74" s="216"/>
      <c r="BN74" s="216"/>
      <c r="BO74" s="216"/>
      <c r="BP74" s="216"/>
      <c r="BQ74" s="213">
        <v>68</v>
      </c>
      <c r="BR74" s="218"/>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7"/>
    </row>
    <row r="75" spans="1:131" s="198" customFormat="1" ht="26.25" customHeight="1" x14ac:dyDescent="0.15">
      <c r="A75" s="212">
        <v>8</v>
      </c>
      <c r="B75" s="893" t="s">
        <v>546</v>
      </c>
      <c r="C75" s="894"/>
      <c r="D75" s="894"/>
      <c r="E75" s="894"/>
      <c r="F75" s="894"/>
      <c r="G75" s="894"/>
      <c r="H75" s="894"/>
      <c r="I75" s="894"/>
      <c r="J75" s="894"/>
      <c r="K75" s="894"/>
      <c r="L75" s="894"/>
      <c r="M75" s="894"/>
      <c r="N75" s="894"/>
      <c r="O75" s="894"/>
      <c r="P75" s="895"/>
      <c r="Q75" s="899">
        <v>8</v>
      </c>
      <c r="R75" s="900"/>
      <c r="S75" s="900"/>
      <c r="T75" s="900"/>
      <c r="U75" s="850"/>
      <c r="V75" s="901">
        <v>6</v>
      </c>
      <c r="W75" s="900"/>
      <c r="X75" s="900"/>
      <c r="Y75" s="900"/>
      <c r="Z75" s="850"/>
      <c r="AA75" s="901">
        <v>1</v>
      </c>
      <c r="AB75" s="900"/>
      <c r="AC75" s="900"/>
      <c r="AD75" s="900"/>
      <c r="AE75" s="850"/>
      <c r="AF75" s="901">
        <v>1</v>
      </c>
      <c r="AG75" s="900"/>
      <c r="AH75" s="900"/>
      <c r="AI75" s="900"/>
      <c r="AJ75" s="850"/>
      <c r="AK75" s="901" t="s">
        <v>487</v>
      </c>
      <c r="AL75" s="900"/>
      <c r="AM75" s="900"/>
      <c r="AN75" s="900"/>
      <c r="AO75" s="850"/>
      <c r="AP75" s="901" t="s">
        <v>487</v>
      </c>
      <c r="AQ75" s="900"/>
      <c r="AR75" s="900"/>
      <c r="AS75" s="900"/>
      <c r="AT75" s="850"/>
      <c r="AU75" s="901" t="s">
        <v>487</v>
      </c>
      <c r="AV75" s="900"/>
      <c r="AW75" s="900"/>
      <c r="AX75" s="900"/>
      <c r="AY75" s="850"/>
      <c r="AZ75" s="897"/>
      <c r="BA75" s="897"/>
      <c r="BB75" s="897"/>
      <c r="BC75" s="897"/>
      <c r="BD75" s="898"/>
      <c r="BE75" s="216"/>
      <c r="BF75" s="216"/>
      <c r="BG75" s="216"/>
      <c r="BH75" s="216"/>
      <c r="BI75" s="216"/>
      <c r="BJ75" s="216"/>
      <c r="BK75" s="216"/>
      <c r="BL75" s="216"/>
      <c r="BM75" s="216"/>
      <c r="BN75" s="216"/>
      <c r="BO75" s="216"/>
      <c r="BP75" s="216"/>
      <c r="BQ75" s="213">
        <v>69</v>
      </c>
      <c r="BR75" s="218"/>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7"/>
    </row>
    <row r="76" spans="1:131" s="198" customFormat="1" ht="26.25" customHeight="1" x14ac:dyDescent="0.15">
      <c r="A76" s="212">
        <v>9</v>
      </c>
      <c r="B76" s="893" t="s">
        <v>547</v>
      </c>
      <c r="C76" s="894"/>
      <c r="D76" s="894"/>
      <c r="E76" s="894"/>
      <c r="F76" s="894"/>
      <c r="G76" s="894"/>
      <c r="H76" s="894"/>
      <c r="I76" s="894"/>
      <c r="J76" s="894"/>
      <c r="K76" s="894"/>
      <c r="L76" s="894"/>
      <c r="M76" s="894"/>
      <c r="N76" s="894"/>
      <c r="O76" s="894"/>
      <c r="P76" s="895"/>
      <c r="Q76" s="899">
        <v>6256</v>
      </c>
      <c r="R76" s="900"/>
      <c r="S76" s="900"/>
      <c r="T76" s="900"/>
      <c r="U76" s="850"/>
      <c r="V76" s="901">
        <v>5232</v>
      </c>
      <c r="W76" s="900"/>
      <c r="X76" s="900"/>
      <c r="Y76" s="900"/>
      <c r="Z76" s="850"/>
      <c r="AA76" s="901">
        <v>1024</v>
      </c>
      <c r="AB76" s="900"/>
      <c r="AC76" s="900"/>
      <c r="AD76" s="900"/>
      <c r="AE76" s="850"/>
      <c r="AF76" s="901">
        <v>1024</v>
      </c>
      <c r="AG76" s="900"/>
      <c r="AH76" s="900"/>
      <c r="AI76" s="900"/>
      <c r="AJ76" s="850"/>
      <c r="AK76" s="901">
        <v>16</v>
      </c>
      <c r="AL76" s="900"/>
      <c r="AM76" s="900"/>
      <c r="AN76" s="900"/>
      <c r="AO76" s="850"/>
      <c r="AP76" s="901" t="s">
        <v>487</v>
      </c>
      <c r="AQ76" s="900"/>
      <c r="AR76" s="900"/>
      <c r="AS76" s="900"/>
      <c r="AT76" s="850"/>
      <c r="AU76" s="901" t="s">
        <v>487</v>
      </c>
      <c r="AV76" s="900"/>
      <c r="AW76" s="900"/>
      <c r="AX76" s="900"/>
      <c r="AY76" s="850"/>
      <c r="AZ76" s="897"/>
      <c r="BA76" s="897"/>
      <c r="BB76" s="897"/>
      <c r="BC76" s="897"/>
      <c r="BD76" s="898"/>
      <c r="BE76" s="216"/>
      <c r="BF76" s="216"/>
      <c r="BG76" s="216"/>
      <c r="BH76" s="216"/>
      <c r="BI76" s="216"/>
      <c r="BJ76" s="216"/>
      <c r="BK76" s="216"/>
      <c r="BL76" s="216"/>
      <c r="BM76" s="216"/>
      <c r="BN76" s="216"/>
      <c r="BO76" s="216"/>
      <c r="BP76" s="216"/>
      <c r="BQ76" s="213">
        <v>70</v>
      </c>
      <c r="BR76" s="218"/>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7"/>
    </row>
    <row r="77" spans="1:131" s="198" customFormat="1" ht="26.25" customHeight="1" x14ac:dyDescent="0.15">
      <c r="A77" s="212">
        <v>10</v>
      </c>
      <c r="B77" s="893" t="s">
        <v>548</v>
      </c>
      <c r="C77" s="894"/>
      <c r="D77" s="894"/>
      <c r="E77" s="894"/>
      <c r="F77" s="894"/>
      <c r="G77" s="894"/>
      <c r="H77" s="894"/>
      <c r="I77" s="894"/>
      <c r="J77" s="894"/>
      <c r="K77" s="894"/>
      <c r="L77" s="894"/>
      <c r="M77" s="894"/>
      <c r="N77" s="894"/>
      <c r="O77" s="894"/>
      <c r="P77" s="895"/>
      <c r="Q77" s="899">
        <v>124</v>
      </c>
      <c r="R77" s="900"/>
      <c r="S77" s="900"/>
      <c r="T77" s="900"/>
      <c r="U77" s="850"/>
      <c r="V77" s="901">
        <v>117</v>
      </c>
      <c r="W77" s="900"/>
      <c r="X77" s="900"/>
      <c r="Y77" s="900"/>
      <c r="Z77" s="850"/>
      <c r="AA77" s="901">
        <v>8</v>
      </c>
      <c r="AB77" s="900"/>
      <c r="AC77" s="900"/>
      <c r="AD77" s="900"/>
      <c r="AE77" s="850"/>
      <c r="AF77" s="901">
        <v>8</v>
      </c>
      <c r="AG77" s="900"/>
      <c r="AH77" s="900"/>
      <c r="AI77" s="900"/>
      <c r="AJ77" s="850"/>
      <c r="AK77" s="901" t="s">
        <v>487</v>
      </c>
      <c r="AL77" s="900"/>
      <c r="AM77" s="900"/>
      <c r="AN77" s="900"/>
      <c r="AO77" s="850"/>
      <c r="AP77" s="901">
        <v>1794</v>
      </c>
      <c r="AQ77" s="900"/>
      <c r="AR77" s="900"/>
      <c r="AS77" s="900"/>
      <c r="AT77" s="850"/>
      <c r="AU77" s="901">
        <v>6</v>
      </c>
      <c r="AV77" s="900"/>
      <c r="AW77" s="900"/>
      <c r="AX77" s="900"/>
      <c r="AY77" s="850"/>
      <c r="AZ77" s="897"/>
      <c r="BA77" s="897"/>
      <c r="BB77" s="897"/>
      <c r="BC77" s="897"/>
      <c r="BD77" s="898"/>
      <c r="BE77" s="216"/>
      <c r="BF77" s="216"/>
      <c r="BG77" s="216"/>
      <c r="BH77" s="216"/>
      <c r="BI77" s="216"/>
      <c r="BJ77" s="216"/>
      <c r="BK77" s="216"/>
      <c r="BL77" s="216"/>
      <c r="BM77" s="216"/>
      <c r="BN77" s="216"/>
      <c r="BO77" s="216"/>
      <c r="BP77" s="216"/>
      <c r="BQ77" s="213">
        <v>71</v>
      </c>
      <c r="BR77" s="218"/>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7"/>
    </row>
    <row r="78" spans="1:131" s="198" customFormat="1" ht="26.25" customHeight="1" x14ac:dyDescent="0.15">
      <c r="A78" s="212">
        <v>11</v>
      </c>
      <c r="B78" s="893" t="s">
        <v>549</v>
      </c>
      <c r="C78" s="894"/>
      <c r="D78" s="894"/>
      <c r="E78" s="894"/>
      <c r="F78" s="894"/>
      <c r="G78" s="894"/>
      <c r="H78" s="894"/>
      <c r="I78" s="894"/>
      <c r="J78" s="894"/>
      <c r="K78" s="894"/>
      <c r="L78" s="894"/>
      <c r="M78" s="894"/>
      <c r="N78" s="894"/>
      <c r="O78" s="894"/>
      <c r="P78" s="895"/>
      <c r="Q78" s="896">
        <v>401</v>
      </c>
      <c r="R78" s="851"/>
      <c r="S78" s="851"/>
      <c r="T78" s="851"/>
      <c r="U78" s="851"/>
      <c r="V78" s="851">
        <v>390</v>
      </c>
      <c r="W78" s="851"/>
      <c r="X78" s="851"/>
      <c r="Y78" s="851"/>
      <c r="Z78" s="851"/>
      <c r="AA78" s="851">
        <v>12</v>
      </c>
      <c r="AB78" s="851"/>
      <c r="AC78" s="851"/>
      <c r="AD78" s="851"/>
      <c r="AE78" s="851"/>
      <c r="AF78" s="851">
        <v>469</v>
      </c>
      <c r="AG78" s="851"/>
      <c r="AH78" s="851"/>
      <c r="AI78" s="851"/>
      <c r="AJ78" s="851"/>
      <c r="AK78" s="851" t="s">
        <v>487</v>
      </c>
      <c r="AL78" s="851"/>
      <c r="AM78" s="851"/>
      <c r="AN78" s="851"/>
      <c r="AO78" s="851"/>
      <c r="AP78" s="851" t="s">
        <v>487</v>
      </c>
      <c r="AQ78" s="851"/>
      <c r="AR78" s="851"/>
      <c r="AS78" s="851"/>
      <c r="AT78" s="851"/>
      <c r="AU78" s="851" t="s">
        <v>487</v>
      </c>
      <c r="AV78" s="851"/>
      <c r="AW78" s="851"/>
      <c r="AX78" s="851"/>
      <c r="AY78" s="851"/>
      <c r="AZ78" s="897"/>
      <c r="BA78" s="897"/>
      <c r="BB78" s="897"/>
      <c r="BC78" s="897"/>
      <c r="BD78" s="898"/>
      <c r="BE78" s="216"/>
      <c r="BF78" s="216"/>
      <c r="BG78" s="216"/>
      <c r="BH78" s="216"/>
      <c r="BI78" s="216"/>
      <c r="BJ78" s="219"/>
      <c r="BK78" s="219"/>
      <c r="BL78" s="219"/>
      <c r="BM78" s="219"/>
      <c r="BN78" s="219"/>
      <c r="BO78" s="216"/>
      <c r="BP78" s="216"/>
      <c r="BQ78" s="213">
        <v>72</v>
      </c>
      <c r="BR78" s="218"/>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7"/>
    </row>
    <row r="79" spans="1:131" s="198" customFormat="1" ht="26.25" customHeight="1" x14ac:dyDescent="0.15">
      <c r="A79" s="212">
        <v>12</v>
      </c>
      <c r="B79" s="893" t="s">
        <v>550</v>
      </c>
      <c r="C79" s="894"/>
      <c r="D79" s="894"/>
      <c r="E79" s="894"/>
      <c r="F79" s="894"/>
      <c r="G79" s="894"/>
      <c r="H79" s="894"/>
      <c r="I79" s="894"/>
      <c r="J79" s="894"/>
      <c r="K79" s="894"/>
      <c r="L79" s="894"/>
      <c r="M79" s="894"/>
      <c r="N79" s="894"/>
      <c r="O79" s="894"/>
      <c r="P79" s="895"/>
      <c r="Q79" s="896">
        <v>237</v>
      </c>
      <c r="R79" s="851"/>
      <c r="S79" s="851"/>
      <c r="T79" s="851"/>
      <c r="U79" s="851"/>
      <c r="V79" s="851">
        <v>151</v>
      </c>
      <c r="W79" s="851"/>
      <c r="X79" s="851"/>
      <c r="Y79" s="851"/>
      <c r="Z79" s="851"/>
      <c r="AA79" s="851">
        <v>87</v>
      </c>
      <c r="AB79" s="851"/>
      <c r="AC79" s="851"/>
      <c r="AD79" s="851"/>
      <c r="AE79" s="851"/>
      <c r="AF79" s="851">
        <v>87</v>
      </c>
      <c r="AG79" s="851"/>
      <c r="AH79" s="851"/>
      <c r="AI79" s="851"/>
      <c r="AJ79" s="851"/>
      <c r="AK79" s="851" t="s">
        <v>487</v>
      </c>
      <c r="AL79" s="851"/>
      <c r="AM79" s="851"/>
      <c r="AN79" s="851"/>
      <c r="AO79" s="851"/>
      <c r="AP79" s="851" t="s">
        <v>487</v>
      </c>
      <c r="AQ79" s="851"/>
      <c r="AR79" s="851"/>
      <c r="AS79" s="851"/>
      <c r="AT79" s="851"/>
      <c r="AU79" s="851" t="s">
        <v>487</v>
      </c>
      <c r="AV79" s="851"/>
      <c r="AW79" s="851"/>
      <c r="AX79" s="851"/>
      <c r="AY79" s="851"/>
      <c r="AZ79" s="897"/>
      <c r="BA79" s="897"/>
      <c r="BB79" s="897"/>
      <c r="BC79" s="897"/>
      <c r="BD79" s="898"/>
      <c r="BE79" s="216"/>
      <c r="BF79" s="216"/>
      <c r="BG79" s="216"/>
      <c r="BH79" s="216"/>
      <c r="BI79" s="216"/>
      <c r="BJ79" s="219"/>
      <c r="BK79" s="219"/>
      <c r="BL79" s="219"/>
      <c r="BM79" s="219"/>
      <c r="BN79" s="219"/>
      <c r="BO79" s="216"/>
      <c r="BP79" s="216"/>
      <c r="BQ79" s="213">
        <v>73</v>
      </c>
      <c r="BR79" s="218"/>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7"/>
    </row>
    <row r="80" spans="1:131" s="198" customFormat="1" ht="26.25" customHeight="1" x14ac:dyDescent="0.15">
      <c r="A80" s="212">
        <v>13</v>
      </c>
      <c r="B80" s="893" t="s">
        <v>551</v>
      </c>
      <c r="C80" s="894"/>
      <c r="D80" s="894"/>
      <c r="E80" s="894"/>
      <c r="F80" s="894"/>
      <c r="G80" s="894"/>
      <c r="H80" s="894"/>
      <c r="I80" s="894"/>
      <c r="J80" s="894"/>
      <c r="K80" s="894"/>
      <c r="L80" s="894"/>
      <c r="M80" s="894"/>
      <c r="N80" s="894"/>
      <c r="O80" s="894"/>
      <c r="P80" s="895"/>
      <c r="Q80" s="896">
        <v>74</v>
      </c>
      <c r="R80" s="851"/>
      <c r="S80" s="851"/>
      <c r="T80" s="851"/>
      <c r="U80" s="851"/>
      <c r="V80" s="851">
        <v>37</v>
      </c>
      <c r="W80" s="851"/>
      <c r="X80" s="851"/>
      <c r="Y80" s="851"/>
      <c r="Z80" s="851"/>
      <c r="AA80" s="851">
        <v>37</v>
      </c>
      <c r="AB80" s="851"/>
      <c r="AC80" s="851"/>
      <c r="AD80" s="851"/>
      <c r="AE80" s="851"/>
      <c r="AF80" s="851">
        <v>37</v>
      </c>
      <c r="AG80" s="851"/>
      <c r="AH80" s="851"/>
      <c r="AI80" s="851"/>
      <c r="AJ80" s="851"/>
      <c r="AK80" s="851" t="s">
        <v>487</v>
      </c>
      <c r="AL80" s="851"/>
      <c r="AM80" s="851"/>
      <c r="AN80" s="851"/>
      <c r="AO80" s="851"/>
      <c r="AP80" s="851" t="s">
        <v>487</v>
      </c>
      <c r="AQ80" s="851"/>
      <c r="AR80" s="851"/>
      <c r="AS80" s="851"/>
      <c r="AT80" s="851"/>
      <c r="AU80" s="851" t="s">
        <v>487</v>
      </c>
      <c r="AV80" s="851"/>
      <c r="AW80" s="851"/>
      <c r="AX80" s="851"/>
      <c r="AY80" s="851"/>
      <c r="AZ80" s="897"/>
      <c r="BA80" s="897"/>
      <c r="BB80" s="897"/>
      <c r="BC80" s="897"/>
      <c r="BD80" s="898"/>
      <c r="BE80" s="216"/>
      <c r="BF80" s="216"/>
      <c r="BG80" s="216"/>
      <c r="BH80" s="216"/>
      <c r="BI80" s="216"/>
      <c r="BJ80" s="216"/>
      <c r="BK80" s="216"/>
      <c r="BL80" s="216"/>
      <c r="BM80" s="216"/>
      <c r="BN80" s="216"/>
      <c r="BO80" s="216"/>
      <c r="BP80" s="216"/>
      <c r="BQ80" s="213">
        <v>74</v>
      </c>
      <c r="BR80" s="218"/>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7"/>
    </row>
    <row r="81" spans="1:131" s="198" customFormat="1" ht="26.25" customHeight="1" x14ac:dyDescent="0.15">
      <c r="A81" s="212">
        <v>14</v>
      </c>
      <c r="B81" s="893" t="s">
        <v>552</v>
      </c>
      <c r="C81" s="894"/>
      <c r="D81" s="894"/>
      <c r="E81" s="894"/>
      <c r="F81" s="894"/>
      <c r="G81" s="894"/>
      <c r="H81" s="894"/>
      <c r="I81" s="894"/>
      <c r="J81" s="894"/>
      <c r="K81" s="894"/>
      <c r="L81" s="894"/>
      <c r="M81" s="894"/>
      <c r="N81" s="894"/>
      <c r="O81" s="894"/>
      <c r="P81" s="895"/>
      <c r="Q81" s="896">
        <v>179</v>
      </c>
      <c r="R81" s="851"/>
      <c r="S81" s="851"/>
      <c r="T81" s="851"/>
      <c r="U81" s="851"/>
      <c r="V81" s="851">
        <v>176</v>
      </c>
      <c r="W81" s="851"/>
      <c r="X81" s="851"/>
      <c r="Y81" s="851"/>
      <c r="Z81" s="851"/>
      <c r="AA81" s="851">
        <v>3</v>
      </c>
      <c r="AB81" s="851"/>
      <c r="AC81" s="851"/>
      <c r="AD81" s="851"/>
      <c r="AE81" s="851"/>
      <c r="AF81" s="851">
        <v>3</v>
      </c>
      <c r="AG81" s="851"/>
      <c r="AH81" s="851"/>
      <c r="AI81" s="851"/>
      <c r="AJ81" s="851"/>
      <c r="AK81" s="851" t="s">
        <v>487</v>
      </c>
      <c r="AL81" s="851"/>
      <c r="AM81" s="851"/>
      <c r="AN81" s="851"/>
      <c r="AO81" s="851"/>
      <c r="AP81" s="851" t="s">
        <v>487</v>
      </c>
      <c r="AQ81" s="851"/>
      <c r="AR81" s="851"/>
      <c r="AS81" s="851"/>
      <c r="AT81" s="851"/>
      <c r="AU81" s="851" t="s">
        <v>487</v>
      </c>
      <c r="AV81" s="851"/>
      <c r="AW81" s="851"/>
      <c r="AX81" s="851"/>
      <c r="AY81" s="851"/>
      <c r="AZ81" s="897"/>
      <c r="BA81" s="897"/>
      <c r="BB81" s="897"/>
      <c r="BC81" s="897"/>
      <c r="BD81" s="898"/>
      <c r="BE81" s="216"/>
      <c r="BF81" s="216"/>
      <c r="BG81" s="216"/>
      <c r="BH81" s="216"/>
      <c r="BI81" s="216"/>
      <c r="BJ81" s="216"/>
      <c r="BK81" s="216"/>
      <c r="BL81" s="216"/>
      <c r="BM81" s="216"/>
      <c r="BN81" s="216"/>
      <c r="BO81" s="216"/>
      <c r="BP81" s="216"/>
      <c r="BQ81" s="213">
        <v>75</v>
      </c>
      <c r="BR81" s="218"/>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7"/>
    </row>
    <row r="82" spans="1:131" s="198" customFormat="1" ht="26.25" customHeight="1" x14ac:dyDescent="0.15">
      <c r="A82" s="212">
        <v>15</v>
      </c>
      <c r="B82" s="893" t="s">
        <v>553</v>
      </c>
      <c r="C82" s="894"/>
      <c r="D82" s="894"/>
      <c r="E82" s="894"/>
      <c r="F82" s="894"/>
      <c r="G82" s="894"/>
      <c r="H82" s="894"/>
      <c r="I82" s="894"/>
      <c r="J82" s="894"/>
      <c r="K82" s="894"/>
      <c r="L82" s="894"/>
      <c r="M82" s="894"/>
      <c r="N82" s="894"/>
      <c r="O82" s="894"/>
      <c r="P82" s="895"/>
      <c r="Q82" s="896">
        <v>206788</v>
      </c>
      <c r="R82" s="851"/>
      <c r="S82" s="851"/>
      <c r="T82" s="851"/>
      <c r="U82" s="851"/>
      <c r="V82" s="851">
        <v>199254</v>
      </c>
      <c r="W82" s="851"/>
      <c r="X82" s="851"/>
      <c r="Y82" s="851"/>
      <c r="Z82" s="851"/>
      <c r="AA82" s="851">
        <v>7534</v>
      </c>
      <c r="AB82" s="851"/>
      <c r="AC82" s="851"/>
      <c r="AD82" s="851"/>
      <c r="AE82" s="851"/>
      <c r="AF82" s="851">
        <v>7534</v>
      </c>
      <c r="AG82" s="851"/>
      <c r="AH82" s="851"/>
      <c r="AI82" s="851"/>
      <c r="AJ82" s="851"/>
      <c r="AK82" s="851">
        <v>168</v>
      </c>
      <c r="AL82" s="851"/>
      <c r="AM82" s="851"/>
      <c r="AN82" s="851"/>
      <c r="AO82" s="851"/>
      <c r="AP82" s="851" t="s">
        <v>487</v>
      </c>
      <c r="AQ82" s="851"/>
      <c r="AR82" s="851"/>
      <c r="AS82" s="851"/>
      <c r="AT82" s="851"/>
      <c r="AU82" s="851" t="s">
        <v>487</v>
      </c>
      <c r="AV82" s="851"/>
      <c r="AW82" s="851"/>
      <c r="AX82" s="851"/>
      <c r="AY82" s="851"/>
      <c r="AZ82" s="897"/>
      <c r="BA82" s="897"/>
      <c r="BB82" s="897"/>
      <c r="BC82" s="897"/>
      <c r="BD82" s="898"/>
      <c r="BE82" s="216"/>
      <c r="BF82" s="216"/>
      <c r="BG82" s="216"/>
      <c r="BH82" s="216"/>
      <c r="BI82" s="216"/>
      <c r="BJ82" s="216"/>
      <c r="BK82" s="216"/>
      <c r="BL82" s="216"/>
      <c r="BM82" s="216"/>
      <c r="BN82" s="216"/>
      <c r="BO82" s="216"/>
      <c r="BP82" s="216"/>
      <c r="BQ82" s="213">
        <v>76</v>
      </c>
      <c r="BR82" s="218"/>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7"/>
    </row>
    <row r="83" spans="1:131" s="198" customFormat="1" ht="26.25" customHeight="1" x14ac:dyDescent="0.15">
      <c r="A83" s="212">
        <v>16</v>
      </c>
      <c r="B83" s="893" t="s">
        <v>557</v>
      </c>
      <c r="C83" s="894"/>
      <c r="D83" s="894"/>
      <c r="E83" s="894"/>
      <c r="F83" s="894"/>
      <c r="G83" s="894"/>
      <c r="H83" s="894"/>
      <c r="I83" s="894"/>
      <c r="J83" s="894"/>
      <c r="K83" s="894"/>
      <c r="L83" s="894"/>
      <c r="M83" s="894"/>
      <c r="N83" s="894"/>
      <c r="O83" s="894"/>
      <c r="P83" s="895"/>
      <c r="Q83" s="896">
        <v>4</v>
      </c>
      <c r="R83" s="851"/>
      <c r="S83" s="851"/>
      <c r="T83" s="851"/>
      <c r="U83" s="851"/>
      <c r="V83" s="851">
        <v>2</v>
      </c>
      <c r="W83" s="851"/>
      <c r="X83" s="851"/>
      <c r="Y83" s="851"/>
      <c r="Z83" s="851"/>
      <c r="AA83" s="851">
        <v>2</v>
      </c>
      <c r="AB83" s="851"/>
      <c r="AC83" s="851"/>
      <c r="AD83" s="851"/>
      <c r="AE83" s="851"/>
      <c r="AF83" s="851">
        <v>2</v>
      </c>
      <c r="AG83" s="851"/>
      <c r="AH83" s="851"/>
      <c r="AI83" s="851"/>
      <c r="AJ83" s="851"/>
      <c r="AK83" s="851">
        <v>0</v>
      </c>
      <c r="AL83" s="851"/>
      <c r="AM83" s="851"/>
      <c r="AN83" s="851"/>
      <c r="AO83" s="851"/>
      <c r="AP83" s="851" t="s">
        <v>556</v>
      </c>
      <c r="AQ83" s="851"/>
      <c r="AR83" s="851"/>
      <c r="AS83" s="851"/>
      <c r="AT83" s="851"/>
      <c r="AU83" s="851" t="s">
        <v>556</v>
      </c>
      <c r="AV83" s="851"/>
      <c r="AW83" s="851"/>
      <c r="AX83" s="851"/>
      <c r="AY83" s="851"/>
      <c r="AZ83" s="897"/>
      <c r="BA83" s="897"/>
      <c r="BB83" s="897"/>
      <c r="BC83" s="897"/>
      <c r="BD83" s="898"/>
      <c r="BE83" s="216"/>
      <c r="BF83" s="216"/>
      <c r="BG83" s="216"/>
      <c r="BH83" s="216"/>
      <c r="BI83" s="216"/>
      <c r="BJ83" s="216"/>
      <c r="BK83" s="216"/>
      <c r="BL83" s="216"/>
      <c r="BM83" s="216"/>
      <c r="BN83" s="216"/>
      <c r="BO83" s="216"/>
      <c r="BP83" s="216"/>
      <c r="BQ83" s="213">
        <v>77</v>
      </c>
      <c r="BR83" s="218"/>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7"/>
    </row>
    <row r="84" spans="1:131" s="198" customFormat="1" ht="26.25" customHeight="1" x14ac:dyDescent="0.15">
      <c r="A84" s="212">
        <v>17</v>
      </c>
      <c r="B84" s="893"/>
      <c r="C84" s="894"/>
      <c r="D84" s="894"/>
      <c r="E84" s="894"/>
      <c r="F84" s="894"/>
      <c r="G84" s="894"/>
      <c r="H84" s="894"/>
      <c r="I84" s="894"/>
      <c r="J84" s="894"/>
      <c r="K84" s="894"/>
      <c r="L84" s="894"/>
      <c r="M84" s="894"/>
      <c r="N84" s="894"/>
      <c r="O84" s="894"/>
      <c r="P84" s="895"/>
      <c r="Q84" s="896"/>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7"/>
      <c r="BA84" s="897"/>
      <c r="BB84" s="897"/>
      <c r="BC84" s="897"/>
      <c r="BD84" s="898"/>
      <c r="BE84" s="216"/>
      <c r="BF84" s="216"/>
      <c r="BG84" s="216"/>
      <c r="BH84" s="216"/>
      <c r="BI84" s="216"/>
      <c r="BJ84" s="216"/>
      <c r="BK84" s="216"/>
      <c r="BL84" s="216"/>
      <c r="BM84" s="216"/>
      <c r="BN84" s="216"/>
      <c r="BO84" s="216"/>
      <c r="BP84" s="216"/>
      <c r="BQ84" s="213">
        <v>78</v>
      </c>
      <c r="BR84" s="218"/>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7"/>
    </row>
    <row r="85" spans="1:131" s="198" customFormat="1" ht="26.25" customHeight="1" x14ac:dyDescent="0.15">
      <c r="A85" s="212">
        <v>18</v>
      </c>
      <c r="B85" s="893"/>
      <c r="C85" s="894"/>
      <c r="D85" s="894"/>
      <c r="E85" s="894"/>
      <c r="F85" s="894"/>
      <c r="G85" s="894"/>
      <c r="H85" s="894"/>
      <c r="I85" s="894"/>
      <c r="J85" s="894"/>
      <c r="K85" s="894"/>
      <c r="L85" s="894"/>
      <c r="M85" s="894"/>
      <c r="N85" s="894"/>
      <c r="O85" s="894"/>
      <c r="P85" s="895"/>
      <c r="Q85" s="896"/>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7"/>
      <c r="BA85" s="897"/>
      <c r="BB85" s="897"/>
      <c r="BC85" s="897"/>
      <c r="BD85" s="898"/>
      <c r="BE85" s="216"/>
      <c r="BF85" s="216"/>
      <c r="BG85" s="216"/>
      <c r="BH85" s="216"/>
      <c r="BI85" s="216"/>
      <c r="BJ85" s="216"/>
      <c r="BK85" s="216"/>
      <c r="BL85" s="216"/>
      <c r="BM85" s="216"/>
      <c r="BN85" s="216"/>
      <c r="BO85" s="216"/>
      <c r="BP85" s="216"/>
      <c r="BQ85" s="213">
        <v>79</v>
      </c>
      <c r="BR85" s="218"/>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7"/>
    </row>
    <row r="86" spans="1:131" s="198" customFormat="1" ht="26.25" customHeight="1" x14ac:dyDescent="0.15">
      <c r="A86" s="212">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6"/>
      <c r="BF86" s="216"/>
      <c r="BG86" s="216"/>
      <c r="BH86" s="216"/>
      <c r="BI86" s="216"/>
      <c r="BJ86" s="216"/>
      <c r="BK86" s="216"/>
      <c r="BL86" s="216"/>
      <c r="BM86" s="216"/>
      <c r="BN86" s="216"/>
      <c r="BO86" s="216"/>
      <c r="BP86" s="216"/>
      <c r="BQ86" s="213">
        <v>80</v>
      </c>
      <c r="BR86" s="218"/>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7"/>
    </row>
    <row r="87" spans="1:131" s="198" customFormat="1" ht="26.25" customHeight="1" x14ac:dyDescent="0.15">
      <c r="A87" s="220">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6"/>
      <c r="BF87" s="216"/>
      <c r="BG87" s="216"/>
      <c r="BH87" s="216"/>
      <c r="BI87" s="216"/>
      <c r="BJ87" s="216"/>
      <c r="BK87" s="216"/>
      <c r="BL87" s="216"/>
      <c r="BM87" s="216"/>
      <c r="BN87" s="216"/>
      <c r="BO87" s="216"/>
      <c r="BP87" s="216"/>
      <c r="BQ87" s="213">
        <v>81</v>
      </c>
      <c r="BR87" s="218"/>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7"/>
    </row>
    <row r="88" spans="1:131" s="198" customFormat="1" ht="26.25" customHeight="1" thickBot="1" x14ac:dyDescent="0.2">
      <c r="A88" s="215" t="s">
        <v>362</v>
      </c>
      <c r="B88" s="810" t="s">
        <v>393</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v>9267</v>
      </c>
      <c r="AG88" s="862"/>
      <c r="AH88" s="862"/>
      <c r="AI88" s="862"/>
      <c r="AJ88" s="862"/>
      <c r="AK88" s="859"/>
      <c r="AL88" s="859"/>
      <c r="AM88" s="859"/>
      <c r="AN88" s="859"/>
      <c r="AO88" s="859"/>
      <c r="AP88" s="862">
        <v>1794</v>
      </c>
      <c r="AQ88" s="862"/>
      <c r="AR88" s="862"/>
      <c r="AS88" s="862"/>
      <c r="AT88" s="862"/>
      <c r="AU88" s="862">
        <v>6</v>
      </c>
      <c r="AV88" s="862"/>
      <c r="AW88" s="862"/>
      <c r="AX88" s="862"/>
      <c r="AY88" s="862"/>
      <c r="AZ88" s="867"/>
      <c r="BA88" s="867"/>
      <c r="BB88" s="867"/>
      <c r="BC88" s="867"/>
      <c r="BD88" s="868"/>
      <c r="BE88" s="216"/>
      <c r="BF88" s="216"/>
      <c r="BG88" s="216"/>
      <c r="BH88" s="216"/>
      <c r="BI88" s="216"/>
      <c r="BJ88" s="216"/>
      <c r="BK88" s="216"/>
      <c r="BL88" s="216"/>
      <c r="BM88" s="216"/>
      <c r="BN88" s="216"/>
      <c r="BO88" s="216"/>
      <c r="BP88" s="216"/>
      <c r="BQ88" s="213">
        <v>82</v>
      </c>
      <c r="BR88" s="218"/>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362</v>
      </c>
      <c r="BR102" s="810" t="s">
        <v>394</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v>5</v>
      </c>
      <c r="CS102" s="870"/>
      <c r="CT102" s="870"/>
      <c r="CU102" s="870"/>
      <c r="CV102" s="913"/>
      <c r="CW102" s="912" t="s">
        <v>487</v>
      </c>
      <c r="CX102" s="870"/>
      <c r="CY102" s="870"/>
      <c r="CZ102" s="870"/>
      <c r="DA102" s="913"/>
      <c r="DB102" s="912" t="s">
        <v>487</v>
      </c>
      <c r="DC102" s="870"/>
      <c r="DD102" s="870"/>
      <c r="DE102" s="870"/>
      <c r="DF102" s="913"/>
      <c r="DG102" s="912" t="s">
        <v>487</v>
      </c>
      <c r="DH102" s="870"/>
      <c r="DI102" s="870"/>
      <c r="DJ102" s="870"/>
      <c r="DK102" s="913"/>
      <c r="DL102" s="912" t="s">
        <v>487</v>
      </c>
      <c r="DM102" s="870"/>
      <c r="DN102" s="870"/>
      <c r="DO102" s="870"/>
      <c r="DP102" s="913"/>
      <c r="DQ102" s="912" t="s">
        <v>487</v>
      </c>
      <c r="DR102" s="870"/>
      <c r="DS102" s="870"/>
      <c r="DT102" s="870"/>
      <c r="DU102" s="913"/>
      <c r="DV102" s="938"/>
      <c r="DW102" s="939"/>
      <c r="DX102" s="939"/>
      <c r="DY102" s="939"/>
      <c r="DZ102" s="940"/>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41" t="s">
        <v>395</v>
      </c>
      <c r="BR103" s="941"/>
      <c r="BS103" s="941"/>
      <c r="BT103" s="941"/>
      <c r="BU103" s="941"/>
      <c r="BV103" s="941"/>
      <c r="BW103" s="941"/>
      <c r="BX103" s="941"/>
      <c r="BY103" s="941"/>
      <c r="BZ103" s="941"/>
      <c r="CA103" s="941"/>
      <c r="CB103" s="941"/>
      <c r="CC103" s="941"/>
      <c r="CD103" s="941"/>
      <c r="CE103" s="941"/>
      <c r="CF103" s="941"/>
      <c r="CG103" s="941"/>
      <c r="CH103" s="941"/>
      <c r="CI103" s="941"/>
      <c r="CJ103" s="941"/>
      <c r="CK103" s="941"/>
      <c r="CL103" s="941"/>
      <c r="CM103" s="941"/>
      <c r="CN103" s="941"/>
      <c r="CO103" s="941"/>
      <c r="CP103" s="941"/>
      <c r="CQ103" s="941"/>
      <c r="CR103" s="941"/>
      <c r="CS103" s="941"/>
      <c r="CT103" s="941"/>
      <c r="CU103" s="941"/>
      <c r="CV103" s="941"/>
      <c r="CW103" s="941"/>
      <c r="CX103" s="941"/>
      <c r="CY103" s="941"/>
      <c r="CZ103" s="941"/>
      <c r="DA103" s="941"/>
      <c r="DB103" s="941"/>
      <c r="DC103" s="941"/>
      <c r="DD103" s="941"/>
      <c r="DE103" s="941"/>
      <c r="DF103" s="941"/>
      <c r="DG103" s="941"/>
      <c r="DH103" s="941"/>
      <c r="DI103" s="941"/>
      <c r="DJ103" s="941"/>
      <c r="DK103" s="941"/>
      <c r="DL103" s="941"/>
      <c r="DM103" s="941"/>
      <c r="DN103" s="941"/>
      <c r="DO103" s="941"/>
      <c r="DP103" s="941"/>
      <c r="DQ103" s="941"/>
      <c r="DR103" s="941"/>
      <c r="DS103" s="941"/>
      <c r="DT103" s="941"/>
      <c r="DU103" s="941"/>
      <c r="DV103" s="941"/>
      <c r="DW103" s="941"/>
      <c r="DX103" s="941"/>
      <c r="DY103" s="941"/>
      <c r="DZ103" s="941"/>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2" t="s">
        <v>396</v>
      </c>
      <c r="BR104" s="942"/>
      <c r="BS104" s="942"/>
      <c r="BT104" s="942"/>
      <c r="BU104" s="942"/>
      <c r="BV104" s="942"/>
      <c r="BW104" s="942"/>
      <c r="BX104" s="942"/>
      <c r="BY104" s="942"/>
      <c r="BZ104" s="942"/>
      <c r="CA104" s="942"/>
      <c r="CB104" s="942"/>
      <c r="CC104" s="942"/>
      <c r="CD104" s="942"/>
      <c r="CE104" s="942"/>
      <c r="CF104" s="942"/>
      <c r="CG104" s="942"/>
      <c r="CH104" s="942"/>
      <c r="CI104" s="942"/>
      <c r="CJ104" s="942"/>
      <c r="CK104" s="942"/>
      <c r="CL104" s="942"/>
      <c r="CM104" s="942"/>
      <c r="CN104" s="942"/>
      <c r="CO104" s="942"/>
      <c r="CP104" s="942"/>
      <c r="CQ104" s="942"/>
      <c r="CR104" s="942"/>
      <c r="CS104" s="942"/>
      <c r="CT104" s="942"/>
      <c r="CU104" s="942"/>
      <c r="CV104" s="942"/>
      <c r="CW104" s="942"/>
      <c r="CX104" s="942"/>
      <c r="CY104" s="942"/>
      <c r="CZ104" s="942"/>
      <c r="DA104" s="942"/>
      <c r="DB104" s="942"/>
      <c r="DC104" s="942"/>
      <c r="DD104" s="942"/>
      <c r="DE104" s="942"/>
      <c r="DF104" s="942"/>
      <c r="DG104" s="942"/>
      <c r="DH104" s="942"/>
      <c r="DI104" s="942"/>
      <c r="DJ104" s="942"/>
      <c r="DK104" s="942"/>
      <c r="DL104" s="942"/>
      <c r="DM104" s="942"/>
      <c r="DN104" s="942"/>
      <c r="DO104" s="942"/>
      <c r="DP104" s="942"/>
      <c r="DQ104" s="942"/>
      <c r="DR104" s="942"/>
      <c r="DS104" s="942"/>
      <c r="DT104" s="942"/>
      <c r="DU104" s="942"/>
      <c r="DV104" s="942"/>
      <c r="DW104" s="942"/>
      <c r="DX104" s="942"/>
      <c r="DY104" s="942"/>
      <c r="DZ104" s="942"/>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397</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398</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43" t="s">
        <v>399</v>
      </c>
      <c r="B108" s="944"/>
      <c r="C108" s="944"/>
      <c r="D108" s="944"/>
      <c r="E108" s="944"/>
      <c r="F108" s="944"/>
      <c r="G108" s="944"/>
      <c r="H108" s="944"/>
      <c r="I108" s="944"/>
      <c r="J108" s="944"/>
      <c r="K108" s="944"/>
      <c r="L108" s="944"/>
      <c r="M108" s="944"/>
      <c r="N108" s="944"/>
      <c r="O108" s="944"/>
      <c r="P108" s="944"/>
      <c r="Q108" s="944"/>
      <c r="R108" s="944"/>
      <c r="S108" s="944"/>
      <c r="T108" s="944"/>
      <c r="U108" s="944"/>
      <c r="V108" s="944"/>
      <c r="W108" s="944"/>
      <c r="X108" s="944"/>
      <c r="Y108" s="944"/>
      <c r="Z108" s="944"/>
      <c r="AA108" s="944"/>
      <c r="AB108" s="944"/>
      <c r="AC108" s="944"/>
      <c r="AD108" s="944"/>
      <c r="AE108" s="944"/>
      <c r="AF108" s="944"/>
      <c r="AG108" s="944"/>
      <c r="AH108" s="944"/>
      <c r="AI108" s="944"/>
      <c r="AJ108" s="944"/>
      <c r="AK108" s="944"/>
      <c r="AL108" s="944"/>
      <c r="AM108" s="944"/>
      <c r="AN108" s="944"/>
      <c r="AO108" s="944"/>
      <c r="AP108" s="944"/>
      <c r="AQ108" s="944"/>
      <c r="AR108" s="944"/>
      <c r="AS108" s="944"/>
      <c r="AT108" s="945"/>
      <c r="AU108" s="943" t="s">
        <v>400</v>
      </c>
      <c r="AV108" s="944"/>
      <c r="AW108" s="944"/>
      <c r="AX108" s="944"/>
      <c r="AY108" s="944"/>
      <c r="AZ108" s="944"/>
      <c r="BA108" s="944"/>
      <c r="BB108" s="944"/>
      <c r="BC108" s="944"/>
      <c r="BD108" s="944"/>
      <c r="BE108" s="944"/>
      <c r="BF108" s="944"/>
      <c r="BG108" s="944"/>
      <c r="BH108" s="944"/>
      <c r="BI108" s="944"/>
      <c r="BJ108" s="944"/>
      <c r="BK108" s="944"/>
      <c r="BL108" s="944"/>
      <c r="BM108" s="944"/>
      <c r="BN108" s="944"/>
      <c r="BO108" s="944"/>
      <c r="BP108" s="944"/>
      <c r="BQ108" s="944"/>
      <c r="BR108" s="944"/>
      <c r="BS108" s="944"/>
      <c r="BT108" s="944"/>
      <c r="BU108" s="944"/>
      <c r="BV108" s="944"/>
      <c r="BW108" s="944"/>
      <c r="BX108" s="944"/>
      <c r="BY108" s="944"/>
      <c r="BZ108" s="944"/>
      <c r="CA108" s="944"/>
      <c r="CB108" s="944"/>
      <c r="CC108" s="944"/>
      <c r="CD108" s="944"/>
      <c r="CE108" s="944"/>
      <c r="CF108" s="944"/>
      <c r="CG108" s="944"/>
      <c r="CH108" s="944"/>
      <c r="CI108" s="944"/>
      <c r="CJ108" s="944"/>
      <c r="CK108" s="944"/>
      <c r="CL108" s="944"/>
      <c r="CM108" s="944"/>
      <c r="CN108" s="944"/>
      <c r="CO108" s="944"/>
      <c r="CP108" s="944"/>
      <c r="CQ108" s="944"/>
      <c r="CR108" s="944"/>
      <c r="CS108" s="944"/>
      <c r="CT108" s="944"/>
      <c r="CU108" s="944"/>
      <c r="CV108" s="944"/>
      <c r="CW108" s="944"/>
      <c r="CX108" s="944"/>
      <c r="CY108" s="944"/>
      <c r="CZ108" s="944"/>
      <c r="DA108" s="944"/>
      <c r="DB108" s="944"/>
      <c r="DC108" s="944"/>
      <c r="DD108" s="944"/>
      <c r="DE108" s="944"/>
      <c r="DF108" s="944"/>
      <c r="DG108" s="944"/>
      <c r="DH108" s="944"/>
      <c r="DI108" s="944"/>
      <c r="DJ108" s="944"/>
      <c r="DK108" s="944"/>
      <c r="DL108" s="944"/>
      <c r="DM108" s="944"/>
      <c r="DN108" s="944"/>
      <c r="DO108" s="944"/>
      <c r="DP108" s="944"/>
      <c r="DQ108" s="944"/>
      <c r="DR108" s="944"/>
      <c r="DS108" s="944"/>
      <c r="DT108" s="944"/>
      <c r="DU108" s="944"/>
      <c r="DV108" s="944"/>
      <c r="DW108" s="944"/>
      <c r="DX108" s="944"/>
      <c r="DY108" s="944"/>
      <c r="DZ108" s="945"/>
    </row>
    <row r="109" spans="1:131" s="197" customFormat="1" ht="26.25" customHeight="1" x14ac:dyDescent="0.15">
      <c r="A109" s="936" t="s">
        <v>401</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402</v>
      </c>
      <c r="AB109" s="915"/>
      <c r="AC109" s="915"/>
      <c r="AD109" s="915"/>
      <c r="AE109" s="916"/>
      <c r="AF109" s="914" t="s">
        <v>283</v>
      </c>
      <c r="AG109" s="915"/>
      <c r="AH109" s="915"/>
      <c r="AI109" s="915"/>
      <c r="AJ109" s="916"/>
      <c r="AK109" s="914" t="s">
        <v>282</v>
      </c>
      <c r="AL109" s="915"/>
      <c r="AM109" s="915"/>
      <c r="AN109" s="915"/>
      <c r="AO109" s="916"/>
      <c r="AP109" s="914" t="s">
        <v>403</v>
      </c>
      <c r="AQ109" s="915"/>
      <c r="AR109" s="915"/>
      <c r="AS109" s="915"/>
      <c r="AT109" s="917"/>
      <c r="AU109" s="936" t="s">
        <v>401</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402</v>
      </c>
      <c r="BR109" s="915"/>
      <c r="BS109" s="915"/>
      <c r="BT109" s="915"/>
      <c r="BU109" s="916"/>
      <c r="BV109" s="914" t="s">
        <v>283</v>
      </c>
      <c r="BW109" s="915"/>
      <c r="BX109" s="915"/>
      <c r="BY109" s="915"/>
      <c r="BZ109" s="916"/>
      <c r="CA109" s="914" t="s">
        <v>282</v>
      </c>
      <c r="CB109" s="915"/>
      <c r="CC109" s="915"/>
      <c r="CD109" s="915"/>
      <c r="CE109" s="916"/>
      <c r="CF109" s="937" t="s">
        <v>403</v>
      </c>
      <c r="CG109" s="937"/>
      <c r="CH109" s="937"/>
      <c r="CI109" s="937"/>
      <c r="CJ109" s="937"/>
      <c r="CK109" s="914" t="s">
        <v>404</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402</v>
      </c>
      <c r="DH109" s="915"/>
      <c r="DI109" s="915"/>
      <c r="DJ109" s="915"/>
      <c r="DK109" s="916"/>
      <c r="DL109" s="914" t="s">
        <v>283</v>
      </c>
      <c r="DM109" s="915"/>
      <c r="DN109" s="915"/>
      <c r="DO109" s="915"/>
      <c r="DP109" s="916"/>
      <c r="DQ109" s="914" t="s">
        <v>282</v>
      </c>
      <c r="DR109" s="915"/>
      <c r="DS109" s="915"/>
      <c r="DT109" s="915"/>
      <c r="DU109" s="916"/>
      <c r="DV109" s="914" t="s">
        <v>403</v>
      </c>
      <c r="DW109" s="915"/>
      <c r="DX109" s="915"/>
      <c r="DY109" s="915"/>
      <c r="DZ109" s="917"/>
    </row>
    <row r="110" spans="1:131" s="197" customFormat="1" ht="26.25" customHeight="1" x14ac:dyDescent="0.15">
      <c r="A110" s="918" t="s">
        <v>405</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79969</v>
      </c>
      <c r="AB110" s="922"/>
      <c r="AC110" s="922"/>
      <c r="AD110" s="922"/>
      <c r="AE110" s="923"/>
      <c r="AF110" s="924">
        <v>47120</v>
      </c>
      <c r="AG110" s="922"/>
      <c r="AH110" s="922"/>
      <c r="AI110" s="922"/>
      <c r="AJ110" s="923"/>
      <c r="AK110" s="924">
        <v>43235</v>
      </c>
      <c r="AL110" s="922"/>
      <c r="AM110" s="922"/>
      <c r="AN110" s="922"/>
      <c r="AO110" s="923"/>
      <c r="AP110" s="925">
        <v>1</v>
      </c>
      <c r="AQ110" s="926"/>
      <c r="AR110" s="926"/>
      <c r="AS110" s="926"/>
      <c r="AT110" s="927"/>
      <c r="AU110" s="928" t="s">
        <v>60</v>
      </c>
      <c r="AV110" s="929"/>
      <c r="AW110" s="929"/>
      <c r="AX110" s="929"/>
      <c r="AY110" s="930"/>
      <c r="AZ110" s="972" t="s">
        <v>406</v>
      </c>
      <c r="BA110" s="919"/>
      <c r="BB110" s="919"/>
      <c r="BC110" s="919"/>
      <c r="BD110" s="919"/>
      <c r="BE110" s="919"/>
      <c r="BF110" s="919"/>
      <c r="BG110" s="919"/>
      <c r="BH110" s="919"/>
      <c r="BI110" s="919"/>
      <c r="BJ110" s="919"/>
      <c r="BK110" s="919"/>
      <c r="BL110" s="919"/>
      <c r="BM110" s="919"/>
      <c r="BN110" s="919"/>
      <c r="BO110" s="919"/>
      <c r="BP110" s="920"/>
      <c r="BQ110" s="958">
        <v>272448</v>
      </c>
      <c r="BR110" s="959"/>
      <c r="BS110" s="959"/>
      <c r="BT110" s="959"/>
      <c r="BU110" s="959"/>
      <c r="BV110" s="959">
        <v>312391</v>
      </c>
      <c r="BW110" s="959"/>
      <c r="BX110" s="959"/>
      <c r="BY110" s="959"/>
      <c r="BZ110" s="959"/>
      <c r="CA110" s="959">
        <v>505326</v>
      </c>
      <c r="CB110" s="959"/>
      <c r="CC110" s="959"/>
      <c r="CD110" s="959"/>
      <c r="CE110" s="959"/>
      <c r="CF110" s="973">
        <v>11.7</v>
      </c>
      <c r="CG110" s="974"/>
      <c r="CH110" s="974"/>
      <c r="CI110" s="974"/>
      <c r="CJ110" s="974"/>
      <c r="CK110" s="975" t="s">
        <v>407</v>
      </c>
      <c r="CL110" s="976"/>
      <c r="CM110" s="955" t="s">
        <v>408</v>
      </c>
      <c r="CN110" s="956"/>
      <c r="CO110" s="956"/>
      <c r="CP110" s="956"/>
      <c r="CQ110" s="956"/>
      <c r="CR110" s="956"/>
      <c r="CS110" s="956"/>
      <c r="CT110" s="956"/>
      <c r="CU110" s="956"/>
      <c r="CV110" s="956"/>
      <c r="CW110" s="956"/>
      <c r="CX110" s="956"/>
      <c r="CY110" s="956"/>
      <c r="CZ110" s="956"/>
      <c r="DA110" s="956"/>
      <c r="DB110" s="956"/>
      <c r="DC110" s="956"/>
      <c r="DD110" s="956"/>
      <c r="DE110" s="956"/>
      <c r="DF110" s="957"/>
      <c r="DG110" s="958" t="s">
        <v>409</v>
      </c>
      <c r="DH110" s="959"/>
      <c r="DI110" s="959"/>
      <c r="DJ110" s="959"/>
      <c r="DK110" s="959"/>
      <c r="DL110" s="959" t="s">
        <v>409</v>
      </c>
      <c r="DM110" s="959"/>
      <c r="DN110" s="959"/>
      <c r="DO110" s="959"/>
      <c r="DP110" s="959"/>
      <c r="DQ110" s="959" t="s">
        <v>409</v>
      </c>
      <c r="DR110" s="959"/>
      <c r="DS110" s="959"/>
      <c r="DT110" s="959"/>
      <c r="DU110" s="959"/>
      <c r="DV110" s="960" t="s">
        <v>409</v>
      </c>
      <c r="DW110" s="960"/>
      <c r="DX110" s="960"/>
      <c r="DY110" s="960"/>
      <c r="DZ110" s="961"/>
    </row>
    <row r="111" spans="1:131" s="197" customFormat="1" ht="26.25" customHeight="1" x14ac:dyDescent="0.15">
      <c r="A111" s="962" t="s">
        <v>410</v>
      </c>
      <c r="B111" s="963"/>
      <c r="C111" s="963"/>
      <c r="D111" s="963"/>
      <c r="E111" s="963"/>
      <c r="F111" s="963"/>
      <c r="G111" s="963"/>
      <c r="H111" s="963"/>
      <c r="I111" s="963"/>
      <c r="J111" s="963"/>
      <c r="K111" s="963"/>
      <c r="L111" s="963"/>
      <c r="M111" s="963"/>
      <c r="N111" s="963"/>
      <c r="O111" s="963"/>
      <c r="P111" s="963"/>
      <c r="Q111" s="963"/>
      <c r="R111" s="963"/>
      <c r="S111" s="963"/>
      <c r="T111" s="963"/>
      <c r="U111" s="963"/>
      <c r="V111" s="963"/>
      <c r="W111" s="963"/>
      <c r="X111" s="963"/>
      <c r="Y111" s="963"/>
      <c r="Z111" s="964"/>
      <c r="AA111" s="965" t="s">
        <v>108</v>
      </c>
      <c r="AB111" s="966"/>
      <c r="AC111" s="966"/>
      <c r="AD111" s="966"/>
      <c r="AE111" s="967"/>
      <c r="AF111" s="968" t="s">
        <v>108</v>
      </c>
      <c r="AG111" s="966"/>
      <c r="AH111" s="966"/>
      <c r="AI111" s="966"/>
      <c r="AJ111" s="967"/>
      <c r="AK111" s="968" t="s">
        <v>108</v>
      </c>
      <c r="AL111" s="966"/>
      <c r="AM111" s="966"/>
      <c r="AN111" s="966"/>
      <c r="AO111" s="967"/>
      <c r="AP111" s="969" t="s">
        <v>108</v>
      </c>
      <c r="AQ111" s="970"/>
      <c r="AR111" s="970"/>
      <c r="AS111" s="970"/>
      <c r="AT111" s="971"/>
      <c r="AU111" s="931"/>
      <c r="AV111" s="932"/>
      <c r="AW111" s="932"/>
      <c r="AX111" s="932"/>
      <c r="AY111" s="933"/>
      <c r="AZ111" s="981" t="s">
        <v>411</v>
      </c>
      <c r="BA111" s="982"/>
      <c r="BB111" s="982"/>
      <c r="BC111" s="982"/>
      <c r="BD111" s="982"/>
      <c r="BE111" s="982"/>
      <c r="BF111" s="982"/>
      <c r="BG111" s="982"/>
      <c r="BH111" s="982"/>
      <c r="BI111" s="982"/>
      <c r="BJ111" s="982"/>
      <c r="BK111" s="982"/>
      <c r="BL111" s="982"/>
      <c r="BM111" s="982"/>
      <c r="BN111" s="982"/>
      <c r="BO111" s="982"/>
      <c r="BP111" s="983"/>
      <c r="BQ111" s="951" t="s">
        <v>412</v>
      </c>
      <c r="BR111" s="952"/>
      <c r="BS111" s="952"/>
      <c r="BT111" s="952"/>
      <c r="BU111" s="952"/>
      <c r="BV111" s="952" t="s">
        <v>412</v>
      </c>
      <c r="BW111" s="952"/>
      <c r="BX111" s="952"/>
      <c r="BY111" s="952"/>
      <c r="BZ111" s="952"/>
      <c r="CA111" s="952" t="s">
        <v>412</v>
      </c>
      <c r="CB111" s="952"/>
      <c r="CC111" s="952"/>
      <c r="CD111" s="952"/>
      <c r="CE111" s="952"/>
      <c r="CF111" s="946" t="s">
        <v>412</v>
      </c>
      <c r="CG111" s="947"/>
      <c r="CH111" s="947"/>
      <c r="CI111" s="947"/>
      <c r="CJ111" s="947"/>
      <c r="CK111" s="977"/>
      <c r="CL111" s="978"/>
      <c r="CM111" s="948" t="s">
        <v>413</v>
      </c>
      <c r="CN111" s="949"/>
      <c r="CO111" s="949"/>
      <c r="CP111" s="949"/>
      <c r="CQ111" s="949"/>
      <c r="CR111" s="949"/>
      <c r="CS111" s="949"/>
      <c r="CT111" s="949"/>
      <c r="CU111" s="949"/>
      <c r="CV111" s="949"/>
      <c r="CW111" s="949"/>
      <c r="CX111" s="949"/>
      <c r="CY111" s="949"/>
      <c r="CZ111" s="949"/>
      <c r="DA111" s="949"/>
      <c r="DB111" s="949"/>
      <c r="DC111" s="949"/>
      <c r="DD111" s="949"/>
      <c r="DE111" s="949"/>
      <c r="DF111" s="950"/>
      <c r="DG111" s="951" t="s">
        <v>412</v>
      </c>
      <c r="DH111" s="952"/>
      <c r="DI111" s="952"/>
      <c r="DJ111" s="952"/>
      <c r="DK111" s="952"/>
      <c r="DL111" s="952" t="s">
        <v>412</v>
      </c>
      <c r="DM111" s="952"/>
      <c r="DN111" s="952"/>
      <c r="DO111" s="952"/>
      <c r="DP111" s="952"/>
      <c r="DQ111" s="952" t="s">
        <v>412</v>
      </c>
      <c r="DR111" s="952"/>
      <c r="DS111" s="952"/>
      <c r="DT111" s="952"/>
      <c r="DU111" s="952"/>
      <c r="DV111" s="953" t="s">
        <v>412</v>
      </c>
      <c r="DW111" s="953"/>
      <c r="DX111" s="953"/>
      <c r="DY111" s="953"/>
      <c r="DZ111" s="954"/>
    </row>
    <row r="112" spans="1:131" s="197" customFormat="1" ht="26.25" customHeight="1" x14ac:dyDescent="0.15">
      <c r="A112" s="984" t="s">
        <v>414</v>
      </c>
      <c r="B112" s="985"/>
      <c r="C112" s="982" t="s">
        <v>415</v>
      </c>
      <c r="D112" s="982"/>
      <c r="E112" s="982"/>
      <c r="F112" s="982"/>
      <c r="G112" s="982"/>
      <c r="H112" s="982"/>
      <c r="I112" s="982"/>
      <c r="J112" s="982"/>
      <c r="K112" s="982"/>
      <c r="L112" s="982"/>
      <c r="M112" s="982"/>
      <c r="N112" s="982"/>
      <c r="O112" s="982"/>
      <c r="P112" s="982"/>
      <c r="Q112" s="982"/>
      <c r="R112" s="982"/>
      <c r="S112" s="982"/>
      <c r="T112" s="982"/>
      <c r="U112" s="982"/>
      <c r="V112" s="982"/>
      <c r="W112" s="982"/>
      <c r="X112" s="982"/>
      <c r="Y112" s="982"/>
      <c r="Z112" s="983"/>
      <c r="AA112" s="990" t="s">
        <v>409</v>
      </c>
      <c r="AB112" s="991"/>
      <c r="AC112" s="991"/>
      <c r="AD112" s="991"/>
      <c r="AE112" s="992"/>
      <c r="AF112" s="993" t="s">
        <v>409</v>
      </c>
      <c r="AG112" s="991"/>
      <c r="AH112" s="991"/>
      <c r="AI112" s="991"/>
      <c r="AJ112" s="992"/>
      <c r="AK112" s="993" t="s">
        <v>409</v>
      </c>
      <c r="AL112" s="991"/>
      <c r="AM112" s="991"/>
      <c r="AN112" s="991"/>
      <c r="AO112" s="992"/>
      <c r="AP112" s="994" t="s">
        <v>409</v>
      </c>
      <c r="AQ112" s="995"/>
      <c r="AR112" s="995"/>
      <c r="AS112" s="995"/>
      <c r="AT112" s="996"/>
      <c r="AU112" s="931"/>
      <c r="AV112" s="932"/>
      <c r="AW112" s="932"/>
      <c r="AX112" s="932"/>
      <c r="AY112" s="933"/>
      <c r="AZ112" s="981" t="s">
        <v>416</v>
      </c>
      <c r="BA112" s="982"/>
      <c r="BB112" s="982"/>
      <c r="BC112" s="982"/>
      <c r="BD112" s="982"/>
      <c r="BE112" s="982"/>
      <c r="BF112" s="982"/>
      <c r="BG112" s="982"/>
      <c r="BH112" s="982"/>
      <c r="BI112" s="982"/>
      <c r="BJ112" s="982"/>
      <c r="BK112" s="982"/>
      <c r="BL112" s="982"/>
      <c r="BM112" s="982"/>
      <c r="BN112" s="982"/>
      <c r="BO112" s="982"/>
      <c r="BP112" s="983"/>
      <c r="BQ112" s="951">
        <v>5706344</v>
      </c>
      <c r="BR112" s="952"/>
      <c r="BS112" s="952"/>
      <c r="BT112" s="952"/>
      <c r="BU112" s="952"/>
      <c r="BV112" s="952">
        <v>5273487</v>
      </c>
      <c r="BW112" s="952"/>
      <c r="BX112" s="952"/>
      <c r="BY112" s="952"/>
      <c r="BZ112" s="952"/>
      <c r="CA112" s="952">
        <v>4983659</v>
      </c>
      <c r="CB112" s="952"/>
      <c r="CC112" s="952"/>
      <c r="CD112" s="952"/>
      <c r="CE112" s="952"/>
      <c r="CF112" s="946">
        <v>115.8</v>
      </c>
      <c r="CG112" s="947"/>
      <c r="CH112" s="947"/>
      <c r="CI112" s="947"/>
      <c r="CJ112" s="947"/>
      <c r="CK112" s="977"/>
      <c r="CL112" s="978"/>
      <c r="CM112" s="948" t="s">
        <v>417</v>
      </c>
      <c r="CN112" s="949"/>
      <c r="CO112" s="949"/>
      <c r="CP112" s="949"/>
      <c r="CQ112" s="949"/>
      <c r="CR112" s="949"/>
      <c r="CS112" s="949"/>
      <c r="CT112" s="949"/>
      <c r="CU112" s="949"/>
      <c r="CV112" s="949"/>
      <c r="CW112" s="949"/>
      <c r="CX112" s="949"/>
      <c r="CY112" s="949"/>
      <c r="CZ112" s="949"/>
      <c r="DA112" s="949"/>
      <c r="DB112" s="949"/>
      <c r="DC112" s="949"/>
      <c r="DD112" s="949"/>
      <c r="DE112" s="949"/>
      <c r="DF112" s="950"/>
      <c r="DG112" s="951" t="s">
        <v>409</v>
      </c>
      <c r="DH112" s="952"/>
      <c r="DI112" s="952"/>
      <c r="DJ112" s="952"/>
      <c r="DK112" s="952"/>
      <c r="DL112" s="952" t="s">
        <v>409</v>
      </c>
      <c r="DM112" s="952"/>
      <c r="DN112" s="952"/>
      <c r="DO112" s="952"/>
      <c r="DP112" s="952"/>
      <c r="DQ112" s="952" t="s">
        <v>409</v>
      </c>
      <c r="DR112" s="952"/>
      <c r="DS112" s="952"/>
      <c r="DT112" s="952"/>
      <c r="DU112" s="952"/>
      <c r="DV112" s="953" t="s">
        <v>409</v>
      </c>
      <c r="DW112" s="953"/>
      <c r="DX112" s="953"/>
      <c r="DY112" s="953"/>
      <c r="DZ112" s="954"/>
    </row>
    <row r="113" spans="1:130" s="197" customFormat="1" ht="26.25" customHeight="1" x14ac:dyDescent="0.15">
      <c r="A113" s="986"/>
      <c r="B113" s="987"/>
      <c r="C113" s="982" t="s">
        <v>418</v>
      </c>
      <c r="D113" s="982"/>
      <c r="E113" s="982"/>
      <c r="F113" s="982"/>
      <c r="G113" s="982"/>
      <c r="H113" s="982"/>
      <c r="I113" s="982"/>
      <c r="J113" s="982"/>
      <c r="K113" s="982"/>
      <c r="L113" s="982"/>
      <c r="M113" s="982"/>
      <c r="N113" s="982"/>
      <c r="O113" s="982"/>
      <c r="P113" s="982"/>
      <c r="Q113" s="982"/>
      <c r="R113" s="982"/>
      <c r="S113" s="982"/>
      <c r="T113" s="982"/>
      <c r="U113" s="982"/>
      <c r="V113" s="982"/>
      <c r="W113" s="982"/>
      <c r="X113" s="982"/>
      <c r="Y113" s="982"/>
      <c r="Z113" s="983"/>
      <c r="AA113" s="965">
        <v>652569</v>
      </c>
      <c r="AB113" s="966"/>
      <c r="AC113" s="966"/>
      <c r="AD113" s="966"/>
      <c r="AE113" s="967"/>
      <c r="AF113" s="968">
        <v>657595</v>
      </c>
      <c r="AG113" s="966"/>
      <c r="AH113" s="966"/>
      <c r="AI113" s="966"/>
      <c r="AJ113" s="967"/>
      <c r="AK113" s="968">
        <v>628064</v>
      </c>
      <c r="AL113" s="966"/>
      <c r="AM113" s="966"/>
      <c r="AN113" s="966"/>
      <c r="AO113" s="967"/>
      <c r="AP113" s="969">
        <v>14.6</v>
      </c>
      <c r="AQ113" s="970"/>
      <c r="AR113" s="970"/>
      <c r="AS113" s="970"/>
      <c r="AT113" s="971"/>
      <c r="AU113" s="931"/>
      <c r="AV113" s="932"/>
      <c r="AW113" s="932"/>
      <c r="AX113" s="932"/>
      <c r="AY113" s="933"/>
      <c r="AZ113" s="981" t="s">
        <v>419</v>
      </c>
      <c r="BA113" s="982"/>
      <c r="BB113" s="982"/>
      <c r="BC113" s="982"/>
      <c r="BD113" s="982"/>
      <c r="BE113" s="982"/>
      <c r="BF113" s="982"/>
      <c r="BG113" s="982"/>
      <c r="BH113" s="982"/>
      <c r="BI113" s="982"/>
      <c r="BJ113" s="982"/>
      <c r="BK113" s="982"/>
      <c r="BL113" s="982"/>
      <c r="BM113" s="982"/>
      <c r="BN113" s="982"/>
      <c r="BO113" s="982"/>
      <c r="BP113" s="983"/>
      <c r="BQ113" s="951">
        <v>3550</v>
      </c>
      <c r="BR113" s="952"/>
      <c r="BS113" s="952"/>
      <c r="BT113" s="952"/>
      <c r="BU113" s="952"/>
      <c r="BV113" s="952">
        <v>6121</v>
      </c>
      <c r="BW113" s="952"/>
      <c r="BX113" s="952"/>
      <c r="BY113" s="952"/>
      <c r="BZ113" s="952"/>
      <c r="CA113" s="952">
        <v>5740</v>
      </c>
      <c r="CB113" s="952"/>
      <c r="CC113" s="952"/>
      <c r="CD113" s="952"/>
      <c r="CE113" s="952"/>
      <c r="CF113" s="946">
        <v>0.1</v>
      </c>
      <c r="CG113" s="947"/>
      <c r="CH113" s="947"/>
      <c r="CI113" s="947"/>
      <c r="CJ113" s="947"/>
      <c r="CK113" s="977"/>
      <c r="CL113" s="978"/>
      <c r="CM113" s="948" t="s">
        <v>420</v>
      </c>
      <c r="CN113" s="949"/>
      <c r="CO113" s="949"/>
      <c r="CP113" s="949"/>
      <c r="CQ113" s="949"/>
      <c r="CR113" s="949"/>
      <c r="CS113" s="949"/>
      <c r="CT113" s="949"/>
      <c r="CU113" s="949"/>
      <c r="CV113" s="949"/>
      <c r="CW113" s="949"/>
      <c r="CX113" s="949"/>
      <c r="CY113" s="949"/>
      <c r="CZ113" s="949"/>
      <c r="DA113" s="949"/>
      <c r="DB113" s="949"/>
      <c r="DC113" s="949"/>
      <c r="DD113" s="949"/>
      <c r="DE113" s="949"/>
      <c r="DF113" s="950"/>
      <c r="DG113" s="990" t="s">
        <v>409</v>
      </c>
      <c r="DH113" s="991"/>
      <c r="DI113" s="991"/>
      <c r="DJ113" s="991"/>
      <c r="DK113" s="992"/>
      <c r="DL113" s="993" t="s">
        <v>409</v>
      </c>
      <c r="DM113" s="991"/>
      <c r="DN113" s="991"/>
      <c r="DO113" s="991"/>
      <c r="DP113" s="992"/>
      <c r="DQ113" s="993" t="s">
        <v>409</v>
      </c>
      <c r="DR113" s="991"/>
      <c r="DS113" s="991"/>
      <c r="DT113" s="991"/>
      <c r="DU113" s="992"/>
      <c r="DV113" s="994" t="s">
        <v>409</v>
      </c>
      <c r="DW113" s="995"/>
      <c r="DX113" s="995"/>
      <c r="DY113" s="995"/>
      <c r="DZ113" s="996"/>
    </row>
    <row r="114" spans="1:130" s="197" customFormat="1" ht="26.25" customHeight="1" x14ac:dyDescent="0.15">
      <c r="A114" s="986"/>
      <c r="B114" s="987"/>
      <c r="C114" s="982" t="s">
        <v>421</v>
      </c>
      <c r="D114" s="982"/>
      <c r="E114" s="982"/>
      <c r="F114" s="982"/>
      <c r="G114" s="982"/>
      <c r="H114" s="982"/>
      <c r="I114" s="982"/>
      <c r="J114" s="982"/>
      <c r="K114" s="982"/>
      <c r="L114" s="982"/>
      <c r="M114" s="982"/>
      <c r="N114" s="982"/>
      <c r="O114" s="982"/>
      <c r="P114" s="982"/>
      <c r="Q114" s="982"/>
      <c r="R114" s="982"/>
      <c r="S114" s="982"/>
      <c r="T114" s="982"/>
      <c r="U114" s="982"/>
      <c r="V114" s="982"/>
      <c r="W114" s="982"/>
      <c r="X114" s="982"/>
      <c r="Y114" s="982"/>
      <c r="Z114" s="983"/>
      <c r="AA114" s="990">
        <v>2195</v>
      </c>
      <c r="AB114" s="991"/>
      <c r="AC114" s="991"/>
      <c r="AD114" s="991"/>
      <c r="AE114" s="992"/>
      <c r="AF114" s="993">
        <v>299</v>
      </c>
      <c r="AG114" s="991"/>
      <c r="AH114" s="991"/>
      <c r="AI114" s="991"/>
      <c r="AJ114" s="992"/>
      <c r="AK114" s="993">
        <v>30</v>
      </c>
      <c r="AL114" s="991"/>
      <c r="AM114" s="991"/>
      <c r="AN114" s="991"/>
      <c r="AO114" s="992"/>
      <c r="AP114" s="994">
        <v>0</v>
      </c>
      <c r="AQ114" s="995"/>
      <c r="AR114" s="995"/>
      <c r="AS114" s="995"/>
      <c r="AT114" s="996"/>
      <c r="AU114" s="931"/>
      <c r="AV114" s="932"/>
      <c r="AW114" s="932"/>
      <c r="AX114" s="932"/>
      <c r="AY114" s="933"/>
      <c r="AZ114" s="981" t="s">
        <v>422</v>
      </c>
      <c r="BA114" s="982"/>
      <c r="BB114" s="982"/>
      <c r="BC114" s="982"/>
      <c r="BD114" s="982"/>
      <c r="BE114" s="982"/>
      <c r="BF114" s="982"/>
      <c r="BG114" s="982"/>
      <c r="BH114" s="982"/>
      <c r="BI114" s="982"/>
      <c r="BJ114" s="982"/>
      <c r="BK114" s="982"/>
      <c r="BL114" s="982"/>
      <c r="BM114" s="982"/>
      <c r="BN114" s="982"/>
      <c r="BO114" s="982"/>
      <c r="BP114" s="983"/>
      <c r="BQ114" s="951">
        <v>674052</v>
      </c>
      <c r="BR114" s="952"/>
      <c r="BS114" s="952"/>
      <c r="BT114" s="952"/>
      <c r="BU114" s="952"/>
      <c r="BV114" s="952">
        <v>631879</v>
      </c>
      <c r="BW114" s="952"/>
      <c r="BX114" s="952"/>
      <c r="BY114" s="952"/>
      <c r="BZ114" s="952"/>
      <c r="CA114" s="952">
        <v>536713</v>
      </c>
      <c r="CB114" s="952"/>
      <c r="CC114" s="952"/>
      <c r="CD114" s="952"/>
      <c r="CE114" s="952"/>
      <c r="CF114" s="946">
        <v>12.5</v>
      </c>
      <c r="CG114" s="947"/>
      <c r="CH114" s="947"/>
      <c r="CI114" s="947"/>
      <c r="CJ114" s="947"/>
      <c r="CK114" s="977"/>
      <c r="CL114" s="978"/>
      <c r="CM114" s="948" t="s">
        <v>423</v>
      </c>
      <c r="CN114" s="949"/>
      <c r="CO114" s="949"/>
      <c r="CP114" s="949"/>
      <c r="CQ114" s="949"/>
      <c r="CR114" s="949"/>
      <c r="CS114" s="949"/>
      <c r="CT114" s="949"/>
      <c r="CU114" s="949"/>
      <c r="CV114" s="949"/>
      <c r="CW114" s="949"/>
      <c r="CX114" s="949"/>
      <c r="CY114" s="949"/>
      <c r="CZ114" s="949"/>
      <c r="DA114" s="949"/>
      <c r="DB114" s="949"/>
      <c r="DC114" s="949"/>
      <c r="DD114" s="949"/>
      <c r="DE114" s="949"/>
      <c r="DF114" s="950"/>
      <c r="DG114" s="990" t="s">
        <v>409</v>
      </c>
      <c r="DH114" s="991"/>
      <c r="DI114" s="991"/>
      <c r="DJ114" s="991"/>
      <c r="DK114" s="992"/>
      <c r="DL114" s="993" t="s">
        <v>409</v>
      </c>
      <c r="DM114" s="991"/>
      <c r="DN114" s="991"/>
      <c r="DO114" s="991"/>
      <c r="DP114" s="992"/>
      <c r="DQ114" s="993" t="s">
        <v>409</v>
      </c>
      <c r="DR114" s="991"/>
      <c r="DS114" s="991"/>
      <c r="DT114" s="991"/>
      <c r="DU114" s="992"/>
      <c r="DV114" s="994" t="s">
        <v>409</v>
      </c>
      <c r="DW114" s="995"/>
      <c r="DX114" s="995"/>
      <c r="DY114" s="995"/>
      <c r="DZ114" s="996"/>
    </row>
    <row r="115" spans="1:130" s="197" customFormat="1" ht="26.25" customHeight="1" x14ac:dyDescent="0.15">
      <c r="A115" s="986"/>
      <c r="B115" s="987"/>
      <c r="C115" s="982" t="s">
        <v>424</v>
      </c>
      <c r="D115" s="982"/>
      <c r="E115" s="982"/>
      <c r="F115" s="982"/>
      <c r="G115" s="982"/>
      <c r="H115" s="982"/>
      <c r="I115" s="982"/>
      <c r="J115" s="982"/>
      <c r="K115" s="982"/>
      <c r="L115" s="982"/>
      <c r="M115" s="982"/>
      <c r="N115" s="982"/>
      <c r="O115" s="982"/>
      <c r="P115" s="982"/>
      <c r="Q115" s="982"/>
      <c r="R115" s="982"/>
      <c r="S115" s="982"/>
      <c r="T115" s="982"/>
      <c r="U115" s="982"/>
      <c r="V115" s="982"/>
      <c r="W115" s="982"/>
      <c r="X115" s="982"/>
      <c r="Y115" s="982"/>
      <c r="Z115" s="983"/>
      <c r="AA115" s="965" t="s">
        <v>409</v>
      </c>
      <c r="AB115" s="966"/>
      <c r="AC115" s="966"/>
      <c r="AD115" s="966"/>
      <c r="AE115" s="967"/>
      <c r="AF115" s="968" t="s">
        <v>409</v>
      </c>
      <c r="AG115" s="966"/>
      <c r="AH115" s="966"/>
      <c r="AI115" s="966"/>
      <c r="AJ115" s="967"/>
      <c r="AK115" s="968" t="s">
        <v>409</v>
      </c>
      <c r="AL115" s="966"/>
      <c r="AM115" s="966"/>
      <c r="AN115" s="966"/>
      <c r="AO115" s="967"/>
      <c r="AP115" s="969" t="s">
        <v>409</v>
      </c>
      <c r="AQ115" s="970"/>
      <c r="AR115" s="970"/>
      <c r="AS115" s="970"/>
      <c r="AT115" s="971"/>
      <c r="AU115" s="931"/>
      <c r="AV115" s="932"/>
      <c r="AW115" s="932"/>
      <c r="AX115" s="932"/>
      <c r="AY115" s="933"/>
      <c r="AZ115" s="981" t="s">
        <v>425</v>
      </c>
      <c r="BA115" s="982"/>
      <c r="BB115" s="982"/>
      <c r="BC115" s="982"/>
      <c r="BD115" s="982"/>
      <c r="BE115" s="982"/>
      <c r="BF115" s="982"/>
      <c r="BG115" s="982"/>
      <c r="BH115" s="982"/>
      <c r="BI115" s="982"/>
      <c r="BJ115" s="982"/>
      <c r="BK115" s="982"/>
      <c r="BL115" s="982"/>
      <c r="BM115" s="982"/>
      <c r="BN115" s="982"/>
      <c r="BO115" s="982"/>
      <c r="BP115" s="983"/>
      <c r="BQ115" s="951" t="s">
        <v>409</v>
      </c>
      <c r="BR115" s="952"/>
      <c r="BS115" s="952"/>
      <c r="BT115" s="952"/>
      <c r="BU115" s="952"/>
      <c r="BV115" s="952" t="s">
        <v>409</v>
      </c>
      <c r="BW115" s="952"/>
      <c r="BX115" s="952"/>
      <c r="BY115" s="952"/>
      <c r="BZ115" s="952"/>
      <c r="CA115" s="952" t="s">
        <v>409</v>
      </c>
      <c r="CB115" s="952"/>
      <c r="CC115" s="952"/>
      <c r="CD115" s="952"/>
      <c r="CE115" s="952"/>
      <c r="CF115" s="946" t="s">
        <v>409</v>
      </c>
      <c r="CG115" s="947"/>
      <c r="CH115" s="947"/>
      <c r="CI115" s="947"/>
      <c r="CJ115" s="947"/>
      <c r="CK115" s="977"/>
      <c r="CL115" s="978"/>
      <c r="CM115" s="981" t="s">
        <v>426</v>
      </c>
      <c r="CN115" s="1005"/>
      <c r="CO115" s="1005"/>
      <c r="CP115" s="1005"/>
      <c r="CQ115" s="1005"/>
      <c r="CR115" s="1005"/>
      <c r="CS115" s="1005"/>
      <c r="CT115" s="1005"/>
      <c r="CU115" s="1005"/>
      <c r="CV115" s="1005"/>
      <c r="CW115" s="1005"/>
      <c r="CX115" s="1005"/>
      <c r="CY115" s="1005"/>
      <c r="CZ115" s="1005"/>
      <c r="DA115" s="1005"/>
      <c r="DB115" s="1005"/>
      <c r="DC115" s="1005"/>
      <c r="DD115" s="1005"/>
      <c r="DE115" s="1005"/>
      <c r="DF115" s="983"/>
      <c r="DG115" s="990" t="s">
        <v>409</v>
      </c>
      <c r="DH115" s="991"/>
      <c r="DI115" s="991"/>
      <c r="DJ115" s="991"/>
      <c r="DK115" s="992"/>
      <c r="DL115" s="993" t="s">
        <v>409</v>
      </c>
      <c r="DM115" s="991"/>
      <c r="DN115" s="991"/>
      <c r="DO115" s="991"/>
      <c r="DP115" s="992"/>
      <c r="DQ115" s="993" t="s">
        <v>409</v>
      </c>
      <c r="DR115" s="991"/>
      <c r="DS115" s="991"/>
      <c r="DT115" s="991"/>
      <c r="DU115" s="992"/>
      <c r="DV115" s="994" t="s">
        <v>409</v>
      </c>
      <c r="DW115" s="995"/>
      <c r="DX115" s="995"/>
      <c r="DY115" s="995"/>
      <c r="DZ115" s="996"/>
    </row>
    <row r="116" spans="1:130" s="197" customFormat="1" ht="26.25" customHeight="1" x14ac:dyDescent="0.15">
      <c r="A116" s="988"/>
      <c r="B116" s="989"/>
      <c r="C116" s="1003" t="s">
        <v>427</v>
      </c>
      <c r="D116" s="1003"/>
      <c r="E116" s="1003"/>
      <c r="F116" s="1003"/>
      <c r="G116" s="1003"/>
      <c r="H116" s="1003"/>
      <c r="I116" s="1003"/>
      <c r="J116" s="1003"/>
      <c r="K116" s="1003"/>
      <c r="L116" s="1003"/>
      <c r="M116" s="1003"/>
      <c r="N116" s="1003"/>
      <c r="O116" s="1003"/>
      <c r="P116" s="1003"/>
      <c r="Q116" s="1003"/>
      <c r="R116" s="1003"/>
      <c r="S116" s="1003"/>
      <c r="T116" s="1003"/>
      <c r="U116" s="1003"/>
      <c r="V116" s="1003"/>
      <c r="W116" s="1003"/>
      <c r="X116" s="1003"/>
      <c r="Y116" s="1003"/>
      <c r="Z116" s="1004"/>
      <c r="AA116" s="990" t="s">
        <v>409</v>
      </c>
      <c r="AB116" s="991"/>
      <c r="AC116" s="991"/>
      <c r="AD116" s="991"/>
      <c r="AE116" s="992"/>
      <c r="AF116" s="993" t="s">
        <v>409</v>
      </c>
      <c r="AG116" s="991"/>
      <c r="AH116" s="991"/>
      <c r="AI116" s="991"/>
      <c r="AJ116" s="992"/>
      <c r="AK116" s="993" t="s">
        <v>409</v>
      </c>
      <c r="AL116" s="991"/>
      <c r="AM116" s="991"/>
      <c r="AN116" s="991"/>
      <c r="AO116" s="992"/>
      <c r="AP116" s="994" t="s">
        <v>409</v>
      </c>
      <c r="AQ116" s="995"/>
      <c r="AR116" s="995"/>
      <c r="AS116" s="995"/>
      <c r="AT116" s="996"/>
      <c r="AU116" s="931"/>
      <c r="AV116" s="932"/>
      <c r="AW116" s="932"/>
      <c r="AX116" s="932"/>
      <c r="AY116" s="933"/>
      <c r="AZ116" s="981" t="s">
        <v>428</v>
      </c>
      <c r="BA116" s="982"/>
      <c r="BB116" s="982"/>
      <c r="BC116" s="982"/>
      <c r="BD116" s="982"/>
      <c r="BE116" s="982"/>
      <c r="BF116" s="982"/>
      <c r="BG116" s="982"/>
      <c r="BH116" s="982"/>
      <c r="BI116" s="982"/>
      <c r="BJ116" s="982"/>
      <c r="BK116" s="982"/>
      <c r="BL116" s="982"/>
      <c r="BM116" s="982"/>
      <c r="BN116" s="982"/>
      <c r="BO116" s="982"/>
      <c r="BP116" s="983"/>
      <c r="BQ116" s="951" t="s">
        <v>409</v>
      </c>
      <c r="BR116" s="952"/>
      <c r="BS116" s="952"/>
      <c r="BT116" s="952"/>
      <c r="BU116" s="952"/>
      <c r="BV116" s="952" t="s">
        <v>409</v>
      </c>
      <c r="BW116" s="952"/>
      <c r="BX116" s="952"/>
      <c r="BY116" s="952"/>
      <c r="BZ116" s="952"/>
      <c r="CA116" s="952" t="s">
        <v>409</v>
      </c>
      <c r="CB116" s="952"/>
      <c r="CC116" s="952"/>
      <c r="CD116" s="952"/>
      <c r="CE116" s="952"/>
      <c r="CF116" s="946" t="s">
        <v>409</v>
      </c>
      <c r="CG116" s="947"/>
      <c r="CH116" s="947"/>
      <c r="CI116" s="947"/>
      <c r="CJ116" s="947"/>
      <c r="CK116" s="977"/>
      <c r="CL116" s="978"/>
      <c r="CM116" s="948" t="s">
        <v>429</v>
      </c>
      <c r="CN116" s="949"/>
      <c r="CO116" s="949"/>
      <c r="CP116" s="949"/>
      <c r="CQ116" s="949"/>
      <c r="CR116" s="949"/>
      <c r="CS116" s="949"/>
      <c r="CT116" s="949"/>
      <c r="CU116" s="949"/>
      <c r="CV116" s="949"/>
      <c r="CW116" s="949"/>
      <c r="CX116" s="949"/>
      <c r="CY116" s="949"/>
      <c r="CZ116" s="949"/>
      <c r="DA116" s="949"/>
      <c r="DB116" s="949"/>
      <c r="DC116" s="949"/>
      <c r="DD116" s="949"/>
      <c r="DE116" s="949"/>
      <c r="DF116" s="950"/>
      <c r="DG116" s="990" t="s">
        <v>409</v>
      </c>
      <c r="DH116" s="991"/>
      <c r="DI116" s="991"/>
      <c r="DJ116" s="991"/>
      <c r="DK116" s="992"/>
      <c r="DL116" s="993" t="s">
        <v>409</v>
      </c>
      <c r="DM116" s="991"/>
      <c r="DN116" s="991"/>
      <c r="DO116" s="991"/>
      <c r="DP116" s="992"/>
      <c r="DQ116" s="993" t="s">
        <v>409</v>
      </c>
      <c r="DR116" s="991"/>
      <c r="DS116" s="991"/>
      <c r="DT116" s="991"/>
      <c r="DU116" s="992"/>
      <c r="DV116" s="994" t="s">
        <v>409</v>
      </c>
      <c r="DW116" s="995"/>
      <c r="DX116" s="995"/>
      <c r="DY116" s="995"/>
      <c r="DZ116" s="996"/>
    </row>
    <row r="117" spans="1:130" s="197" customFormat="1" ht="26.25" customHeight="1" x14ac:dyDescent="0.15">
      <c r="A117" s="936" t="s">
        <v>166</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25" t="s">
        <v>430</v>
      </c>
      <c r="Z117" s="916"/>
      <c r="AA117" s="1028">
        <v>734733</v>
      </c>
      <c r="AB117" s="998"/>
      <c r="AC117" s="998"/>
      <c r="AD117" s="998"/>
      <c r="AE117" s="999"/>
      <c r="AF117" s="997">
        <v>705014</v>
      </c>
      <c r="AG117" s="998"/>
      <c r="AH117" s="998"/>
      <c r="AI117" s="998"/>
      <c r="AJ117" s="999"/>
      <c r="AK117" s="997">
        <v>671329</v>
      </c>
      <c r="AL117" s="998"/>
      <c r="AM117" s="998"/>
      <c r="AN117" s="998"/>
      <c r="AO117" s="999"/>
      <c r="AP117" s="1000"/>
      <c r="AQ117" s="1001"/>
      <c r="AR117" s="1001"/>
      <c r="AS117" s="1001"/>
      <c r="AT117" s="1002"/>
      <c r="AU117" s="931"/>
      <c r="AV117" s="932"/>
      <c r="AW117" s="932"/>
      <c r="AX117" s="932"/>
      <c r="AY117" s="933"/>
      <c r="AZ117" s="1027" t="s">
        <v>431</v>
      </c>
      <c r="BA117" s="1003"/>
      <c r="BB117" s="1003"/>
      <c r="BC117" s="1003"/>
      <c r="BD117" s="1003"/>
      <c r="BE117" s="1003"/>
      <c r="BF117" s="1003"/>
      <c r="BG117" s="1003"/>
      <c r="BH117" s="1003"/>
      <c r="BI117" s="1003"/>
      <c r="BJ117" s="1003"/>
      <c r="BK117" s="1003"/>
      <c r="BL117" s="1003"/>
      <c r="BM117" s="1003"/>
      <c r="BN117" s="1003"/>
      <c r="BO117" s="1003"/>
      <c r="BP117" s="1004"/>
      <c r="BQ117" s="1017" t="s">
        <v>108</v>
      </c>
      <c r="BR117" s="1018"/>
      <c r="BS117" s="1018"/>
      <c r="BT117" s="1018"/>
      <c r="BU117" s="1018"/>
      <c r="BV117" s="1018" t="s">
        <v>108</v>
      </c>
      <c r="BW117" s="1018"/>
      <c r="BX117" s="1018"/>
      <c r="BY117" s="1018"/>
      <c r="BZ117" s="1018"/>
      <c r="CA117" s="1018" t="s">
        <v>108</v>
      </c>
      <c r="CB117" s="1018"/>
      <c r="CC117" s="1018"/>
      <c r="CD117" s="1018"/>
      <c r="CE117" s="1018"/>
      <c r="CF117" s="946" t="s">
        <v>108</v>
      </c>
      <c r="CG117" s="947"/>
      <c r="CH117" s="947"/>
      <c r="CI117" s="947"/>
      <c r="CJ117" s="947"/>
      <c r="CK117" s="977"/>
      <c r="CL117" s="978"/>
      <c r="CM117" s="948" t="s">
        <v>432</v>
      </c>
      <c r="CN117" s="949"/>
      <c r="CO117" s="949"/>
      <c r="CP117" s="949"/>
      <c r="CQ117" s="949"/>
      <c r="CR117" s="949"/>
      <c r="CS117" s="949"/>
      <c r="CT117" s="949"/>
      <c r="CU117" s="949"/>
      <c r="CV117" s="949"/>
      <c r="CW117" s="949"/>
      <c r="CX117" s="949"/>
      <c r="CY117" s="949"/>
      <c r="CZ117" s="949"/>
      <c r="DA117" s="949"/>
      <c r="DB117" s="949"/>
      <c r="DC117" s="949"/>
      <c r="DD117" s="949"/>
      <c r="DE117" s="949"/>
      <c r="DF117" s="950"/>
      <c r="DG117" s="990" t="s">
        <v>108</v>
      </c>
      <c r="DH117" s="991"/>
      <c r="DI117" s="991"/>
      <c r="DJ117" s="991"/>
      <c r="DK117" s="992"/>
      <c r="DL117" s="993" t="s">
        <v>108</v>
      </c>
      <c r="DM117" s="991"/>
      <c r="DN117" s="991"/>
      <c r="DO117" s="991"/>
      <c r="DP117" s="992"/>
      <c r="DQ117" s="993" t="s">
        <v>108</v>
      </c>
      <c r="DR117" s="991"/>
      <c r="DS117" s="991"/>
      <c r="DT117" s="991"/>
      <c r="DU117" s="992"/>
      <c r="DV117" s="994" t="s">
        <v>108</v>
      </c>
      <c r="DW117" s="995"/>
      <c r="DX117" s="995"/>
      <c r="DY117" s="995"/>
      <c r="DZ117" s="996"/>
    </row>
    <row r="118" spans="1:130" s="197" customFormat="1" ht="26.25" customHeight="1" x14ac:dyDescent="0.15">
      <c r="A118" s="936" t="s">
        <v>404</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402</v>
      </c>
      <c r="AB118" s="915"/>
      <c r="AC118" s="915"/>
      <c r="AD118" s="915"/>
      <c r="AE118" s="916"/>
      <c r="AF118" s="914" t="s">
        <v>283</v>
      </c>
      <c r="AG118" s="915"/>
      <c r="AH118" s="915"/>
      <c r="AI118" s="915"/>
      <c r="AJ118" s="916"/>
      <c r="AK118" s="914" t="s">
        <v>282</v>
      </c>
      <c r="AL118" s="915"/>
      <c r="AM118" s="915"/>
      <c r="AN118" s="915"/>
      <c r="AO118" s="916"/>
      <c r="AP118" s="1022" t="s">
        <v>403</v>
      </c>
      <c r="AQ118" s="1023"/>
      <c r="AR118" s="1023"/>
      <c r="AS118" s="1023"/>
      <c r="AT118" s="1024"/>
      <c r="AU118" s="934"/>
      <c r="AV118" s="935"/>
      <c r="AW118" s="935"/>
      <c r="AX118" s="935"/>
      <c r="AY118" s="935"/>
      <c r="AZ118" s="228" t="s">
        <v>166</v>
      </c>
      <c r="BA118" s="228"/>
      <c r="BB118" s="228"/>
      <c r="BC118" s="228"/>
      <c r="BD118" s="228"/>
      <c r="BE118" s="228"/>
      <c r="BF118" s="228"/>
      <c r="BG118" s="228"/>
      <c r="BH118" s="228"/>
      <c r="BI118" s="228"/>
      <c r="BJ118" s="228"/>
      <c r="BK118" s="228"/>
      <c r="BL118" s="228"/>
      <c r="BM118" s="228"/>
      <c r="BN118" s="228"/>
      <c r="BO118" s="1025" t="s">
        <v>433</v>
      </c>
      <c r="BP118" s="1026"/>
      <c r="BQ118" s="1017">
        <v>6656394</v>
      </c>
      <c r="BR118" s="1018"/>
      <c r="BS118" s="1018"/>
      <c r="BT118" s="1018"/>
      <c r="BU118" s="1018"/>
      <c r="BV118" s="1018">
        <v>6223878</v>
      </c>
      <c r="BW118" s="1018"/>
      <c r="BX118" s="1018"/>
      <c r="BY118" s="1018"/>
      <c r="BZ118" s="1018"/>
      <c r="CA118" s="1018">
        <v>6031438</v>
      </c>
      <c r="CB118" s="1018"/>
      <c r="CC118" s="1018"/>
      <c r="CD118" s="1018"/>
      <c r="CE118" s="1018"/>
      <c r="CF118" s="1019"/>
      <c r="CG118" s="1020"/>
      <c r="CH118" s="1020"/>
      <c r="CI118" s="1020"/>
      <c r="CJ118" s="1021"/>
      <c r="CK118" s="977"/>
      <c r="CL118" s="978"/>
      <c r="CM118" s="948" t="s">
        <v>434</v>
      </c>
      <c r="CN118" s="949"/>
      <c r="CO118" s="949"/>
      <c r="CP118" s="949"/>
      <c r="CQ118" s="949"/>
      <c r="CR118" s="949"/>
      <c r="CS118" s="949"/>
      <c r="CT118" s="949"/>
      <c r="CU118" s="949"/>
      <c r="CV118" s="949"/>
      <c r="CW118" s="949"/>
      <c r="CX118" s="949"/>
      <c r="CY118" s="949"/>
      <c r="CZ118" s="949"/>
      <c r="DA118" s="949"/>
      <c r="DB118" s="949"/>
      <c r="DC118" s="949"/>
      <c r="DD118" s="949"/>
      <c r="DE118" s="949"/>
      <c r="DF118" s="950"/>
      <c r="DG118" s="990" t="s">
        <v>108</v>
      </c>
      <c r="DH118" s="991"/>
      <c r="DI118" s="991"/>
      <c r="DJ118" s="991"/>
      <c r="DK118" s="992"/>
      <c r="DL118" s="993" t="s">
        <v>108</v>
      </c>
      <c r="DM118" s="991"/>
      <c r="DN118" s="991"/>
      <c r="DO118" s="991"/>
      <c r="DP118" s="992"/>
      <c r="DQ118" s="993" t="s">
        <v>108</v>
      </c>
      <c r="DR118" s="991"/>
      <c r="DS118" s="991"/>
      <c r="DT118" s="991"/>
      <c r="DU118" s="992"/>
      <c r="DV118" s="994" t="s">
        <v>108</v>
      </c>
      <c r="DW118" s="995"/>
      <c r="DX118" s="995"/>
      <c r="DY118" s="995"/>
      <c r="DZ118" s="996"/>
    </row>
    <row r="119" spans="1:130" s="197" customFormat="1" ht="26.25" customHeight="1" x14ac:dyDescent="0.15">
      <c r="A119" s="1006" t="s">
        <v>407</v>
      </c>
      <c r="B119" s="976"/>
      <c r="C119" s="955" t="s">
        <v>408</v>
      </c>
      <c r="D119" s="956"/>
      <c r="E119" s="956"/>
      <c r="F119" s="956"/>
      <c r="G119" s="956"/>
      <c r="H119" s="956"/>
      <c r="I119" s="956"/>
      <c r="J119" s="956"/>
      <c r="K119" s="956"/>
      <c r="L119" s="956"/>
      <c r="M119" s="956"/>
      <c r="N119" s="956"/>
      <c r="O119" s="956"/>
      <c r="P119" s="956"/>
      <c r="Q119" s="956"/>
      <c r="R119" s="956"/>
      <c r="S119" s="956"/>
      <c r="T119" s="956"/>
      <c r="U119" s="956"/>
      <c r="V119" s="956"/>
      <c r="W119" s="956"/>
      <c r="X119" s="956"/>
      <c r="Y119" s="956"/>
      <c r="Z119" s="957"/>
      <c r="AA119" s="921" t="s">
        <v>108</v>
      </c>
      <c r="AB119" s="922"/>
      <c r="AC119" s="922"/>
      <c r="AD119" s="922"/>
      <c r="AE119" s="923"/>
      <c r="AF119" s="924" t="s">
        <v>108</v>
      </c>
      <c r="AG119" s="922"/>
      <c r="AH119" s="922"/>
      <c r="AI119" s="922"/>
      <c r="AJ119" s="923"/>
      <c r="AK119" s="924" t="s">
        <v>108</v>
      </c>
      <c r="AL119" s="922"/>
      <c r="AM119" s="922"/>
      <c r="AN119" s="922"/>
      <c r="AO119" s="923"/>
      <c r="AP119" s="925" t="s">
        <v>108</v>
      </c>
      <c r="AQ119" s="926"/>
      <c r="AR119" s="926"/>
      <c r="AS119" s="926"/>
      <c r="AT119" s="927"/>
      <c r="AU119" s="1009" t="s">
        <v>435</v>
      </c>
      <c r="AV119" s="1010"/>
      <c r="AW119" s="1010"/>
      <c r="AX119" s="1010"/>
      <c r="AY119" s="1011"/>
      <c r="AZ119" s="972" t="s">
        <v>436</v>
      </c>
      <c r="BA119" s="919"/>
      <c r="BB119" s="919"/>
      <c r="BC119" s="919"/>
      <c r="BD119" s="919"/>
      <c r="BE119" s="919"/>
      <c r="BF119" s="919"/>
      <c r="BG119" s="919"/>
      <c r="BH119" s="919"/>
      <c r="BI119" s="919"/>
      <c r="BJ119" s="919"/>
      <c r="BK119" s="919"/>
      <c r="BL119" s="919"/>
      <c r="BM119" s="919"/>
      <c r="BN119" s="919"/>
      <c r="BO119" s="919"/>
      <c r="BP119" s="920"/>
      <c r="BQ119" s="958">
        <v>21624876</v>
      </c>
      <c r="BR119" s="959"/>
      <c r="BS119" s="959"/>
      <c r="BT119" s="959"/>
      <c r="BU119" s="959"/>
      <c r="BV119" s="959">
        <v>22417783</v>
      </c>
      <c r="BW119" s="959"/>
      <c r="BX119" s="959"/>
      <c r="BY119" s="959"/>
      <c r="BZ119" s="959"/>
      <c r="CA119" s="959">
        <v>23034699</v>
      </c>
      <c r="CB119" s="959"/>
      <c r="CC119" s="959"/>
      <c r="CD119" s="959"/>
      <c r="CE119" s="959"/>
      <c r="CF119" s="973">
        <v>535.1</v>
      </c>
      <c r="CG119" s="974"/>
      <c r="CH119" s="974"/>
      <c r="CI119" s="974"/>
      <c r="CJ119" s="974"/>
      <c r="CK119" s="979"/>
      <c r="CL119" s="980"/>
      <c r="CM119" s="1036" t="s">
        <v>437</v>
      </c>
      <c r="CN119" s="1037"/>
      <c r="CO119" s="1037"/>
      <c r="CP119" s="1037"/>
      <c r="CQ119" s="1037"/>
      <c r="CR119" s="1037"/>
      <c r="CS119" s="1037"/>
      <c r="CT119" s="1037"/>
      <c r="CU119" s="1037"/>
      <c r="CV119" s="1037"/>
      <c r="CW119" s="1037"/>
      <c r="CX119" s="1037"/>
      <c r="CY119" s="1037"/>
      <c r="CZ119" s="1037"/>
      <c r="DA119" s="1037"/>
      <c r="DB119" s="1037"/>
      <c r="DC119" s="1037"/>
      <c r="DD119" s="1037"/>
      <c r="DE119" s="1037"/>
      <c r="DF119" s="1038"/>
      <c r="DG119" s="1029" t="s">
        <v>108</v>
      </c>
      <c r="DH119" s="1030"/>
      <c r="DI119" s="1030"/>
      <c r="DJ119" s="1030"/>
      <c r="DK119" s="1031"/>
      <c r="DL119" s="1032" t="s">
        <v>108</v>
      </c>
      <c r="DM119" s="1030"/>
      <c r="DN119" s="1030"/>
      <c r="DO119" s="1030"/>
      <c r="DP119" s="1031"/>
      <c r="DQ119" s="1032" t="s">
        <v>108</v>
      </c>
      <c r="DR119" s="1030"/>
      <c r="DS119" s="1030"/>
      <c r="DT119" s="1030"/>
      <c r="DU119" s="1031"/>
      <c r="DV119" s="1033" t="s">
        <v>108</v>
      </c>
      <c r="DW119" s="1034"/>
      <c r="DX119" s="1034"/>
      <c r="DY119" s="1034"/>
      <c r="DZ119" s="1035"/>
    </row>
    <row r="120" spans="1:130" s="197" customFormat="1" ht="26.25" customHeight="1" x14ac:dyDescent="0.15">
      <c r="A120" s="1007"/>
      <c r="B120" s="978"/>
      <c r="C120" s="948" t="s">
        <v>413</v>
      </c>
      <c r="D120" s="949"/>
      <c r="E120" s="949"/>
      <c r="F120" s="949"/>
      <c r="G120" s="949"/>
      <c r="H120" s="949"/>
      <c r="I120" s="949"/>
      <c r="J120" s="949"/>
      <c r="K120" s="949"/>
      <c r="L120" s="949"/>
      <c r="M120" s="949"/>
      <c r="N120" s="949"/>
      <c r="O120" s="949"/>
      <c r="P120" s="949"/>
      <c r="Q120" s="949"/>
      <c r="R120" s="949"/>
      <c r="S120" s="949"/>
      <c r="T120" s="949"/>
      <c r="U120" s="949"/>
      <c r="V120" s="949"/>
      <c r="W120" s="949"/>
      <c r="X120" s="949"/>
      <c r="Y120" s="949"/>
      <c r="Z120" s="950"/>
      <c r="AA120" s="990" t="s">
        <v>108</v>
      </c>
      <c r="AB120" s="991"/>
      <c r="AC120" s="991"/>
      <c r="AD120" s="991"/>
      <c r="AE120" s="992"/>
      <c r="AF120" s="993" t="s">
        <v>108</v>
      </c>
      <c r="AG120" s="991"/>
      <c r="AH120" s="991"/>
      <c r="AI120" s="991"/>
      <c r="AJ120" s="992"/>
      <c r="AK120" s="993" t="s">
        <v>108</v>
      </c>
      <c r="AL120" s="991"/>
      <c r="AM120" s="991"/>
      <c r="AN120" s="991"/>
      <c r="AO120" s="992"/>
      <c r="AP120" s="994" t="s">
        <v>108</v>
      </c>
      <c r="AQ120" s="995"/>
      <c r="AR120" s="995"/>
      <c r="AS120" s="995"/>
      <c r="AT120" s="996"/>
      <c r="AU120" s="1012"/>
      <c r="AV120" s="1013"/>
      <c r="AW120" s="1013"/>
      <c r="AX120" s="1013"/>
      <c r="AY120" s="1014"/>
      <c r="AZ120" s="981" t="s">
        <v>438</v>
      </c>
      <c r="BA120" s="982"/>
      <c r="BB120" s="982"/>
      <c r="BC120" s="982"/>
      <c r="BD120" s="982"/>
      <c r="BE120" s="982"/>
      <c r="BF120" s="982"/>
      <c r="BG120" s="982"/>
      <c r="BH120" s="982"/>
      <c r="BI120" s="982"/>
      <c r="BJ120" s="982"/>
      <c r="BK120" s="982"/>
      <c r="BL120" s="982"/>
      <c r="BM120" s="982"/>
      <c r="BN120" s="982"/>
      <c r="BO120" s="982"/>
      <c r="BP120" s="983"/>
      <c r="BQ120" s="951" t="s">
        <v>108</v>
      </c>
      <c r="BR120" s="952"/>
      <c r="BS120" s="952"/>
      <c r="BT120" s="952"/>
      <c r="BU120" s="952"/>
      <c r="BV120" s="952" t="s">
        <v>108</v>
      </c>
      <c r="BW120" s="952"/>
      <c r="BX120" s="952"/>
      <c r="BY120" s="952"/>
      <c r="BZ120" s="952"/>
      <c r="CA120" s="952" t="s">
        <v>108</v>
      </c>
      <c r="CB120" s="952"/>
      <c r="CC120" s="952"/>
      <c r="CD120" s="952"/>
      <c r="CE120" s="952"/>
      <c r="CF120" s="946" t="s">
        <v>108</v>
      </c>
      <c r="CG120" s="947"/>
      <c r="CH120" s="947"/>
      <c r="CI120" s="947"/>
      <c r="CJ120" s="947"/>
      <c r="CK120" s="1045" t="s">
        <v>439</v>
      </c>
      <c r="CL120" s="1046"/>
      <c r="CM120" s="1046"/>
      <c r="CN120" s="1046"/>
      <c r="CO120" s="1047"/>
      <c r="CP120" s="1053" t="s">
        <v>440</v>
      </c>
      <c r="CQ120" s="1054"/>
      <c r="CR120" s="1054"/>
      <c r="CS120" s="1054"/>
      <c r="CT120" s="1054"/>
      <c r="CU120" s="1054"/>
      <c r="CV120" s="1054"/>
      <c r="CW120" s="1054"/>
      <c r="CX120" s="1054"/>
      <c r="CY120" s="1054"/>
      <c r="CZ120" s="1054"/>
      <c r="DA120" s="1054"/>
      <c r="DB120" s="1054"/>
      <c r="DC120" s="1054"/>
      <c r="DD120" s="1054"/>
      <c r="DE120" s="1054"/>
      <c r="DF120" s="1055"/>
      <c r="DG120" s="958">
        <v>5706344</v>
      </c>
      <c r="DH120" s="959"/>
      <c r="DI120" s="959"/>
      <c r="DJ120" s="959"/>
      <c r="DK120" s="959"/>
      <c r="DL120" s="959">
        <v>5273487</v>
      </c>
      <c r="DM120" s="959"/>
      <c r="DN120" s="959"/>
      <c r="DO120" s="959"/>
      <c r="DP120" s="959"/>
      <c r="DQ120" s="959">
        <v>4983659</v>
      </c>
      <c r="DR120" s="959"/>
      <c r="DS120" s="959"/>
      <c r="DT120" s="959"/>
      <c r="DU120" s="959"/>
      <c r="DV120" s="960">
        <v>115.8</v>
      </c>
      <c r="DW120" s="960"/>
      <c r="DX120" s="960"/>
      <c r="DY120" s="960"/>
      <c r="DZ120" s="961"/>
    </row>
    <row r="121" spans="1:130" s="197" customFormat="1" ht="26.25" customHeight="1" x14ac:dyDescent="0.15">
      <c r="A121" s="1007"/>
      <c r="B121" s="978"/>
      <c r="C121" s="1042" t="s">
        <v>441</v>
      </c>
      <c r="D121" s="1043"/>
      <c r="E121" s="1043"/>
      <c r="F121" s="1043"/>
      <c r="G121" s="1043"/>
      <c r="H121" s="1043"/>
      <c r="I121" s="1043"/>
      <c r="J121" s="1043"/>
      <c r="K121" s="1043"/>
      <c r="L121" s="1043"/>
      <c r="M121" s="1043"/>
      <c r="N121" s="1043"/>
      <c r="O121" s="1043"/>
      <c r="P121" s="1043"/>
      <c r="Q121" s="1043"/>
      <c r="R121" s="1043"/>
      <c r="S121" s="1043"/>
      <c r="T121" s="1043"/>
      <c r="U121" s="1043"/>
      <c r="V121" s="1043"/>
      <c r="W121" s="1043"/>
      <c r="X121" s="1043"/>
      <c r="Y121" s="1043"/>
      <c r="Z121" s="1044"/>
      <c r="AA121" s="990" t="s">
        <v>108</v>
      </c>
      <c r="AB121" s="991"/>
      <c r="AC121" s="991"/>
      <c r="AD121" s="991"/>
      <c r="AE121" s="992"/>
      <c r="AF121" s="993" t="s">
        <v>108</v>
      </c>
      <c r="AG121" s="991"/>
      <c r="AH121" s="991"/>
      <c r="AI121" s="991"/>
      <c r="AJ121" s="992"/>
      <c r="AK121" s="993" t="s">
        <v>108</v>
      </c>
      <c r="AL121" s="991"/>
      <c r="AM121" s="991"/>
      <c r="AN121" s="991"/>
      <c r="AO121" s="992"/>
      <c r="AP121" s="994" t="s">
        <v>108</v>
      </c>
      <c r="AQ121" s="995"/>
      <c r="AR121" s="995"/>
      <c r="AS121" s="995"/>
      <c r="AT121" s="996"/>
      <c r="AU121" s="1012"/>
      <c r="AV121" s="1013"/>
      <c r="AW121" s="1013"/>
      <c r="AX121" s="1013"/>
      <c r="AY121" s="1014"/>
      <c r="AZ121" s="1027" t="s">
        <v>442</v>
      </c>
      <c r="BA121" s="1003"/>
      <c r="BB121" s="1003"/>
      <c r="BC121" s="1003"/>
      <c r="BD121" s="1003"/>
      <c r="BE121" s="1003"/>
      <c r="BF121" s="1003"/>
      <c r="BG121" s="1003"/>
      <c r="BH121" s="1003"/>
      <c r="BI121" s="1003"/>
      <c r="BJ121" s="1003"/>
      <c r="BK121" s="1003"/>
      <c r="BL121" s="1003"/>
      <c r="BM121" s="1003"/>
      <c r="BN121" s="1003"/>
      <c r="BO121" s="1003"/>
      <c r="BP121" s="1004"/>
      <c r="BQ121" s="1017">
        <v>5101252</v>
      </c>
      <c r="BR121" s="1018"/>
      <c r="BS121" s="1018"/>
      <c r="BT121" s="1018"/>
      <c r="BU121" s="1018"/>
      <c r="BV121" s="1018">
        <v>4738548</v>
      </c>
      <c r="BW121" s="1018"/>
      <c r="BX121" s="1018"/>
      <c r="BY121" s="1018"/>
      <c r="BZ121" s="1018"/>
      <c r="CA121" s="1018">
        <v>4482523</v>
      </c>
      <c r="CB121" s="1018"/>
      <c r="CC121" s="1018"/>
      <c r="CD121" s="1018"/>
      <c r="CE121" s="1018"/>
      <c r="CF121" s="1056">
        <v>104.1</v>
      </c>
      <c r="CG121" s="1057"/>
      <c r="CH121" s="1057"/>
      <c r="CI121" s="1057"/>
      <c r="CJ121" s="1057"/>
      <c r="CK121" s="1048"/>
      <c r="CL121" s="1049"/>
      <c r="CM121" s="1049"/>
      <c r="CN121" s="1049"/>
      <c r="CO121" s="1050"/>
      <c r="CP121" s="1039" t="s">
        <v>443</v>
      </c>
      <c r="CQ121" s="1040"/>
      <c r="CR121" s="1040"/>
      <c r="CS121" s="1040"/>
      <c r="CT121" s="1040"/>
      <c r="CU121" s="1040"/>
      <c r="CV121" s="1040"/>
      <c r="CW121" s="1040"/>
      <c r="CX121" s="1040"/>
      <c r="CY121" s="1040"/>
      <c r="CZ121" s="1040"/>
      <c r="DA121" s="1040"/>
      <c r="DB121" s="1040"/>
      <c r="DC121" s="1040"/>
      <c r="DD121" s="1040"/>
      <c r="DE121" s="1040"/>
      <c r="DF121" s="1041"/>
      <c r="DG121" s="951" t="s">
        <v>108</v>
      </c>
      <c r="DH121" s="952"/>
      <c r="DI121" s="952"/>
      <c r="DJ121" s="952"/>
      <c r="DK121" s="952"/>
      <c r="DL121" s="952" t="s">
        <v>108</v>
      </c>
      <c r="DM121" s="952"/>
      <c r="DN121" s="952"/>
      <c r="DO121" s="952"/>
      <c r="DP121" s="952"/>
      <c r="DQ121" s="952" t="s">
        <v>108</v>
      </c>
      <c r="DR121" s="952"/>
      <c r="DS121" s="952"/>
      <c r="DT121" s="952"/>
      <c r="DU121" s="952"/>
      <c r="DV121" s="953" t="s">
        <v>108</v>
      </c>
      <c r="DW121" s="953"/>
      <c r="DX121" s="953"/>
      <c r="DY121" s="953"/>
      <c r="DZ121" s="954"/>
    </row>
    <row r="122" spans="1:130" s="197" customFormat="1" ht="26.25" customHeight="1" x14ac:dyDescent="0.15">
      <c r="A122" s="1007"/>
      <c r="B122" s="978"/>
      <c r="C122" s="948" t="s">
        <v>423</v>
      </c>
      <c r="D122" s="949"/>
      <c r="E122" s="949"/>
      <c r="F122" s="949"/>
      <c r="G122" s="949"/>
      <c r="H122" s="949"/>
      <c r="I122" s="949"/>
      <c r="J122" s="949"/>
      <c r="K122" s="949"/>
      <c r="L122" s="949"/>
      <c r="M122" s="949"/>
      <c r="N122" s="949"/>
      <c r="O122" s="949"/>
      <c r="P122" s="949"/>
      <c r="Q122" s="949"/>
      <c r="R122" s="949"/>
      <c r="S122" s="949"/>
      <c r="T122" s="949"/>
      <c r="U122" s="949"/>
      <c r="V122" s="949"/>
      <c r="W122" s="949"/>
      <c r="X122" s="949"/>
      <c r="Y122" s="949"/>
      <c r="Z122" s="950"/>
      <c r="AA122" s="990" t="s">
        <v>108</v>
      </c>
      <c r="AB122" s="991"/>
      <c r="AC122" s="991"/>
      <c r="AD122" s="991"/>
      <c r="AE122" s="992"/>
      <c r="AF122" s="993" t="s">
        <v>108</v>
      </c>
      <c r="AG122" s="991"/>
      <c r="AH122" s="991"/>
      <c r="AI122" s="991"/>
      <c r="AJ122" s="992"/>
      <c r="AK122" s="993" t="s">
        <v>108</v>
      </c>
      <c r="AL122" s="991"/>
      <c r="AM122" s="991"/>
      <c r="AN122" s="991"/>
      <c r="AO122" s="992"/>
      <c r="AP122" s="994" t="s">
        <v>108</v>
      </c>
      <c r="AQ122" s="995"/>
      <c r="AR122" s="995"/>
      <c r="AS122" s="995"/>
      <c r="AT122" s="996"/>
      <c r="AU122" s="1015"/>
      <c r="AV122" s="1016"/>
      <c r="AW122" s="1016"/>
      <c r="AX122" s="1016"/>
      <c r="AY122" s="1016"/>
      <c r="AZ122" s="228" t="s">
        <v>166</v>
      </c>
      <c r="BA122" s="228"/>
      <c r="BB122" s="228"/>
      <c r="BC122" s="228"/>
      <c r="BD122" s="228"/>
      <c r="BE122" s="228"/>
      <c r="BF122" s="228"/>
      <c r="BG122" s="228"/>
      <c r="BH122" s="228"/>
      <c r="BI122" s="228"/>
      <c r="BJ122" s="228"/>
      <c r="BK122" s="228"/>
      <c r="BL122" s="228"/>
      <c r="BM122" s="228"/>
      <c r="BN122" s="228"/>
      <c r="BO122" s="1025" t="s">
        <v>444</v>
      </c>
      <c r="BP122" s="1026"/>
      <c r="BQ122" s="1066">
        <v>26726128</v>
      </c>
      <c r="BR122" s="1067"/>
      <c r="BS122" s="1067"/>
      <c r="BT122" s="1067"/>
      <c r="BU122" s="1067"/>
      <c r="BV122" s="1067">
        <v>27156331</v>
      </c>
      <c r="BW122" s="1067"/>
      <c r="BX122" s="1067"/>
      <c r="BY122" s="1067"/>
      <c r="BZ122" s="1067"/>
      <c r="CA122" s="1067">
        <v>27517222</v>
      </c>
      <c r="CB122" s="1067"/>
      <c r="CC122" s="1067"/>
      <c r="CD122" s="1067"/>
      <c r="CE122" s="1067"/>
      <c r="CF122" s="1019"/>
      <c r="CG122" s="1020"/>
      <c r="CH122" s="1020"/>
      <c r="CI122" s="1020"/>
      <c r="CJ122" s="1021"/>
      <c r="CK122" s="1048"/>
      <c r="CL122" s="1049"/>
      <c r="CM122" s="1049"/>
      <c r="CN122" s="1049"/>
      <c r="CO122" s="1050"/>
      <c r="CP122" s="1039" t="s">
        <v>445</v>
      </c>
      <c r="CQ122" s="1040"/>
      <c r="CR122" s="1040"/>
      <c r="CS122" s="1040"/>
      <c r="CT122" s="1040"/>
      <c r="CU122" s="1040"/>
      <c r="CV122" s="1040"/>
      <c r="CW122" s="1040"/>
      <c r="CX122" s="1040"/>
      <c r="CY122" s="1040"/>
      <c r="CZ122" s="1040"/>
      <c r="DA122" s="1040"/>
      <c r="DB122" s="1040"/>
      <c r="DC122" s="1040"/>
      <c r="DD122" s="1040"/>
      <c r="DE122" s="1040"/>
      <c r="DF122" s="1041"/>
      <c r="DG122" s="951" t="s">
        <v>108</v>
      </c>
      <c r="DH122" s="952"/>
      <c r="DI122" s="952"/>
      <c r="DJ122" s="952"/>
      <c r="DK122" s="952"/>
      <c r="DL122" s="952" t="s">
        <v>108</v>
      </c>
      <c r="DM122" s="952"/>
      <c r="DN122" s="952"/>
      <c r="DO122" s="952"/>
      <c r="DP122" s="952"/>
      <c r="DQ122" s="952" t="s">
        <v>108</v>
      </c>
      <c r="DR122" s="952"/>
      <c r="DS122" s="952"/>
      <c r="DT122" s="952"/>
      <c r="DU122" s="952"/>
      <c r="DV122" s="953" t="s">
        <v>108</v>
      </c>
      <c r="DW122" s="953"/>
      <c r="DX122" s="953"/>
      <c r="DY122" s="953"/>
      <c r="DZ122" s="954"/>
    </row>
    <row r="123" spans="1:130" s="197" customFormat="1" ht="26.25" customHeight="1" thickBot="1" x14ac:dyDescent="0.2">
      <c r="A123" s="1007"/>
      <c r="B123" s="978"/>
      <c r="C123" s="948" t="s">
        <v>429</v>
      </c>
      <c r="D123" s="949"/>
      <c r="E123" s="949"/>
      <c r="F123" s="949"/>
      <c r="G123" s="949"/>
      <c r="H123" s="949"/>
      <c r="I123" s="949"/>
      <c r="J123" s="949"/>
      <c r="K123" s="949"/>
      <c r="L123" s="949"/>
      <c r="M123" s="949"/>
      <c r="N123" s="949"/>
      <c r="O123" s="949"/>
      <c r="P123" s="949"/>
      <c r="Q123" s="949"/>
      <c r="R123" s="949"/>
      <c r="S123" s="949"/>
      <c r="T123" s="949"/>
      <c r="U123" s="949"/>
      <c r="V123" s="949"/>
      <c r="W123" s="949"/>
      <c r="X123" s="949"/>
      <c r="Y123" s="949"/>
      <c r="Z123" s="950"/>
      <c r="AA123" s="990" t="s">
        <v>108</v>
      </c>
      <c r="AB123" s="991"/>
      <c r="AC123" s="991"/>
      <c r="AD123" s="991"/>
      <c r="AE123" s="992"/>
      <c r="AF123" s="993" t="s">
        <v>108</v>
      </c>
      <c r="AG123" s="991"/>
      <c r="AH123" s="991"/>
      <c r="AI123" s="991"/>
      <c r="AJ123" s="992"/>
      <c r="AK123" s="993" t="s">
        <v>108</v>
      </c>
      <c r="AL123" s="991"/>
      <c r="AM123" s="991"/>
      <c r="AN123" s="991"/>
      <c r="AO123" s="992"/>
      <c r="AP123" s="994" t="s">
        <v>108</v>
      </c>
      <c r="AQ123" s="995"/>
      <c r="AR123" s="995"/>
      <c r="AS123" s="995"/>
      <c r="AT123" s="996"/>
      <c r="AU123" s="1063" t="s">
        <v>446</v>
      </c>
      <c r="AV123" s="1064"/>
      <c r="AW123" s="1064"/>
      <c r="AX123" s="1064"/>
      <c r="AY123" s="1064"/>
      <c r="AZ123" s="1064"/>
      <c r="BA123" s="1064"/>
      <c r="BB123" s="1064"/>
      <c r="BC123" s="1064"/>
      <c r="BD123" s="1064"/>
      <c r="BE123" s="1064"/>
      <c r="BF123" s="1064"/>
      <c r="BG123" s="1064"/>
      <c r="BH123" s="1064"/>
      <c r="BI123" s="1064"/>
      <c r="BJ123" s="1064"/>
      <c r="BK123" s="1064"/>
      <c r="BL123" s="1064"/>
      <c r="BM123" s="1064"/>
      <c r="BN123" s="1064"/>
      <c r="BO123" s="1064"/>
      <c r="BP123" s="1065"/>
      <c r="BQ123" s="1058" t="s">
        <v>108</v>
      </c>
      <c r="BR123" s="1059"/>
      <c r="BS123" s="1059"/>
      <c r="BT123" s="1059"/>
      <c r="BU123" s="1059"/>
      <c r="BV123" s="1059" t="s">
        <v>108</v>
      </c>
      <c r="BW123" s="1059"/>
      <c r="BX123" s="1059"/>
      <c r="BY123" s="1059"/>
      <c r="BZ123" s="1059"/>
      <c r="CA123" s="1059" t="s">
        <v>108</v>
      </c>
      <c r="CB123" s="1059"/>
      <c r="CC123" s="1059"/>
      <c r="CD123" s="1059"/>
      <c r="CE123" s="1059"/>
      <c r="CF123" s="1060"/>
      <c r="CG123" s="1061"/>
      <c r="CH123" s="1061"/>
      <c r="CI123" s="1061"/>
      <c r="CJ123" s="1062"/>
      <c r="CK123" s="1048"/>
      <c r="CL123" s="1049"/>
      <c r="CM123" s="1049"/>
      <c r="CN123" s="1049"/>
      <c r="CO123" s="1050"/>
      <c r="CP123" s="1039" t="s">
        <v>447</v>
      </c>
      <c r="CQ123" s="1040"/>
      <c r="CR123" s="1040"/>
      <c r="CS123" s="1040"/>
      <c r="CT123" s="1040"/>
      <c r="CU123" s="1040"/>
      <c r="CV123" s="1040"/>
      <c r="CW123" s="1040"/>
      <c r="CX123" s="1040"/>
      <c r="CY123" s="1040"/>
      <c r="CZ123" s="1040"/>
      <c r="DA123" s="1040"/>
      <c r="DB123" s="1040"/>
      <c r="DC123" s="1040"/>
      <c r="DD123" s="1040"/>
      <c r="DE123" s="1040"/>
      <c r="DF123" s="1041"/>
      <c r="DG123" s="990" t="s">
        <v>448</v>
      </c>
      <c r="DH123" s="991"/>
      <c r="DI123" s="991"/>
      <c r="DJ123" s="991"/>
      <c r="DK123" s="992"/>
      <c r="DL123" s="993" t="s">
        <v>448</v>
      </c>
      <c r="DM123" s="991"/>
      <c r="DN123" s="991"/>
      <c r="DO123" s="991"/>
      <c r="DP123" s="992"/>
      <c r="DQ123" s="993" t="s">
        <v>448</v>
      </c>
      <c r="DR123" s="991"/>
      <c r="DS123" s="991"/>
      <c r="DT123" s="991"/>
      <c r="DU123" s="992"/>
      <c r="DV123" s="994" t="s">
        <v>448</v>
      </c>
      <c r="DW123" s="995"/>
      <c r="DX123" s="995"/>
      <c r="DY123" s="995"/>
      <c r="DZ123" s="996"/>
    </row>
    <row r="124" spans="1:130" s="197" customFormat="1" ht="26.25" customHeight="1" x14ac:dyDescent="0.15">
      <c r="A124" s="1007"/>
      <c r="B124" s="978"/>
      <c r="C124" s="948" t="s">
        <v>432</v>
      </c>
      <c r="D124" s="949"/>
      <c r="E124" s="949"/>
      <c r="F124" s="949"/>
      <c r="G124" s="949"/>
      <c r="H124" s="949"/>
      <c r="I124" s="949"/>
      <c r="J124" s="949"/>
      <c r="K124" s="949"/>
      <c r="L124" s="949"/>
      <c r="M124" s="949"/>
      <c r="N124" s="949"/>
      <c r="O124" s="949"/>
      <c r="P124" s="949"/>
      <c r="Q124" s="949"/>
      <c r="R124" s="949"/>
      <c r="S124" s="949"/>
      <c r="T124" s="949"/>
      <c r="U124" s="949"/>
      <c r="V124" s="949"/>
      <c r="W124" s="949"/>
      <c r="X124" s="949"/>
      <c r="Y124" s="949"/>
      <c r="Z124" s="950"/>
      <c r="AA124" s="990" t="s">
        <v>448</v>
      </c>
      <c r="AB124" s="991"/>
      <c r="AC124" s="991"/>
      <c r="AD124" s="991"/>
      <c r="AE124" s="992"/>
      <c r="AF124" s="993" t="s">
        <v>448</v>
      </c>
      <c r="AG124" s="991"/>
      <c r="AH124" s="991"/>
      <c r="AI124" s="991"/>
      <c r="AJ124" s="992"/>
      <c r="AK124" s="993" t="s">
        <v>448</v>
      </c>
      <c r="AL124" s="991"/>
      <c r="AM124" s="991"/>
      <c r="AN124" s="991"/>
      <c r="AO124" s="992"/>
      <c r="AP124" s="994" t="s">
        <v>448</v>
      </c>
      <c r="AQ124" s="995"/>
      <c r="AR124" s="995"/>
      <c r="AS124" s="995"/>
      <c r="AT124" s="99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51"/>
      <c r="CL124" s="1051"/>
      <c r="CM124" s="1051"/>
      <c r="CN124" s="1051"/>
      <c r="CO124" s="1052"/>
      <c r="CP124" s="1039" t="s">
        <v>449</v>
      </c>
      <c r="CQ124" s="1040"/>
      <c r="CR124" s="1040"/>
      <c r="CS124" s="1040"/>
      <c r="CT124" s="1040"/>
      <c r="CU124" s="1040"/>
      <c r="CV124" s="1040"/>
      <c r="CW124" s="1040"/>
      <c r="CX124" s="1040"/>
      <c r="CY124" s="1040"/>
      <c r="CZ124" s="1040"/>
      <c r="DA124" s="1040"/>
      <c r="DB124" s="1040"/>
      <c r="DC124" s="1040"/>
      <c r="DD124" s="1040"/>
      <c r="DE124" s="1040"/>
      <c r="DF124" s="1041"/>
      <c r="DG124" s="1029" t="s">
        <v>448</v>
      </c>
      <c r="DH124" s="1030"/>
      <c r="DI124" s="1030"/>
      <c r="DJ124" s="1030"/>
      <c r="DK124" s="1031"/>
      <c r="DL124" s="1032" t="s">
        <v>448</v>
      </c>
      <c r="DM124" s="1030"/>
      <c r="DN124" s="1030"/>
      <c r="DO124" s="1030"/>
      <c r="DP124" s="1031"/>
      <c r="DQ124" s="1032" t="s">
        <v>448</v>
      </c>
      <c r="DR124" s="1030"/>
      <c r="DS124" s="1030"/>
      <c r="DT124" s="1030"/>
      <c r="DU124" s="1031"/>
      <c r="DV124" s="1033" t="s">
        <v>448</v>
      </c>
      <c r="DW124" s="1034"/>
      <c r="DX124" s="1034"/>
      <c r="DY124" s="1034"/>
      <c r="DZ124" s="1035"/>
    </row>
    <row r="125" spans="1:130" s="197" customFormat="1" ht="26.25" customHeight="1" thickBot="1" x14ac:dyDescent="0.2">
      <c r="A125" s="1007"/>
      <c r="B125" s="978"/>
      <c r="C125" s="948" t="s">
        <v>434</v>
      </c>
      <c r="D125" s="949"/>
      <c r="E125" s="949"/>
      <c r="F125" s="949"/>
      <c r="G125" s="949"/>
      <c r="H125" s="949"/>
      <c r="I125" s="949"/>
      <c r="J125" s="949"/>
      <c r="K125" s="949"/>
      <c r="L125" s="949"/>
      <c r="M125" s="949"/>
      <c r="N125" s="949"/>
      <c r="O125" s="949"/>
      <c r="P125" s="949"/>
      <c r="Q125" s="949"/>
      <c r="R125" s="949"/>
      <c r="S125" s="949"/>
      <c r="T125" s="949"/>
      <c r="U125" s="949"/>
      <c r="V125" s="949"/>
      <c r="W125" s="949"/>
      <c r="X125" s="949"/>
      <c r="Y125" s="949"/>
      <c r="Z125" s="950"/>
      <c r="AA125" s="990" t="s">
        <v>448</v>
      </c>
      <c r="AB125" s="991"/>
      <c r="AC125" s="991"/>
      <c r="AD125" s="991"/>
      <c r="AE125" s="992"/>
      <c r="AF125" s="993" t="s">
        <v>448</v>
      </c>
      <c r="AG125" s="991"/>
      <c r="AH125" s="991"/>
      <c r="AI125" s="991"/>
      <c r="AJ125" s="992"/>
      <c r="AK125" s="993" t="s">
        <v>448</v>
      </c>
      <c r="AL125" s="991"/>
      <c r="AM125" s="991"/>
      <c r="AN125" s="991"/>
      <c r="AO125" s="992"/>
      <c r="AP125" s="994" t="s">
        <v>448</v>
      </c>
      <c r="AQ125" s="995"/>
      <c r="AR125" s="995"/>
      <c r="AS125" s="995"/>
      <c r="AT125" s="99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6" t="s">
        <v>450</v>
      </c>
      <c r="CL125" s="1046"/>
      <c r="CM125" s="1046"/>
      <c r="CN125" s="1046"/>
      <c r="CO125" s="1047"/>
      <c r="CP125" s="972" t="s">
        <v>451</v>
      </c>
      <c r="CQ125" s="919"/>
      <c r="CR125" s="919"/>
      <c r="CS125" s="919"/>
      <c r="CT125" s="919"/>
      <c r="CU125" s="919"/>
      <c r="CV125" s="919"/>
      <c r="CW125" s="919"/>
      <c r="CX125" s="919"/>
      <c r="CY125" s="919"/>
      <c r="CZ125" s="919"/>
      <c r="DA125" s="919"/>
      <c r="DB125" s="919"/>
      <c r="DC125" s="919"/>
      <c r="DD125" s="919"/>
      <c r="DE125" s="919"/>
      <c r="DF125" s="920"/>
      <c r="DG125" s="958" t="s">
        <v>448</v>
      </c>
      <c r="DH125" s="959"/>
      <c r="DI125" s="959"/>
      <c r="DJ125" s="959"/>
      <c r="DK125" s="959"/>
      <c r="DL125" s="959" t="s">
        <v>448</v>
      </c>
      <c r="DM125" s="959"/>
      <c r="DN125" s="959"/>
      <c r="DO125" s="959"/>
      <c r="DP125" s="959"/>
      <c r="DQ125" s="959" t="s">
        <v>448</v>
      </c>
      <c r="DR125" s="959"/>
      <c r="DS125" s="959"/>
      <c r="DT125" s="959"/>
      <c r="DU125" s="959"/>
      <c r="DV125" s="960" t="s">
        <v>448</v>
      </c>
      <c r="DW125" s="960"/>
      <c r="DX125" s="960"/>
      <c r="DY125" s="960"/>
      <c r="DZ125" s="961"/>
    </row>
    <row r="126" spans="1:130" s="197" customFormat="1" ht="26.25" customHeight="1" x14ac:dyDescent="0.15">
      <c r="A126" s="1007"/>
      <c r="B126" s="978"/>
      <c r="C126" s="948" t="s">
        <v>437</v>
      </c>
      <c r="D126" s="949"/>
      <c r="E126" s="949"/>
      <c r="F126" s="949"/>
      <c r="G126" s="949"/>
      <c r="H126" s="949"/>
      <c r="I126" s="949"/>
      <c r="J126" s="949"/>
      <c r="K126" s="949"/>
      <c r="L126" s="949"/>
      <c r="M126" s="949"/>
      <c r="N126" s="949"/>
      <c r="O126" s="949"/>
      <c r="P126" s="949"/>
      <c r="Q126" s="949"/>
      <c r="R126" s="949"/>
      <c r="S126" s="949"/>
      <c r="T126" s="949"/>
      <c r="U126" s="949"/>
      <c r="V126" s="949"/>
      <c r="W126" s="949"/>
      <c r="X126" s="949"/>
      <c r="Y126" s="949"/>
      <c r="Z126" s="950"/>
      <c r="AA126" s="990" t="s">
        <v>448</v>
      </c>
      <c r="AB126" s="991"/>
      <c r="AC126" s="991"/>
      <c r="AD126" s="991"/>
      <c r="AE126" s="992"/>
      <c r="AF126" s="993" t="s">
        <v>448</v>
      </c>
      <c r="AG126" s="991"/>
      <c r="AH126" s="991"/>
      <c r="AI126" s="991"/>
      <c r="AJ126" s="992"/>
      <c r="AK126" s="993" t="s">
        <v>448</v>
      </c>
      <c r="AL126" s="991"/>
      <c r="AM126" s="991"/>
      <c r="AN126" s="991"/>
      <c r="AO126" s="992"/>
      <c r="AP126" s="994" t="s">
        <v>448</v>
      </c>
      <c r="AQ126" s="995"/>
      <c r="AR126" s="995"/>
      <c r="AS126" s="995"/>
      <c r="AT126" s="996"/>
      <c r="AU126" s="233"/>
      <c r="AV126" s="233"/>
      <c r="AW126" s="233"/>
      <c r="AX126" s="1068" t="s">
        <v>452</v>
      </c>
      <c r="AY126" s="1069"/>
      <c r="AZ126" s="1069"/>
      <c r="BA126" s="1069"/>
      <c r="BB126" s="1069"/>
      <c r="BC126" s="1069"/>
      <c r="BD126" s="1069"/>
      <c r="BE126" s="1070"/>
      <c r="BF126" s="1084" t="s">
        <v>453</v>
      </c>
      <c r="BG126" s="1069"/>
      <c r="BH126" s="1069"/>
      <c r="BI126" s="1069"/>
      <c r="BJ126" s="1069"/>
      <c r="BK126" s="1069"/>
      <c r="BL126" s="1070"/>
      <c r="BM126" s="1084" t="s">
        <v>454</v>
      </c>
      <c r="BN126" s="1069"/>
      <c r="BO126" s="1069"/>
      <c r="BP126" s="1069"/>
      <c r="BQ126" s="1069"/>
      <c r="BR126" s="1069"/>
      <c r="BS126" s="1070"/>
      <c r="BT126" s="1084" t="s">
        <v>455</v>
      </c>
      <c r="BU126" s="1069"/>
      <c r="BV126" s="1069"/>
      <c r="BW126" s="1069"/>
      <c r="BX126" s="1069"/>
      <c r="BY126" s="1069"/>
      <c r="BZ126" s="1085"/>
      <c r="CA126" s="233"/>
      <c r="CB126" s="233"/>
      <c r="CC126" s="233"/>
      <c r="CD126" s="234"/>
      <c r="CE126" s="234"/>
      <c r="CF126" s="234"/>
      <c r="CG126" s="231"/>
      <c r="CH126" s="231"/>
      <c r="CI126" s="231"/>
      <c r="CJ126" s="232"/>
      <c r="CK126" s="1049"/>
      <c r="CL126" s="1049"/>
      <c r="CM126" s="1049"/>
      <c r="CN126" s="1049"/>
      <c r="CO126" s="1050"/>
      <c r="CP126" s="981" t="s">
        <v>456</v>
      </c>
      <c r="CQ126" s="982"/>
      <c r="CR126" s="982"/>
      <c r="CS126" s="982"/>
      <c r="CT126" s="982"/>
      <c r="CU126" s="982"/>
      <c r="CV126" s="982"/>
      <c r="CW126" s="982"/>
      <c r="CX126" s="982"/>
      <c r="CY126" s="982"/>
      <c r="CZ126" s="982"/>
      <c r="DA126" s="982"/>
      <c r="DB126" s="982"/>
      <c r="DC126" s="982"/>
      <c r="DD126" s="982"/>
      <c r="DE126" s="982"/>
      <c r="DF126" s="983"/>
      <c r="DG126" s="951" t="s">
        <v>448</v>
      </c>
      <c r="DH126" s="952"/>
      <c r="DI126" s="952"/>
      <c r="DJ126" s="952"/>
      <c r="DK126" s="952"/>
      <c r="DL126" s="952" t="s">
        <v>448</v>
      </c>
      <c r="DM126" s="952"/>
      <c r="DN126" s="952"/>
      <c r="DO126" s="952"/>
      <c r="DP126" s="952"/>
      <c r="DQ126" s="952" t="s">
        <v>448</v>
      </c>
      <c r="DR126" s="952"/>
      <c r="DS126" s="952"/>
      <c r="DT126" s="952"/>
      <c r="DU126" s="952"/>
      <c r="DV126" s="953" t="s">
        <v>448</v>
      </c>
      <c r="DW126" s="953"/>
      <c r="DX126" s="953"/>
      <c r="DY126" s="953"/>
      <c r="DZ126" s="954"/>
    </row>
    <row r="127" spans="1:130" s="197" customFormat="1" ht="26.25" customHeight="1" thickBot="1" x14ac:dyDescent="0.2">
      <c r="A127" s="1008"/>
      <c r="B127" s="980"/>
      <c r="C127" s="1036" t="s">
        <v>457</v>
      </c>
      <c r="D127" s="1037"/>
      <c r="E127" s="1037"/>
      <c r="F127" s="1037"/>
      <c r="G127" s="1037"/>
      <c r="H127" s="1037"/>
      <c r="I127" s="1037"/>
      <c r="J127" s="1037"/>
      <c r="K127" s="1037"/>
      <c r="L127" s="1037"/>
      <c r="M127" s="1037"/>
      <c r="N127" s="1037"/>
      <c r="O127" s="1037"/>
      <c r="P127" s="1037"/>
      <c r="Q127" s="1037"/>
      <c r="R127" s="1037"/>
      <c r="S127" s="1037"/>
      <c r="T127" s="1037"/>
      <c r="U127" s="1037"/>
      <c r="V127" s="1037"/>
      <c r="W127" s="1037"/>
      <c r="X127" s="1037"/>
      <c r="Y127" s="1037"/>
      <c r="Z127" s="1038"/>
      <c r="AA127" s="990" t="s">
        <v>448</v>
      </c>
      <c r="AB127" s="991"/>
      <c r="AC127" s="991"/>
      <c r="AD127" s="991"/>
      <c r="AE127" s="992"/>
      <c r="AF127" s="993" t="s">
        <v>448</v>
      </c>
      <c r="AG127" s="991"/>
      <c r="AH127" s="991"/>
      <c r="AI127" s="991"/>
      <c r="AJ127" s="992"/>
      <c r="AK127" s="993" t="s">
        <v>448</v>
      </c>
      <c r="AL127" s="991"/>
      <c r="AM127" s="991"/>
      <c r="AN127" s="991"/>
      <c r="AO127" s="992"/>
      <c r="AP127" s="994" t="s">
        <v>448</v>
      </c>
      <c r="AQ127" s="995"/>
      <c r="AR127" s="995"/>
      <c r="AS127" s="995"/>
      <c r="AT127" s="996"/>
      <c r="AU127" s="233"/>
      <c r="AV127" s="233"/>
      <c r="AW127" s="233"/>
      <c r="AX127" s="918" t="s">
        <v>458</v>
      </c>
      <c r="AY127" s="919"/>
      <c r="AZ127" s="919"/>
      <c r="BA127" s="919"/>
      <c r="BB127" s="919"/>
      <c r="BC127" s="919"/>
      <c r="BD127" s="919"/>
      <c r="BE127" s="920"/>
      <c r="BF127" s="1073" t="s">
        <v>448</v>
      </c>
      <c r="BG127" s="1074"/>
      <c r="BH127" s="1074"/>
      <c r="BI127" s="1074"/>
      <c r="BJ127" s="1074"/>
      <c r="BK127" s="1074"/>
      <c r="BL127" s="1083"/>
      <c r="BM127" s="1073">
        <v>15</v>
      </c>
      <c r="BN127" s="1074"/>
      <c r="BO127" s="1074"/>
      <c r="BP127" s="1074"/>
      <c r="BQ127" s="1074"/>
      <c r="BR127" s="1074"/>
      <c r="BS127" s="1083"/>
      <c r="BT127" s="1073">
        <v>20</v>
      </c>
      <c r="BU127" s="1074"/>
      <c r="BV127" s="1074"/>
      <c r="BW127" s="1074"/>
      <c r="BX127" s="1074"/>
      <c r="BY127" s="1074"/>
      <c r="BZ127" s="1075"/>
      <c r="CA127" s="234"/>
      <c r="CB127" s="234"/>
      <c r="CC127" s="234"/>
      <c r="CD127" s="234"/>
      <c r="CE127" s="234"/>
      <c r="CF127" s="234"/>
      <c r="CG127" s="231"/>
      <c r="CH127" s="231"/>
      <c r="CI127" s="231"/>
      <c r="CJ127" s="232"/>
      <c r="CK127" s="1071"/>
      <c r="CL127" s="1071"/>
      <c r="CM127" s="1071"/>
      <c r="CN127" s="1071"/>
      <c r="CO127" s="1072"/>
      <c r="CP127" s="1076" t="s">
        <v>459</v>
      </c>
      <c r="CQ127" s="1077"/>
      <c r="CR127" s="1077"/>
      <c r="CS127" s="1077"/>
      <c r="CT127" s="1077"/>
      <c r="CU127" s="1077"/>
      <c r="CV127" s="1077"/>
      <c r="CW127" s="1077"/>
      <c r="CX127" s="1077"/>
      <c r="CY127" s="1077"/>
      <c r="CZ127" s="1077"/>
      <c r="DA127" s="1077"/>
      <c r="DB127" s="1077"/>
      <c r="DC127" s="1077"/>
      <c r="DD127" s="1077"/>
      <c r="DE127" s="1077"/>
      <c r="DF127" s="1078"/>
      <c r="DG127" s="1079" t="s">
        <v>460</v>
      </c>
      <c r="DH127" s="1080"/>
      <c r="DI127" s="1080"/>
      <c r="DJ127" s="1080"/>
      <c r="DK127" s="1080"/>
      <c r="DL127" s="1080" t="s">
        <v>461</v>
      </c>
      <c r="DM127" s="1080"/>
      <c r="DN127" s="1080"/>
      <c r="DO127" s="1080"/>
      <c r="DP127" s="1080"/>
      <c r="DQ127" s="1080" t="s">
        <v>461</v>
      </c>
      <c r="DR127" s="1080"/>
      <c r="DS127" s="1080"/>
      <c r="DT127" s="1080"/>
      <c r="DU127" s="1080"/>
      <c r="DV127" s="1081" t="s">
        <v>461</v>
      </c>
      <c r="DW127" s="1081"/>
      <c r="DX127" s="1081"/>
      <c r="DY127" s="1081"/>
      <c r="DZ127" s="1082"/>
    </row>
    <row r="128" spans="1:130" s="197" customFormat="1" ht="26.25" customHeight="1" x14ac:dyDescent="0.15">
      <c r="A128" s="1103" t="s">
        <v>462</v>
      </c>
      <c r="B128" s="1104"/>
      <c r="C128" s="1104"/>
      <c r="D128" s="1104"/>
      <c r="E128" s="1104"/>
      <c r="F128" s="1104"/>
      <c r="G128" s="1104"/>
      <c r="H128" s="1104"/>
      <c r="I128" s="1104"/>
      <c r="J128" s="1104"/>
      <c r="K128" s="1104"/>
      <c r="L128" s="1104"/>
      <c r="M128" s="1104"/>
      <c r="N128" s="1104"/>
      <c r="O128" s="1104"/>
      <c r="P128" s="1104"/>
      <c r="Q128" s="1104"/>
      <c r="R128" s="1104"/>
      <c r="S128" s="1104"/>
      <c r="T128" s="1104"/>
      <c r="U128" s="1104"/>
      <c r="V128" s="1104"/>
      <c r="W128" s="1105" t="s">
        <v>463</v>
      </c>
      <c r="X128" s="1105"/>
      <c r="Y128" s="1105"/>
      <c r="Z128" s="1106"/>
      <c r="AA128" s="1121" t="s">
        <v>448</v>
      </c>
      <c r="AB128" s="1122"/>
      <c r="AC128" s="1122"/>
      <c r="AD128" s="1122"/>
      <c r="AE128" s="1123"/>
      <c r="AF128" s="1124" t="s">
        <v>448</v>
      </c>
      <c r="AG128" s="1122"/>
      <c r="AH128" s="1122"/>
      <c r="AI128" s="1122"/>
      <c r="AJ128" s="1123"/>
      <c r="AK128" s="1124" t="s">
        <v>448</v>
      </c>
      <c r="AL128" s="1122"/>
      <c r="AM128" s="1122"/>
      <c r="AN128" s="1122"/>
      <c r="AO128" s="1123"/>
      <c r="AP128" s="1125"/>
      <c r="AQ128" s="1126"/>
      <c r="AR128" s="1126"/>
      <c r="AS128" s="1126"/>
      <c r="AT128" s="1127"/>
      <c r="AU128" s="235"/>
      <c r="AV128" s="235"/>
      <c r="AW128" s="235"/>
      <c r="AX128" s="1086" t="s">
        <v>464</v>
      </c>
      <c r="AY128" s="982"/>
      <c r="AZ128" s="982"/>
      <c r="BA128" s="982"/>
      <c r="BB128" s="982"/>
      <c r="BC128" s="982"/>
      <c r="BD128" s="982"/>
      <c r="BE128" s="983"/>
      <c r="BF128" s="1098" t="s">
        <v>448</v>
      </c>
      <c r="BG128" s="1099"/>
      <c r="BH128" s="1099"/>
      <c r="BI128" s="1099"/>
      <c r="BJ128" s="1099"/>
      <c r="BK128" s="1099"/>
      <c r="BL128" s="1100"/>
      <c r="BM128" s="1098">
        <v>20</v>
      </c>
      <c r="BN128" s="1099"/>
      <c r="BO128" s="1099"/>
      <c r="BP128" s="1099"/>
      <c r="BQ128" s="1099"/>
      <c r="BR128" s="1099"/>
      <c r="BS128" s="1100"/>
      <c r="BT128" s="1098">
        <v>30</v>
      </c>
      <c r="BU128" s="1101"/>
      <c r="BV128" s="1101"/>
      <c r="BW128" s="1101"/>
      <c r="BX128" s="1101"/>
      <c r="BY128" s="1101"/>
      <c r="BZ128" s="1102"/>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962" t="s">
        <v>90</v>
      </c>
      <c r="B129" s="963"/>
      <c r="C129" s="963"/>
      <c r="D129" s="963"/>
      <c r="E129" s="963"/>
      <c r="F129" s="963"/>
      <c r="G129" s="963"/>
      <c r="H129" s="963"/>
      <c r="I129" s="963"/>
      <c r="J129" s="963"/>
      <c r="K129" s="963"/>
      <c r="L129" s="963"/>
      <c r="M129" s="963"/>
      <c r="N129" s="963"/>
      <c r="O129" s="963"/>
      <c r="P129" s="963"/>
      <c r="Q129" s="963"/>
      <c r="R129" s="963"/>
      <c r="S129" s="963"/>
      <c r="T129" s="963"/>
      <c r="U129" s="963"/>
      <c r="V129" s="963"/>
      <c r="W129" s="1092" t="s">
        <v>465</v>
      </c>
      <c r="X129" s="1093"/>
      <c r="Y129" s="1093"/>
      <c r="Z129" s="1094"/>
      <c r="AA129" s="990">
        <v>4273063</v>
      </c>
      <c r="AB129" s="991"/>
      <c r="AC129" s="991"/>
      <c r="AD129" s="991"/>
      <c r="AE129" s="992"/>
      <c r="AF129" s="993">
        <v>4935916</v>
      </c>
      <c r="AG129" s="991"/>
      <c r="AH129" s="991"/>
      <c r="AI129" s="991"/>
      <c r="AJ129" s="992"/>
      <c r="AK129" s="993">
        <v>4839580</v>
      </c>
      <c r="AL129" s="991"/>
      <c r="AM129" s="991"/>
      <c r="AN129" s="991"/>
      <c r="AO129" s="992"/>
      <c r="AP129" s="1095"/>
      <c r="AQ129" s="1096"/>
      <c r="AR129" s="1096"/>
      <c r="AS129" s="1096"/>
      <c r="AT129" s="1097"/>
      <c r="AU129" s="235"/>
      <c r="AV129" s="235"/>
      <c r="AW129" s="235"/>
      <c r="AX129" s="1086" t="s">
        <v>466</v>
      </c>
      <c r="AY129" s="982"/>
      <c r="AZ129" s="982"/>
      <c r="BA129" s="982"/>
      <c r="BB129" s="982"/>
      <c r="BC129" s="982"/>
      <c r="BD129" s="982"/>
      <c r="BE129" s="983"/>
      <c r="BF129" s="1087">
        <v>3.4</v>
      </c>
      <c r="BG129" s="1088"/>
      <c r="BH129" s="1088"/>
      <c r="BI129" s="1088"/>
      <c r="BJ129" s="1088"/>
      <c r="BK129" s="1088"/>
      <c r="BL129" s="1089"/>
      <c r="BM129" s="1087">
        <v>25</v>
      </c>
      <c r="BN129" s="1088"/>
      <c r="BO129" s="1088"/>
      <c r="BP129" s="1088"/>
      <c r="BQ129" s="1088"/>
      <c r="BR129" s="1088"/>
      <c r="BS129" s="1089"/>
      <c r="BT129" s="1087">
        <v>35</v>
      </c>
      <c r="BU129" s="1090"/>
      <c r="BV129" s="1090"/>
      <c r="BW129" s="1090"/>
      <c r="BX129" s="1090"/>
      <c r="BY129" s="1090"/>
      <c r="BZ129" s="1091"/>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962" t="s">
        <v>467</v>
      </c>
      <c r="B130" s="963"/>
      <c r="C130" s="963"/>
      <c r="D130" s="963"/>
      <c r="E130" s="963"/>
      <c r="F130" s="963"/>
      <c r="G130" s="963"/>
      <c r="H130" s="963"/>
      <c r="I130" s="963"/>
      <c r="J130" s="963"/>
      <c r="K130" s="963"/>
      <c r="L130" s="963"/>
      <c r="M130" s="963"/>
      <c r="N130" s="963"/>
      <c r="O130" s="963"/>
      <c r="P130" s="963"/>
      <c r="Q130" s="963"/>
      <c r="R130" s="963"/>
      <c r="S130" s="963"/>
      <c r="T130" s="963"/>
      <c r="U130" s="963"/>
      <c r="V130" s="963"/>
      <c r="W130" s="1092" t="s">
        <v>468</v>
      </c>
      <c r="X130" s="1093"/>
      <c r="Y130" s="1093"/>
      <c r="Z130" s="1094"/>
      <c r="AA130" s="990">
        <v>580322</v>
      </c>
      <c r="AB130" s="991"/>
      <c r="AC130" s="991"/>
      <c r="AD130" s="991"/>
      <c r="AE130" s="992"/>
      <c r="AF130" s="993">
        <v>574191</v>
      </c>
      <c r="AG130" s="991"/>
      <c r="AH130" s="991"/>
      <c r="AI130" s="991"/>
      <c r="AJ130" s="992"/>
      <c r="AK130" s="993">
        <v>534671</v>
      </c>
      <c r="AL130" s="991"/>
      <c r="AM130" s="991"/>
      <c r="AN130" s="991"/>
      <c r="AO130" s="992"/>
      <c r="AP130" s="1095"/>
      <c r="AQ130" s="1096"/>
      <c r="AR130" s="1096"/>
      <c r="AS130" s="1096"/>
      <c r="AT130" s="1097"/>
      <c r="AU130" s="235"/>
      <c r="AV130" s="235"/>
      <c r="AW130" s="235"/>
      <c r="AX130" s="1145" t="s">
        <v>469</v>
      </c>
      <c r="AY130" s="1077"/>
      <c r="AZ130" s="1077"/>
      <c r="BA130" s="1077"/>
      <c r="BB130" s="1077"/>
      <c r="BC130" s="1077"/>
      <c r="BD130" s="1077"/>
      <c r="BE130" s="1078"/>
      <c r="BF130" s="1107" t="s">
        <v>470</v>
      </c>
      <c r="BG130" s="1108"/>
      <c r="BH130" s="1108"/>
      <c r="BI130" s="1108"/>
      <c r="BJ130" s="1108"/>
      <c r="BK130" s="1108"/>
      <c r="BL130" s="1109"/>
      <c r="BM130" s="1107">
        <v>350</v>
      </c>
      <c r="BN130" s="1108"/>
      <c r="BO130" s="1108"/>
      <c r="BP130" s="1108"/>
      <c r="BQ130" s="1108"/>
      <c r="BR130" s="1108"/>
      <c r="BS130" s="1109"/>
      <c r="BT130" s="1110"/>
      <c r="BU130" s="1111"/>
      <c r="BV130" s="1111"/>
      <c r="BW130" s="1111"/>
      <c r="BX130" s="1111"/>
      <c r="BY130" s="1111"/>
      <c r="BZ130" s="1112"/>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1113"/>
      <c r="B131" s="1114"/>
      <c r="C131" s="1114"/>
      <c r="D131" s="1114"/>
      <c r="E131" s="1114"/>
      <c r="F131" s="1114"/>
      <c r="G131" s="1114"/>
      <c r="H131" s="1114"/>
      <c r="I131" s="1114"/>
      <c r="J131" s="1114"/>
      <c r="K131" s="1114"/>
      <c r="L131" s="1114"/>
      <c r="M131" s="1114"/>
      <c r="N131" s="1114"/>
      <c r="O131" s="1114"/>
      <c r="P131" s="1114"/>
      <c r="Q131" s="1114"/>
      <c r="R131" s="1114"/>
      <c r="S131" s="1114"/>
      <c r="T131" s="1114"/>
      <c r="U131" s="1114"/>
      <c r="V131" s="1114"/>
      <c r="W131" s="1115" t="s">
        <v>471</v>
      </c>
      <c r="X131" s="1116"/>
      <c r="Y131" s="1116"/>
      <c r="Z131" s="1117"/>
      <c r="AA131" s="1029">
        <v>3692741</v>
      </c>
      <c r="AB131" s="1030"/>
      <c r="AC131" s="1030"/>
      <c r="AD131" s="1030"/>
      <c r="AE131" s="1031"/>
      <c r="AF131" s="1032">
        <v>4361725</v>
      </c>
      <c r="AG131" s="1030"/>
      <c r="AH131" s="1030"/>
      <c r="AI131" s="1030"/>
      <c r="AJ131" s="1031"/>
      <c r="AK131" s="1032">
        <v>4304909</v>
      </c>
      <c r="AL131" s="1030"/>
      <c r="AM131" s="1030"/>
      <c r="AN131" s="1030"/>
      <c r="AO131" s="1031"/>
      <c r="AP131" s="1118"/>
      <c r="AQ131" s="1119"/>
      <c r="AR131" s="1119"/>
      <c r="AS131" s="1119"/>
      <c r="AT131" s="1120"/>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1129" t="s">
        <v>472</v>
      </c>
      <c r="B132" s="1130"/>
      <c r="C132" s="1130"/>
      <c r="D132" s="1130"/>
      <c r="E132" s="1130"/>
      <c r="F132" s="1130"/>
      <c r="G132" s="1130"/>
      <c r="H132" s="1130"/>
      <c r="I132" s="1130"/>
      <c r="J132" s="1130"/>
      <c r="K132" s="1130"/>
      <c r="L132" s="1130"/>
      <c r="M132" s="1130"/>
      <c r="N132" s="1130"/>
      <c r="O132" s="1130"/>
      <c r="P132" s="1130"/>
      <c r="Q132" s="1130"/>
      <c r="R132" s="1130"/>
      <c r="S132" s="1130"/>
      <c r="T132" s="1130"/>
      <c r="U132" s="1130"/>
      <c r="V132" s="1133" t="s">
        <v>473</v>
      </c>
      <c r="W132" s="1133"/>
      <c r="X132" s="1133"/>
      <c r="Y132" s="1133"/>
      <c r="Z132" s="1134"/>
      <c r="AA132" s="1135">
        <v>4.1814738699999996</v>
      </c>
      <c r="AB132" s="1136"/>
      <c r="AC132" s="1136"/>
      <c r="AD132" s="1136"/>
      <c r="AE132" s="1137"/>
      <c r="AF132" s="1138">
        <v>2.999340857</v>
      </c>
      <c r="AG132" s="1136"/>
      <c r="AH132" s="1136"/>
      <c r="AI132" s="1136"/>
      <c r="AJ132" s="1137"/>
      <c r="AK132" s="1138">
        <v>3.1744689610000001</v>
      </c>
      <c r="AL132" s="1136"/>
      <c r="AM132" s="1136"/>
      <c r="AN132" s="1136"/>
      <c r="AO132" s="1137"/>
      <c r="AP132" s="1019"/>
      <c r="AQ132" s="1020"/>
      <c r="AR132" s="1020"/>
      <c r="AS132" s="1020"/>
      <c r="AT132" s="1139"/>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1131"/>
      <c r="B133" s="1132"/>
      <c r="C133" s="1132"/>
      <c r="D133" s="1132"/>
      <c r="E133" s="1132"/>
      <c r="F133" s="1132"/>
      <c r="G133" s="1132"/>
      <c r="H133" s="1132"/>
      <c r="I133" s="1132"/>
      <c r="J133" s="1132"/>
      <c r="K133" s="1132"/>
      <c r="L133" s="1132"/>
      <c r="M133" s="1132"/>
      <c r="N133" s="1132"/>
      <c r="O133" s="1132"/>
      <c r="P133" s="1132"/>
      <c r="Q133" s="1132"/>
      <c r="R133" s="1132"/>
      <c r="S133" s="1132"/>
      <c r="T133" s="1132"/>
      <c r="U133" s="1132"/>
      <c r="V133" s="1140" t="s">
        <v>474</v>
      </c>
      <c r="W133" s="1140"/>
      <c r="X133" s="1140"/>
      <c r="Y133" s="1140"/>
      <c r="Z133" s="1141"/>
      <c r="AA133" s="1142">
        <v>5.2</v>
      </c>
      <c r="AB133" s="1143"/>
      <c r="AC133" s="1143"/>
      <c r="AD133" s="1143"/>
      <c r="AE133" s="1144"/>
      <c r="AF133" s="1142">
        <v>4.3</v>
      </c>
      <c r="AG133" s="1143"/>
      <c r="AH133" s="1143"/>
      <c r="AI133" s="1143"/>
      <c r="AJ133" s="1144"/>
      <c r="AK133" s="1142">
        <v>3.4</v>
      </c>
      <c r="AL133" s="1143"/>
      <c r="AM133" s="1143"/>
      <c r="AN133" s="1143"/>
      <c r="AO133" s="1144"/>
      <c r="AP133" s="1060"/>
      <c r="AQ133" s="1061"/>
      <c r="AR133" s="1061"/>
      <c r="AS133" s="1061"/>
      <c r="AT133" s="1128"/>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50" zoomScaleNormal="85" zoomScaleSheetLayoutView="50" workbookViewId="0"/>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50" zoomScaleNormal="50"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50" zoomScaleSheetLayoutView="50"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475</v>
      </c>
      <c r="B5" s="246"/>
      <c r="C5" s="246"/>
      <c r="D5" s="246"/>
      <c r="E5" s="246"/>
      <c r="F5" s="246"/>
      <c r="G5" s="246"/>
      <c r="H5" s="246"/>
      <c r="I5" s="246"/>
      <c r="J5" s="246"/>
      <c r="K5" s="246"/>
      <c r="L5" s="246"/>
      <c r="M5" s="246"/>
      <c r="N5" s="246"/>
      <c r="O5" s="247"/>
    </row>
    <row r="6" spans="1:16" x14ac:dyDescent="0.15">
      <c r="A6" s="248"/>
      <c r="B6" s="244"/>
      <c r="C6" s="244"/>
      <c r="D6" s="244"/>
      <c r="E6" s="244"/>
      <c r="F6" s="244"/>
      <c r="G6" s="249" t="s">
        <v>476</v>
      </c>
      <c r="H6" s="249"/>
      <c r="I6" s="249"/>
      <c r="J6" s="249"/>
      <c r="K6" s="244"/>
      <c r="L6" s="244"/>
      <c r="M6" s="244"/>
      <c r="N6" s="244"/>
    </row>
    <row r="7" spans="1:16" x14ac:dyDescent="0.15">
      <c r="A7" s="248"/>
      <c r="B7" s="244"/>
      <c r="C7" s="244"/>
      <c r="D7" s="244"/>
      <c r="E7" s="244"/>
      <c r="F7" s="244"/>
      <c r="G7" s="251"/>
      <c r="H7" s="252"/>
      <c r="I7" s="252"/>
      <c r="J7" s="253"/>
      <c r="K7" s="1149" t="s">
        <v>477</v>
      </c>
      <c r="L7" s="254"/>
      <c r="M7" s="255" t="s">
        <v>478</v>
      </c>
      <c r="N7" s="256"/>
    </row>
    <row r="8" spans="1:16" x14ac:dyDescent="0.15">
      <c r="A8" s="248"/>
      <c r="B8" s="244"/>
      <c r="C8" s="244"/>
      <c r="D8" s="244"/>
      <c r="E8" s="244"/>
      <c r="F8" s="244"/>
      <c r="G8" s="257"/>
      <c r="H8" s="258"/>
      <c r="I8" s="258"/>
      <c r="J8" s="259"/>
      <c r="K8" s="1150"/>
      <c r="L8" s="260" t="s">
        <v>479</v>
      </c>
      <c r="M8" s="261" t="s">
        <v>480</v>
      </c>
      <c r="N8" s="262" t="s">
        <v>481</v>
      </c>
    </row>
    <row r="9" spans="1:16" x14ac:dyDescent="0.15">
      <c r="A9" s="248"/>
      <c r="B9" s="244"/>
      <c r="C9" s="244"/>
      <c r="D9" s="244"/>
      <c r="E9" s="244"/>
      <c r="F9" s="244"/>
      <c r="G9" s="1151" t="s">
        <v>482</v>
      </c>
      <c r="H9" s="1152"/>
      <c r="I9" s="1152"/>
      <c r="J9" s="1153"/>
      <c r="K9" s="263">
        <v>909604</v>
      </c>
      <c r="L9" s="264">
        <v>60957</v>
      </c>
      <c r="M9" s="265">
        <v>83939</v>
      </c>
      <c r="N9" s="266">
        <v>-27.4</v>
      </c>
    </row>
    <row r="10" spans="1:16" x14ac:dyDescent="0.15">
      <c r="A10" s="248"/>
      <c r="B10" s="244"/>
      <c r="C10" s="244"/>
      <c r="D10" s="244"/>
      <c r="E10" s="244"/>
      <c r="F10" s="244"/>
      <c r="G10" s="1151" t="s">
        <v>483</v>
      </c>
      <c r="H10" s="1152"/>
      <c r="I10" s="1152"/>
      <c r="J10" s="1153"/>
      <c r="K10" s="267">
        <v>245589</v>
      </c>
      <c r="L10" s="268">
        <v>16458</v>
      </c>
      <c r="M10" s="269">
        <v>8976</v>
      </c>
      <c r="N10" s="270">
        <v>83.4</v>
      </c>
    </row>
    <row r="11" spans="1:16" ht="13.5" customHeight="1" x14ac:dyDescent="0.15">
      <c r="A11" s="248"/>
      <c r="B11" s="244"/>
      <c r="C11" s="244"/>
      <c r="D11" s="244"/>
      <c r="E11" s="244"/>
      <c r="F11" s="244"/>
      <c r="G11" s="1151" t="s">
        <v>484</v>
      </c>
      <c r="H11" s="1152"/>
      <c r="I11" s="1152"/>
      <c r="J11" s="1153"/>
      <c r="K11" s="267">
        <v>21471</v>
      </c>
      <c r="L11" s="268">
        <v>1439</v>
      </c>
      <c r="M11" s="269">
        <v>13172</v>
      </c>
      <c r="N11" s="270">
        <v>-89.1</v>
      </c>
    </row>
    <row r="12" spans="1:16" ht="13.5" customHeight="1" x14ac:dyDescent="0.15">
      <c r="A12" s="248"/>
      <c r="B12" s="244"/>
      <c r="C12" s="244"/>
      <c r="D12" s="244"/>
      <c r="E12" s="244"/>
      <c r="F12" s="244"/>
      <c r="G12" s="1151" t="s">
        <v>485</v>
      </c>
      <c r="H12" s="1152"/>
      <c r="I12" s="1152"/>
      <c r="J12" s="1153"/>
      <c r="K12" s="267">
        <v>20000</v>
      </c>
      <c r="L12" s="268">
        <v>1340</v>
      </c>
      <c r="M12" s="269">
        <v>634</v>
      </c>
      <c r="N12" s="270">
        <v>111.4</v>
      </c>
    </row>
    <row r="13" spans="1:16" ht="13.5" customHeight="1" x14ac:dyDescent="0.15">
      <c r="A13" s="248"/>
      <c r="B13" s="244"/>
      <c r="C13" s="244"/>
      <c r="D13" s="244"/>
      <c r="E13" s="244"/>
      <c r="F13" s="244"/>
      <c r="G13" s="1151" t="s">
        <v>486</v>
      </c>
      <c r="H13" s="1152"/>
      <c r="I13" s="1152"/>
      <c r="J13" s="1153"/>
      <c r="K13" s="267" t="s">
        <v>487</v>
      </c>
      <c r="L13" s="268" t="s">
        <v>487</v>
      </c>
      <c r="M13" s="269">
        <v>21</v>
      </c>
      <c r="N13" s="270" t="s">
        <v>487</v>
      </c>
    </row>
    <row r="14" spans="1:16" ht="13.5" customHeight="1" x14ac:dyDescent="0.15">
      <c r="A14" s="248"/>
      <c r="B14" s="244"/>
      <c r="C14" s="244"/>
      <c r="D14" s="244"/>
      <c r="E14" s="244"/>
      <c r="F14" s="244"/>
      <c r="G14" s="1151" t="s">
        <v>488</v>
      </c>
      <c r="H14" s="1152"/>
      <c r="I14" s="1152"/>
      <c r="J14" s="1153"/>
      <c r="K14" s="267">
        <v>22204</v>
      </c>
      <c r="L14" s="268">
        <v>1488</v>
      </c>
      <c r="M14" s="269">
        <v>3872</v>
      </c>
      <c r="N14" s="270">
        <v>-61.6</v>
      </c>
    </row>
    <row r="15" spans="1:16" ht="13.5" customHeight="1" x14ac:dyDescent="0.15">
      <c r="A15" s="248"/>
      <c r="B15" s="244"/>
      <c r="C15" s="244"/>
      <c r="D15" s="244"/>
      <c r="E15" s="244"/>
      <c r="F15" s="244"/>
      <c r="G15" s="1151" t="s">
        <v>489</v>
      </c>
      <c r="H15" s="1152"/>
      <c r="I15" s="1152"/>
      <c r="J15" s="1153"/>
      <c r="K15" s="267">
        <v>30852</v>
      </c>
      <c r="L15" s="268">
        <v>2068</v>
      </c>
      <c r="M15" s="269">
        <v>2062</v>
      </c>
      <c r="N15" s="270">
        <v>0.3</v>
      </c>
    </row>
    <row r="16" spans="1:16" x14ac:dyDescent="0.15">
      <c r="A16" s="248"/>
      <c r="B16" s="244"/>
      <c r="C16" s="244"/>
      <c r="D16" s="244"/>
      <c r="E16" s="244"/>
      <c r="F16" s="244"/>
      <c r="G16" s="1154" t="s">
        <v>490</v>
      </c>
      <c r="H16" s="1155"/>
      <c r="I16" s="1155"/>
      <c r="J16" s="1156"/>
      <c r="K16" s="268">
        <v>-81851</v>
      </c>
      <c r="L16" s="268">
        <v>-5485</v>
      </c>
      <c r="M16" s="269">
        <v>-8514</v>
      </c>
      <c r="N16" s="270">
        <v>-35.6</v>
      </c>
    </row>
    <row r="17" spans="1:16" x14ac:dyDescent="0.15">
      <c r="A17" s="248"/>
      <c r="B17" s="244"/>
      <c r="C17" s="244"/>
      <c r="D17" s="244"/>
      <c r="E17" s="244"/>
      <c r="F17" s="244"/>
      <c r="G17" s="1154" t="s">
        <v>166</v>
      </c>
      <c r="H17" s="1155"/>
      <c r="I17" s="1155"/>
      <c r="J17" s="1156"/>
      <c r="K17" s="268">
        <v>1167869</v>
      </c>
      <c r="L17" s="268">
        <v>78265</v>
      </c>
      <c r="M17" s="269">
        <v>104161</v>
      </c>
      <c r="N17" s="270">
        <v>-24.9</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491</v>
      </c>
      <c r="H19" s="244"/>
      <c r="I19" s="244"/>
      <c r="J19" s="244"/>
      <c r="K19" s="244"/>
      <c r="L19" s="244"/>
      <c r="M19" s="244"/>
      <c r="N19" s="244"/>
    </row>
    <row r="20" spans="1:16" x14ac:dyDescent="0.15">
      <c r="A20" s="248"/>
      <c r="B20" s="244"/>
      <c r="C20" s="244"/>
      <c r="D20" s="244"/>
      <c r="E20" s="244"/>
      <c r="F20" s="244"/>
      <c r="G20" s="272"/>
      <c r="H20" s="273"/>
      <c r="I20" s="273"/>
      <c r="J20" s="274"/>
      <c r="K20" s="275" t="s">
        <v>492</v>
      </c>
      <c r="L20" s="276" t="s">
        <v>493</v>
      </c>
      <c r="M20" s="277" t="s">
        <v>494</v>
      </c>
      <c r="N20" s="278"/>
    </row>
    <row r="21" spans="1:16" s="284" customFormat="1" x14ac:dyDescent="0.15">
      <c r="A21" s="279"/>
      <c r="B21" s="249"/>
      <c r="C21" s="249"/>
      <c r="D21" s="249"/>
      <c r="E21" s="249"/>
      <c r="F21" s="249"/>
      <c r="G21" s="1146" t="s">
        <v>495</v>
      </c>
      <c r="H21" s="1147"/>
      <c r="I21" s="1147"/>
      <c r="J21" s="1148"/>
      <c r="K21" s="280">
        <v>6.7</v>
      </c>
      <c r="L21" s="281">
        <v>9.8000000000000007</v>
      </c>
      <c r="M21" s="282">
        <v>-3.1</v>
      </c>
      <c r="N21" s="249"/>
      <c r="O21" s="283"/>
      <c r="P21" s="279"/>
    </row>
    <row r="22" spans="1:16" s="284" customFormat="1" x14ac:dyDescent="0.15">
      <c r="A22" s="279"/>
      <c r="B22" s="249"/>
      <c r="C22" s="249"/>
      <c r="D22" s="249"/>
      <c r="E22" s="249"/>
      <c r="F22" s="249"/>
      <c r="G22" s="1146" t="s">
        <v>496</v>
      </c>
      <c r="H22" s="1147"/>
      <c r="I22" s="1147"/>
      <c r="J22" s="1148"/>
      <c r="K22" s="285">
        <v>101.8</v>
      </c>
      <c r="L22" s="286">
        <v>96.3</v>
      </c>
      <c r="M22" s="287">
        <v>5.5</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497</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498</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499</v>
      </c>
      <c r="H29" s="249"/>
      <c r="I29" s="249"/>
      <c r="J29" s="249"/>
      <c r="K29" s="244"/>
      <c r="L29" s="244"/>
      <c r="M29" s="244"/>
      <c r="N29" s="244"/>
      <c r="O29" s="293"/>
    </row>
    <row r="30" spans="1:16" x14ac:dyDescent="0.15">
      <c r="A30" s="248"/>
      <c r="B30" s="244"/>
      <c r="C30" s="244"/>
      <c r="D30" s="244"/>
      <c r="E30" s="244"/>
      <c r="F30" s="244"/>
      <c r="G30" s="251"/>
      <c r="H30" s="252"/>
      <c r="I30" s="252"/>
      <c r="J30" s="253"/>
      <c r="K30" s="1149" t="s">
        <v>477</v>
      </c>
      <c r="L30" s="254"/>
      <c r="M30" s="255" t="s">
        <v>478</v>
      </c>
      <c r="N30" s="256"/>
    </row>
    <row r="31" spans="1:16" x14ac:dyDescent="0.15">
      <c r="A31" s="248"/>
      <c r="B31" s="244"/>
      <c r="C31" s="244"/>
      <c r="D31" s="244"/>
      <c r="E31" s="244"/>
      <c r="F31" s="244"/>
      <c r="G31" s="257"/>
      <c r="H31" s="258"/>
      <c r="I31" s="258"/>
      <c r="J31" s="259"/>
      <c r="K31" s="1150"/>
      <c r="L31" s="260" t="s">
        <v>479</v>
      </c>
      <c r="M31" s="261" t="s">
        <v>480</v>
      </c>
      <c r="N31" s="262" t="s">
        <v>481</v>
      </c>
    </row>
    <row r="32" spans="1:16" ht="27" customHeight="1" x14ac:dyDescent="0.15">
      <c r="A32" s="248"/>
      <c r="B32" s="244"/>
      <c r="C32" s="244"/>
      <c r="D32" s="244"/>
      <c r="E32" s="244"/>
      <c r="F32" s="244"/>
      <c r="G32" s="1162" t="s">
        <v>500</v>
      </c>
      <c r="H32" s="1163"/>
      <c r="I32" s="1163"/>
      <c r="J32" s="1164"/>
      <c r="K32" s="294">
        <v>43235</v>
      </c>
      <c r="L32" s="294">
        <v>2897</v>
      </c>
      <c r="M32" s="295">
        <v>53592</v>
      </c>
      <c r="N32" s="296">
        <v>-94.6</v>
      </c>
    </row>
    <row r="33" spans="1:16" ht="13.5" customHeight="1" x14ac:dyDescent="0.15">
      <c r="A33" s="248"/>
      <c r="B33" s="244"/>
      <c r="C33" s="244"/>
      <c r="D33" s="244"/>
      <c r="E33" s="244"/>
      <c r="F33" s="244"/>
      <c r="G33" s="1162" t="s">
        <v>501</v>
      </c>
      <c r="H33" s="1163"/>
      <c r="I33" s="1163"/>
      <c r="J33" s="1164"/>
      <c r="K33" s="294" t="s">
        <v>487</v>
      </c>
      <c r="L33" s="294" t="s">
        <v>487</v>
      </c>
      <c r="M33" s="295" t="s">
        <v>487</v>
      </c>
      <c r="N33" s="296" t="s">
        <v>487</v>
      </c>
    </row>
    <row r="34" spans="1:16" ht="27" customHeight="1" x14ac:dyDescent="0.15">
      <c r="A34" s="248"/>
      <c r="B34" s="244"/>
      <c r="C34" s="244"/>
      <c r="D34" s="244"/>
      <c r="E34" s="244"/>
      <c r="F34" s="244"/>
      <c r="G34" s="1162" t="s">
        <v>502</v>
      </c>
      <c r="H34" s="1163"/>
      <c r="I34" s="1163"/>
      <c r="J34" s="1164"/>
      <c r="K34" s="294" t="s">
        <v>487</v>
      </c>
      <c r="L34" s="294" t="s">
        <v>487</v>
      </c>
      <c r="M34" s="295">
        <v>0</v>
      </c>
      <c r="N34" s="296" t="s">
        <v>487</v>
      </c>
    </row>
    <row r="35" spans="1:16" ht="27" customHeight="1" x14ac:dyDescent="0.15">
      <c r="A35" s="248"/>
      <c r="B35" s="244"/>
      <c r="C35" s="244"/>
      <c r="D35" s="244"/>
      <c r="E35" s="244"/>
      <c r="F35" s="244"/>
      <c r="G35" s="1162" t="s">
        <v>503</v>
      </c>
      <c r="H35" s="1163"/>
      <c r="I35" s="1163"/>
      <c r="J35" s="1164"/>
      <c r="K35" s="294">
        <v>628064</v>
      </c>
      <c r="L35" s="294">
        <v>42090</v>
      </c>
      <c r="M35" s="295">
        <v>20509</v>
      </c>
      <c r="N35" s="296">
        <v>105.2</v>
      </c>
    </row>
    <row r="36" spans="1:16" ht="27" customHeight="1" x14ac:dyDescent="0.15">
      <c r="A36" s="248"/>
      <c r="B36" s="244"/>
      <c r="C36" s="244"/>
      <c r="D36" s="244"/>
      <c r="E36" s="244"/>
      <c r="F36" s="244"/>
      <c r="G36" s="1162" t="s">
        <v>504</v>
      </c>
      <c r="H36" s="1163"/>
      <c r="I36" s="1163"/>
      <c r="J36" s="1164"/>
      <c r="K36" s="294">
        <v>30</v>
      </c>
      <c r="L36" s="294">
        <v>2</v>
      </c>
      <c r="M36" s="295">
        <v>3503</v>
      </c>
      <c r="N36" s="296">
        <v>-99.9</v>
      </c>
    </row>
    <row r="37" spans="1:16" ht="13.5" customHeight="1" x14ac:dyDescent="0.15">
      <c r="A37" s="248"/>
      <c r="B37" s="244"/>
      <c r="C37" s="244"/>
      <c r="D37" s="244"/>
      <c r="E37" s="244"/>
      <c r="F37" s="244"/>
      <c r="G37" s="1162" t="s">
        <v>505</v>
      </c>
      <c r="H37" s="1163"/>
      <c r="I37" s="1163"/>
      <c r="J37" s="1164"/>
      <c r="K37" s="294" t="s">
        <v>487</v>
      </c>
      <c r="L37" s="294" t="s">
        <v>487</v>
      </c>
      <c r="M37" s="295">
        <v>1405</v>
      </c>
      <c r="N37" s="296" t="s">
        <v>487</v>
      </c>
    </row>
    <row r="38" spans="1:16" ht="27" customHeight="1" x14ac:dyDescent="0.15">
      <c r="A38" s="248"/>
      <c r="B38" s="244"/>
      <c r="C38" s="244"/>
      <c r="D38" s="244"/>
      <c r="E38" s="244"/>
      <c r="F38" s="244"/>
      <c r="G38" s="1165" t="s">
        <v>506</v>
      </c>
      <c r="H38" s="1166"/>
      <c r="I38" s="1166"/>
      <c r="J38" s="1167"/>
      <c r="K38" s="297" t="s">
        <v>487</v>
      </c>
      <c r="L38" s="297" t="s">
        <v>487</v>
      </c>
      <c r="M38" s="298">
        <v>2</v>
      </c>
      <c r="N38" s="299" t="s">
        <v>487</v>
      </c>
      <c r="O38" s="293"/>
    </row>
    <row r="39" spans="1:16" x14ac:dyDescent="0.15">
      <c r="A39" s="248"/>
      <c r="B39" s="244"/>
      <c r="C39" s="244"/>
      <c r="D39" s="244"/>
      <c r="E39" s="244"/>
      <c r="F39" s="244"/>
      <c r="G39" s="1165" t="s">
        <v>507</v>
      </c>
      <c r="H39" s="1166"/>
      <c r="I39" s="1166"/>
      <c r="J39" s="1167"/>
      <c r="K39" s="300" t="s">
        <v>487</v>
      </c>
      <c r="L39" s="300" t="s">
        <v>487</v>
      </c>
      <c r="M39" s="301">
        <v>-1515</v>
      </c>
      <c r="N39" s="302" t="s">
        <v>487</v>
      </c>
      <c r="O39" s="293"/>
    </row>
    <row r="40" spans="1:16" ht="27" customHeight="1" x14ac:dyDescent="0.15">
      <c r="A40" s="248"/>
      <c r="B40" s="244"/>
      <c r="C40" s="244"/>
      <c r="D40" s="244"/>
      <c r="E40" s="244"/>
      <c r="F40" s="244"/>
      <c r="G40" s="1162" t="s">
        <v>508</v>
      </c>
      <c r="H40" s="1163"/>
      <c r="I40" s="1163"/>
      <c r="J40" s="1164"/>
      <c r="K40" s="300">
        <v>-534671</v>
      </c>
      <c r="L40" s="300">
        <v>-35831</v>
      </c>
      <c r="M40" s="301">
        <v>-52955</v>
      </c>
      <c r="N40" s="302">
        <v>-32.299999999999997</v>
      </c>
      <c r="O40" s="293"/>
    </row>
    <row r="41" spans="1:16" x14ac:dyDescent="0.15">
      <c r="A41" s="248"/>
      <c r="B41" s="244"/>
      <c r="C41" s="244"/>
      <c r="D41" s="244"/>
      <c r="E41" s="244"/>
      <c r="F41" s="244"/>
      <c r="G41" s="1168" t="s">
        <v>277</v>
      </c>
      <c r="H41" s="1169"/>
      <c r="I41" s="1169"/>
      <c r="J41" s="1170"/>
      <c r="K41" s="294">
        <v>136658</v>
      </c>
      <c r="L41" s="300">
        <v>9158</v>
      </c>
      <c r="M41" s="301">
        <v>24541</v>
      </c>
      <c r="N41" s="302">
        <v>-62.7</v>
      </c>
      <c r="O41" s="293"/>
    </row>
    <row r="42" spans="1:16" x14ac:dyDescent="0.15">
      <c r="A42" s="248"/>
      <c r="B42" s="244"/>
      <c r="C42" s="244"/>
      <c r="D42" s="244"/>
      <c r="E42" s="244"/>
      <c r="F42" s="244"/>
      <c r="G42" s="303" t="s">
        <v>509</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510</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511</v>
      </c>
      <c r="H48" s="308"/>
      <c r="I48" s="308"/>
      <c r="J48" s="308"/>
      <c r="K48" s="308"/>
      <c r="L48" s="308"/>
      <c r="M48" s="309"/>
      <c r="N48" s="308"/>
    </row>
    <row r="49" spans="1:14" ht="13.5" customHeight="1" x14ac:dyDescent="0.15">
      <c r="A49" s="248"/>
      <c r="B49" s="244"/>
      <c r="C49" s="244"/>
      <c r="D49" s="244"/>
      <c r="E49" s="244"/>
      <c r="F49" s="244"/>
      <c r="G49" s="310"/>
      <c r="H49" s="311"/>
      <c r="I49" s="1157" t="s">
        <v>477</v>
      </c>
      <c r="J49" s="1159" t="s">
        <v>512</v>
      </c>
      <c r="K49" s="1160"/>
      <c r="L49" s="1160"/>
      <c r="M49" s="1160"/>
      <c r="N49" s="1161"/>
    </row>
    <row r="50" spans="1:14" x14ac:dyDescent="0.15">
      <c r="A50" s="248"/>
      <c r="B50" s="244"/>
      <c r="C50" s="244"/>
      <c r="D50" s="244"/>
      <c r="E50" s="244"/>
      <c r="F50" s="244"/>
      <c r="G50" s="312"/>
      <c r="H50" s="313"/>
      <c r="I50" s="1158"/>
      <c r="J50" s="314" t="s">
        <v>513</v>
      </c>
      <c r="K50" s="315" t="s">
        <v>514</v>
      </c>
      <c r="L50" s="316" t="s">
        <v>515</v>
      </c>
      <c r="M50" s="317" t="s">
        <v>516</v>
      </c>
      <c r="N50" s="318" t="s">
        <v>517</v>
      </c>
    </row>
    <row r="51" spans="1:14" x14ac:dyDescent="0.15">
      <c r="A51" s="248"/>
      <c r="B51" s="244"/>
      <c r="C51" s="244"/>
      <c r="D51" s="244"/>
      <c r="E51" s="244"/>
      <c r="F51" s="244"/>
      <c r="G51" s="310" t="s">
        <v>518</v>
      </c>
      <c r="H51" s="311"/>
      <c r="I51" s="319">
        <v>706771</v>
      </c>
      <c r="J51" s="320">
        <v>50668</v>
      </c>
      <c r="K51" s="321">
        <v>-57.9</v>
      </c>
      <c r="L51" s="322">
        <v>70897</v>
      </c>
      <c r="M51" s="323">
        <v>-20.6</v>
      </c>
      <c r="N51" s="324">
        <v>-37.299999999999997</v>
      </c>
    </row>
    <row r="52" spans="1:14" x14ac:dyDescent="0.15">
      <c r="A52" s="248"/>
      <c r="B52" s="244"/>
      <c r="C52" s="244"/>
      <c r="D52" s="244"/>
      <c r="E52" s="244"/>
      <c r="F52" s="244"/>
      <c r="G52" s="325"/>
      <c r="H52" s="326" t="s">
        <v>519</v>
      </c>
      <c r="I52" s="327">
        <v>397005</v>
      </c>
      <c r="J52" s="328">
        <v>28461</v>
      </c>
      <c r="K52" s="329">
        <v>-28.5</v>
      </c>
      <c r="L52" s="330">
        <v>39878</v>
      </c>
      <c r="M52" s="331">
        <v>-7.2</v>
      </c>
      <c r="N52" s="332">
        <v>-21.3</v>
      </c>
    </row>
    <row r="53" spans="1:14" x14ac:dyDescent="0.15">
      <c r="A53" s="248"/>
      <c r="B53" s="244"/>
      <c r="C53" s="244"/>
      <c r="D53" s="244"/>
      <c r="E53" s="244"/>
      <c r="F53" s="244"/>
      <c r="G53" s="310" t="s">
        <v>520</v>
      </c>
      <c r="H53" s="311"/>
      <c r="I53" s="319">
        <v>606986</v>
      </c>
      <c r="J53" s="320">
        <v>41712</v>
      </c>
      <c r="K53" s="321">
        <v>-17.7</v>
      </c>
      <c r="L53" s="322">
        <v>66496</v>
      </c>
      <c r="M53" s="323">
        <v>-6.2</v>
      </c>
      <c r="N53" s="324">
        <v>-11.5</v>
      </c>
    </row>
    <row r="54" spans="1:14" x14ac:dyDescent="0.15">
      <c r="A54" s="248"/>
      <c r="B54" s="244"/>
      <c r="C54" s="244"/>
      <c r="D54" s="244"/>
      <c r="E54" s="244"/>
      <c r="F54" s="244"/>
      <c r="G54" s="325"/>
      <c r="H54" s="326" t="s">
        <v>519</v>
      </c>
      <c r="I54" s="327">
        <v>512540</v>
      </c>
      <c r="J54" s="328">
        <v>35221</v>
      </c>
      <c r="K54" s="329">
        <v>23.8</v>
      </c>
      <c r="L54" s="330">
        <v>36530</v>
      </c>
      <c r="M54" s="331">
        <v>-8.4</v>
      </c>
      <c r="N54" s="332">
        <v>32.200000000000003</v>
      </c>
    </row>
    <row r="55" spans="1:14" x14ac:dyDescent="0.15">
      <c r="A55" s="248"/>
      <c r="B55" s="244"/>
      <c r="C55" s="244"/>
      <c r="D55" s="244"/>
      <c r="E55" s="244"/>
      <c r="F55" s="244"/>
      <c r="G55" s="310" t="s">
        <v>521</v>
      </c>
      <c r="H55" s="311"/>
      <c r="I55" s="319">
        <v>629876</v>
      </c>
      <c r="J55" s="320">
        <v>42977</v>
      </c>
      <c r="K55" s="321">
        <v>3</v>
      </c>
      <c r="L55" s="322">
        <v>82748</v>
      </c>
      <c r="M55" s="323">
        <v>24.4</v>
      </c>
      <c r="N55" s="324">
        <v>-21.4</v>
      </c>
    </row>
    <row r="56" spans="1:14" x14ac:dyDescent="0.15">
      <c r="A56" s="248"/>
      <c r="B56" s="244"/>
      <c r="C56" s="244"/>
      <c r="D56" s="244"/>
      <c r="E56" s="244"/>
      <c r="F56" s="244"/>
      <c r="G56" s="325"/>
      <c r="H56" s="326" t="s">
        <v>519</v>
      </c>
      <c r="I56" s="327">
        <v>629876</v>
      </c>
      <c r="J56" s="328">
        <v>42977</v>
      </c>
      <c r="K56" s="329">
        <v>22</v>
      </c>
      <c r="L56" s="330">
        <v>44732</v>
      </c>
      <c r="M56" s="331">
        <v>22.5</v>
      </c>
      <c r="N56" s="332">
        <v>-0.5</v>
      </c>
    </row>
    <row r="57" spans="1:14" x14ac:dyDescent="0.15">
      <c r="A57" s="248"/>
      <c r="B57" s="244"/>
      <c r="C57" s="244"/>
      <c r="D57" s="244"/>
      <c r="E57" s="244"/>
      <c r="F57" s="244"/>
      <c r="G57" s="310" t="s">
        <v>522</v>
      </c>
      <c r="H57" s="311"/>
      <c r="I57" s="319">
        <v>795353</v>
      </c>
      <c r="J57" s="320">
        <v>53908</v>
      </c>
      <c r="K57" s="321">
        <v>25.4</v>
      </c>
      <c r="L57" s="322">
        <v>91837</v>
      </c>
      <c r="M57" s="323">
        <v>11</v>
      </c>
      <c r="N57" s="324">
        <v>14.4</v>
      </c>
    </row>
    <row r="58" spans="1:14" x14ac:dyDescent="0.15">
      <c r="A58" s="248"/>
      <c r="B58" s="244"/>
      <c r="C58" s="244"/>
      <c r="D58" s="244"/>
      <c r="E58" s="244"/>
      <c r="F58" s="244"/>
      <c r="G58" s="325"/>
      <c r="H58" s="326" t="s">
        <v>519</v>
      </c>
      <c r="I58" s="327">
        <v>795353</v>
      </c>
      <c r="J58" s="328">
        <v>53908</v>
      </c>
      <c r="K58" s="329">
        <v>25.4</v>
      </c>
      <c r="L58" s="330">
        <v>54439</v>
      </c>
      <c r="M58" s="331">
        <v>21.7</v>
      </c>
      <c r="N58" s="332">
        <v>3.7</v>
      </c>
    </row>
    <row r="59" spans="1:14" x14ac:dyDescent="0.15">
      <c r="A59" s="248"/>
      <c r="B59" s="244"/>
      <c r="C59" s="244"/>
      <c r="D59" s="244"/>
      <c r="E59" s="244"/>
      <c r="F59" s="244"/>
      <c r="G59" s="310" t="s">
        <v>523</v>
      </c>
      <c r="H59" s="311"/>
      <c r="I59" s="319">
        <v>790119</v>
      </c>
      <c r="J59" s="320">
        <v>52950</v>
      </c>
      <c r="K59" s="321">
        <v>-1.8</v>
      </c>
      <c r="L59" s="322">
        <v>106092</v>
      </c>
      <c r="M59" s="323">
        <v>15.5</v>
      </c>
      <c r="N59" s="324">
        <v>-17.3</v>
      </c>
    </row>
    <row r="60" spans="1:14" x14ac:dyDescent="0.15">
      <c r="A60" s="248"/>
      <c r="B60" s="244"/>
      <c r="C60" s="244"/>
      <c r="D60" s="244"/>
      <c r="E60" s="244"/>
      <c r="F60" s="244"/>
      <c r="G60" s="325"/>
      <c r="H60" s="326" t="s">
        <v>519</v>
      </c>
      <c r="I60" s="333">
        <v>706799</v>
      </c>
      <c r="J60" s="328">
        <v>47366</v>
      </c>
      <c r="K60" s="329">
        <v>-12.1</v>
      </c>
      <c r="L60" s="330">
        <v>44299</v>
      </c>
      <c r="M60" s="331">
        <v>-18.600000000000001</v>
      </c>
      <c r="N60" s="332">
        <v>6.5</v>
      </c>
    </row>
    <row r="61" spans="1:14" x14ac:dyDescent="0.15">
      <c r="A61" s="248"/>
      <c r="B61" s="244"/>
      <c r="C61" s="244"/>
      <c r="D61" s="244"/>
      <c r="E61" s="244"/>
      <c r="F61" s="244"/>
      <c r="G61" s="310" t="s">
        <v>524</v>
      </c>
      <c r="H61" s="334"/>
      <c r="I61" s="335">
        <v>705821</v>
      </c>
      <c r="J61" s="336">
        <v>48443</v>
      </c>
      <c r="K61" s="337">
        <v>-9.8000000000000007</v>
      </c>
      <c r="L61" s="338">
        <v>83614</v>
      </c>
      <c r="M61" s="339">
        <v>4.8</v>
      </c>
      <c r="N61" s="324">
        <v>-14.6</v>
      </c>
    </row>
    <row r="62" spans="1:14" x14ac:dyDescent="0.15">
      <c r="A62" s="248"/>
      <c r="B62" s="244"/>
      <c r="C62" s="244"/>
      <c r="D62" s="244"/>
      <c r="E62" s="244"/>
      <c r="F62" s="244"/>
      <c r="G62" s="325"/>
      <c r="H62" s="326" t="s">
        <v>519</v>
      </c>
      <c r="I62" s="327">
        <v>608315</v>
      </c>
      <c r="J62" s="328">
        <v>41587</v>
      </c>
      <c r="K62" s="329">
        <v>6.1</v>
      </c>
      <c r="L62" s="330">
        <v>43976</v>
      </c>
      <c r="M62" s="331">
        <v>2</v>
      </c>
      <c r="N62" s="332">
        <v>4.0999999999999996</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50" zoomScaleNormal="5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50" zoomScaleNormal="5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50" zoomScaleNormal="5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71" t="s">
        <v>3</v>
      </c>
      <c r="D47" s="1171"/>
      <c r="E47" s="1172"/>
      <c r="F47" s="11">
        <v>144.51</v>
      </c>
      <c r="G47" s="12">
        <v>160.19999999999999</v>
      </c>
      <c r="H47" s="12">
        <v>178.86</v>
      </c>
      <c r="I47" s="12">
        <v>170.7</v>
      </c>
      <c r="J47" s="13">
        <v>185.06</v>
      </c>
    </row>
    <row r="48" spans="2:10" ht="57.75" customHeight="1" x14ac:dyDescent="0.15">
      <c r="B48" s="14"/>
      <c r="C48" s="1173" t="s">
        <v>4</v>
      </c>
      <c r="D48" s="1173"/>
      <c r="E48" s="1174"/>
      <c r="F48" s="15">
        <v>7.2</v>
      </c>
      <c r="G48" s="16">
        <v>7.67</v>
      </c>
      <c r="H48" s="16">
        <v>7.13</v>
      </c>
      <c r="I48" s="16">
        <v>6.93</v>
      </c>
      <c r="J48" s="17">
        <v>9.56</v>
      </c>
    </row>
    <row r="49" spans="2:10" ht="57.75" customHeight="1" thickBot="1" x14ac:dyDescent="0.2">
      <c r="B49" s="18"/>
      <c r="C49" s="1175" t="s">
        <v>5</v>
      </c>
      <c r="D49" s="1175"/>
      <c r="E49" s="1176"/>
      <c r="F49" s="19">
        <v>3.42</v>
      </c>
      <c r="G49" s="20">
        <v>2.62</v>
      </c>
      <c r="H49" s="20">
        <v>7.03</v>
      </c>
      <c r="I49" s="20">
        <v>13.52</v>
      </c>
      <c r="J49" s="21">
        <v>9.9</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MK</cp:lastModifiedBy>
  <cp:lastPrinted>2017-04-19T00:59:12Z</cp:lastPrinted>
  <dcterms:created xsi:type="dcterms:W3CDTF">2017-02-15T20:04:48Z</dcterms:created>
  <dcterms:modified xsi:type="dcterms:W3CDTF">2017-05-25T00:23:53Z</dcterms:modified>
</cp:coreProperties>
</file>